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trlProps/ctrlProp2.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3.xml" ContentType="application/vnd.ms-excel.controlpropertie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https://d.docs.live.net/78509d405ff4ed17/Documents/学校/05 部活関係/放送部/R6_新人戦/"/>
    </mc:Choice>
  </mc:AlternateContent>
  <xr:revisionPtr revIDLastSave="20" documentId="8_{5A43176E-354A-447F-A3E9-AA5B21AE8A8F}" xr6:coauthVersionLast="47" xr6:coauthVersionMax="47" xr10:uidLastSave="{321D3726-802D-49F4-A2A0-D1000B2506CB}"/>
  <bookViews>
    <workbookView showSheetTabs="0" xWindow="-120" yWindow="-120" windowWidth="29040" windowHeight="15720" firstSheet="1" activeTab="1" xr2:uid="{00000000-000D-0000-FFFF-FFFF00000000}"/>
  </bookViews>
  <sheets>
    <sheet name="初期設定" sheetId="10" state="hidden" r:id="rId1"/>
    <sheet name="Ⅰ" sheetId="7" r:id="rId2"/>
    <sheet name="Ⅱ" sheetId="13" r:id="rId3"/>
    <sheet name="Ⅲ１" sheetId="11" r:id="rId4"/>
    <sheet name="Ⅲ２" sheetId="16" r:id="rId5"/>
    <sheet name="Ⅳ１" sheetId="2" r:id="rId6"/>
    <sheet name="Ⅳ２" sheetId="17" r:id="rId7"/>
    <sheet name="Ⅴ１" sheetId="4" r:id="rId8"/>
    <sheet name="Ⅴ２" sheetId="5" r:id="rId9"/>
    <sheet name="Ⅵ１" sheetId="6" r:id="rId10"/>
    <sheet name="Ⅵ２" sheetId="8" r:id="rId11"/>
  </sheets>
  <definedNames>
    <definedName name="_xlnm.Print_Area" localSheetId="1">Ⅰ!$A$1:$N$37</definedName>
    <definedName name="_xlnm.Print_Area" localSheetId="2">Ⅱ!$A$1:$V$23</definedName>
    <definedName name="_xlnm.Print_Area" localSheetId="3">Ⅲ１!$A$1:$G$16</definedName>
    <definedName name="_xlnm.Print_Area" localSheetId="5">Ⅳ１!$A$1:$K$26</definedName>
    <definedName name="_xlnm.Print_Area" localSheetId="6">Ⅳ２!$A$1:$K$26</definedName>
    <definedName name="_xlnm.Print_Area" localSheetId="7">Ⅴ１!$A$1:$N$65</definedName>
    <definedName name="_xlnm.Print_Area" localSheetId="8">Ⅴ２!$A$1:$N$65</definedName>
    <definedName name="_xlnm.Print_Area" localSheetId="9">Ⅵ１!$A$1:$P$140</definedName>
    <definedName name="_xlnm.Print_Area" localSheetId="10">Ⅵ２!$A$1:$P$140</definedName>
    <definedName name="図形">INDIRECT(Ⅱ!$F$29)</definedName>
    <definedName name="非表示">Ⅱ!$Y$13:$AG$21</definedName>
    <definedName name="表示">Ⅱ!$AI$13:$AQ$21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7" l="1"/>
  <c r="E22" i="17"/>
  <c r="G22" i="2"/>
  <c r="E22" i="2"/>
  <c r="E9" i="7"/>
  <c r="M36" i="8" s="1"/>
  <c r="M43" i="8" s="1"/>
  <c r="N41" i="10"/>
  <c r="N38" i="10"/>
  <c r="N39" i="10"/>
  <c r="N40"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37" i="10"/>
  <c r="P38" i="10"/>
  <c r="Q38" i="10"/>
  <c r="P39" i="10"/>
  <c r="Q39" i="10"/>
  <c r="P40" i="10"/>
  <c r="Q40" i="10"/>
  <c r="P41" i="10"/>
  <c r="Q41" i="10"/>
  <c r="P42" i="10"/>
  <c r="Q42" i="10"/>
  <c r="P43" i="10"/>
  <c r="Q43" i="10"/>
  <c r="P44" i="10"/>
  <c r="Q44" i="10"/>
  <c r="P45" i="10"/>
  <c r="Q45" i="10"/>
  <c r="P46" i="10"/>
  <c r="Q46" i="10"/>
  <c r="P47" i="10"/>
  <c r="Q47" i="10"/>
  <c r="P48" i="10"/>
  <c r="Q48" i="10"/>
  <c r="P49" i="10"/>
  <c r="Q49" i="10"/>
  <c r="P50" i="10"/>
  <c r="Q50" i="10"/>
  <c r="P51" i="10"/>
  <c r="Q51" i="10"/>
  <c r="P52" i="10"/>
  <c r="Q52" i="10"/>
  <c r="P53" i="10"/>
  <c r="Q53" i="10"/>
  <c r="P54" i="10"/>
  <c r="Q54" i="10"/>
  <c r="P55" i="10"/>
  <c r="Q55" i="10"/>
  <c r="P56" i="10"/>
  <c r="Q56" i="10"/>
  <c r="P57" i="10"/>
  <c r="Q57" i="10"/>
  <c r="P58" i="10"/>
  <c r="Q58" i="10"/>
  <c r="P59" i="10"/>
  <c r="Q59" i="10"/>
  <c r="P60" i="10"/>
  <c r="Q60" i="10"/>
  <c r="P61" i="10"/>
  <c r="Q61" i="10"/>
  <c r="P62" i="10"/>
  <c r="Q62" i="10"/>
  <c r="P63" i="10"/>
  <c r="Q63" i="10"/>
  <c r="P64" i="10"/>
  <c r="Q64" i="10"/>
  <c r="P65" i="10"/>
  <c r="Q65" i="10"/>
  <c r="P66" i="10"/>
  <c r="Q66" i="10"/>
  <c r="P67" i="10"/>
  <c r="Q67" i="10"/>
  <c r="P68" i="10"/>
  <c r="Q68" i="10"/>
  <c r="P69" i="10"/>
  <c r="Q69" i="10"/>
  <c r="P70" i="10"/>
  <c r="Q70" i="10"/>
  <c r="P71" i="10"/>
  <c r="Q71" i="10"/>
  <c r="P72" i="10"/>
  <c r="Q72" i="10"/>
  <c r="P73" i="10"/>
  <c r="Q73" i="10"/>
  <c r="P74" i="10"/>
  <c r="Q74" i="10"/>
  <c r="P75" i="10"/>
  <c r="Q75" i="10"/>
  <c r="P76" i="10"/>
  <c r="Q76" i="10"/>
  <c r="P77" i="10"/>
  <c r="Q77" i="10"/>
  <c r="P78" i="10"/>
  <c r="Q78" i="10"/>
  <c r="P79" i="10"/>
  <c r="Q79" i="10"/>
  <c r="P80" i="10"/>
  <c r="Q80" i="10"/>
  <c r="P81" i="10"/>
  <c r="Q81" i="10"/>
  <c r="P82" i="10"/>
  <c r="Q82" i="10"/>
  <c r="P83" i="10"/>
  <c r="Q83" i="10"/>
  <c r="P84" i="10"/>
  <c r="Q84" i="10"/>
  <c r="P85" i="10"/>
  <c r="Q85" i="10"/>
  <c r="P86" i="10"/>
  <c r="Q86" i="10"/>
  <c r="P87" i="10"/>
  <c r="Q87" i="10"/>
  <c r="P88" i="10"/>
  <c r="Q88" i="10"/>
  <c r="P89" i="10"/>
  <c r="Q89" i="10"/>
  <c r="P90" i="10"/>
  <c r="Q90" i="10"/>
  <c r="P91" i="10"/>
  <c r="Q91" i="10"/>
  <c r="P92" i="10"/>
  <c r="Q92" i="10"/>
  <c r="P93" i="10"/>
  <c r="Q93" i="10"/>
  <c r="P94" i="10"/>
  <c r="Q94" i="10"/>
  <c r="P95" i="10"/>
  <c r="Q95" i="10"/>
  <c r="P96" i="10"/>
  <c r="Q96" i="10"/>
  <c r="P97" i="10"/>
  <c r="Q97" i="10"/>
  <c r="P98" i="10"/>
  <c r="Q98" i="10"/>
  <c r="P99" i="10"/>
  <c r="Q99" i="10"/>
  <c r="P100" i="10"/>
  <c r="Q100" i="10"/>
  <c r="P101" i="10"/>
  <c r="Q101" i="10"/>
  <c r="P102" i="10"/>
  <c r="Q102" i="10"/>
  <c r="P103" i="10"/>
  <c r="Q103" i="10"/>
  <c r="Q37" i="10"/>
  <c r="P37" i="10"/>
  <c r="O38" i="10"/>
  <c r="O39" i="10"/>
  <c r="O40" i="10"/>
  <c r="O41" i="10"/>
  <c r="O42" i="10"/>
  <c r="O43" i="10"/>
  <c r="O44" i="10"/>
  <c r="O45" i="10"/>
  <c r="O46" i="10"/>
  <c r="O47" i="10"/>
  <c r="O48" i="10"/>
  <c r="O49" i="10"/>
  <c r="O50" i="10"/>
  <c r="O51" i="10"/>
  <c r="O52" i="10"/>
  <c r="O53" i="10"/>
  <c r="O54" i="10"/>
  <c r="O55" i="10"/>
  <c r="O56" i="10"/>
  <c r="O57" i="10"/>
  <c r="O58" i="10"/>
  <c r="O59" i="10"/>
  <c r="O60" i="10"/>
  <c r="O61" i="10"/>
  <c r="O62" i="10"/>
  <c r="O63" i="10"/>
  <c r="O64" i="10"/>
  <c r="O65" i="10"/>
  <c r="O66" i="10"/>
  <c r="O67" i="10"/>
  <c r="O68" i="10"/>
  <c r="O69" i="10"/>
  <c r="O70" i="10"/>
  <c r="O71" i="10"/>
  <c r="O72" i="10"/>
  <c r="O73" i="10"/>
  <c r="O74" i="10"/>
  <c r="O75" i="10"/>
  <c r="O76" i="10"/>
  <c r="O77" i="10"/>
  <c r="O78" i="10"/>
  <c r="O79" i="10"/>
  <c r="O80" i="10"/>
  <c r="O81" i="10"/>
  <c r="O82" i="10"/>
  <c r="O83" i="10"/>
  <c r="O84" i="10"/>
  <c r="O85" i="10"/>
  <c r="O86" i="10"/>
  <c r="O87" i="10"/>
  <c r="O88" i="10"/>
  <c r="O89" i="10"/>
  <c r="O90" i="10"/>
  <c r="O91" i="10"/>
  <c r="O92" i="10"/>
  <c r="O93" i="10"/>
  <c r="O94" i="10"/>
  <c r="O95" i="10"/>
  <c r="O96" i="10"/>
  <c r="O97" i="10"/>
  <c r="O98" i="10"/>
  <c r="O99" i="10"/>
  <c r="O100" i="10"/>
  <c r="O101" i="10"/>
  <c r="O102" i="10"/>
  <c r="O103" i="10"/>
  <c r="O104" i="10"/>
  <c r="O105" i="10"/>
  <c r="O106" i="10"/>
  <c r="O107" i="10"/>
  <c r="O108" i="10"/>
  <c r="O109" i="10"/>
  <c r="O110" i="10"/>
  <c r="O37" i="10"/>
  <c r="C95" i="8"/>
  <c r="D4" i="8"/>
  <c r="C27" i="8"/>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 i="5"/>
  <c r="K21" i="6"/>
  <c r="G21" i="6"/>
  <c r="D21" i="6"/>
  <c r="C21" i="6"/>
  <c r="K21" i="8"/>
  <c r="G21" i="8"/>
  <c r="D21" i="8"/>
  <c r="C21" i="8"/>
  <c r="C23" i="7"/>
  <c r="C93" i="8" s="1"/>
  <c r="C51" i="8"/>
  <c r="H51" i="8" s="1"/>
  <c r="C52" i="8"/>
  <c r="C53" i="8"/>
  <c r="C54" i="8"/>
  <c r="C55" i="8"/>
  <c r="C56" i="8"/>
  <c r="C57" i="8"/>
  <c r="L57" i="8" s="1"/>
  <c r="C58" i="8"/>
  <c r="H58" i="8" s="1"/>
  <c r="C59" i="8"/>
  <c r="L59" i="8" s="1"/>
  <c r="C60" i="8"/>
  <c r="H60" i="8" s="1"/>
  <c r="C61" i="8"/>
  <c r="H61" i="8" s="1"/>
  <c r="C62" i="8"/>
  <c r="H62" i="8" s="1"/>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150" i="8"/>
  <c r="C151" i="8"/>
  <c r="C152" i="8"/>
  <c r="C153" i="8"/>
  <c r="C154" i="8"/>
  <c r="C155" i="8"/>
  <c r="C156" i="8"/>
  <c r="C157" i="8"/>
  <c r="C158" i="8"/>
  <c r="C159" i="8"/>
  <c r="C160" i="8"/>
  <c r="C161" i="8"/>
  <c r="C162" i="8"/>
  <c r="C163" i="8"/>
  <c r="C164" i="8"/>
  <c r="C165" i="8"/>
  <c r="C166" i="8"/>
  <c r="C167" i="8"/>
  <c r="C168" i="8"/>
  <c r="C169" i="8"/>
  <c r="B1" i="8"/>
  <c r="C92" i="8"/>
  <c r="C97" i="8"/>
  <c r="C99" i="8"/>
  <c r="K23" i="8"/>
  <c r="G23" i="8"/>
  <c r="C51" i="6"/>
  <c r="L51" i="6" s="1"/>
  <c r="C52" i="6"/>
  <c r="H52" i="6" s="1"/>
  <c r="C53" i="6"/>
  <c r="L53" i="6" s="1"/>
  <c r="C54" i="6"/>
  <c r="L54" i="6" s="1"/>
  <c r="C55" i="6"/>
  <c r="H55" i="6" s="1"/>
  <c r="C56" i="6"/>
  <c r="L56" i="6" s="1"/>
  <c r="C57" i="6"/>
  <c r="C58" i="6"/>
  <c r="C59" i="6"/>
  <c r="C60" i="6"/>
  <c r="C61" i="6"/>
  <c r="C62" i="6"/>
  <c r="C63" i="6"/>
  <c r="L63" i="6" s="1"/>
  <c r="C64" i="6"/>
  <c r="L64" i="6" s="1"/>
  <c r="C65" i="6"/>
  <c r="H65" i="6" s="1"/>
  <c r="C66" i="6"/>
  <c r="H66" i="6" s="1"/>
  <c r="C67" i="6"/>
  <c r="C68" i="6"/>
  <c r="C69" i="6"/>
  <c r="C70" i="6"/>
  <c r="C71" i="6"/>
  <c r="C72" i="6"/>
  <c r="C73" i="6"/>
  <c r="C74" i="6"/>
  <c r="C75" i="6"/>
  <c r="C76" i="6"/>
  <c r="C77" i="6"/>
  <c r="C78" i="6"/>
  <c r="C79" i="6"/>
  <c r="C80" i="6"/>
  <c r="C81" i="6"/>
  <c r="C82" i="6"/>
  <c r="C83" i="6"/>
  <c r="C84" i="6"/>
  <c r="C85" i="6"/>
  <c r="C86" i="6"/>
  <c r="C87" i="6"/>
  <c r="C88" i="6"/>
  <c r="C89" i="6"/>
  <c r="C90" i="6"/>
  <c r="C156" i="6"/>
  <c r="C157" i="6"/>
  <c r="C158" i="6"/>
  <c r="C159" i="6"/>
  <c r="C160" i="6"/>
  <c r="C161" i="6"/>
  <c r="C162" i="6"/>
  <c r="C163" i="6"/>
  <c r="C164" i="6"/>
  <c r="C165" i="6"/>
  <c r="C166" i="6"/>
  <c r="C167" i="6"/>
  <c r="C168" i="6"/>
  <c r="C169" i="6"/>
  <c r="B1" i="6"/>
  <c r="C92" i="6"/>
  <c r="C97" i="6"/>
  <c r="C99" i="6"/>
  <c r="K23" i="6"/>
  <c r="G23" i="6"/>
  <c r="C3" i="6"/>
  <c r="N94" i="6" s="1"/>
  <c r="C3" i="8"/>
  <c r="M2" i="8" s="1"/>
  <c r="D7" i="16"/>
  <c r="E15" i="16" s="1"/>
  <c r="F12" i="17" s="1"/>
  <c r="O17" i="8"/>
  <c r="K17" i="8"/>
  <c r="D17" i="8"/>
  <c r="M15" i="8"/>
  <c r="G15" i="8"/>
  <c r="C15" i="8"/>
  <c r="K17" i="6"/>
  <c r="O17" i="6"/>
  <c r="D17" i="6"/>
  <c r="M15" i="6"/>
  <c r="G15" i="6"/>
  <c r="C15" i="6"/>
  <c r="D4" i="6"/>
  <c r="C27" i="6"/>
  <c r="C170" i="6"/>
  <c r="C171" i="6"/>
  <c r="C172" i="6"/>
  <c r="C173" i="6"/>
  <c r="C174" i="6"/>
  <c r="C175" i="6"/>
  <c r="D33" i="6"/>
  <c r="D47" i="6"/>
  <c r="C152" i="6"/>
  <c r="A18" i="2"/>
  <c r="A16" i="2"/>
  <c r="A14" i="2"/>
  <c r="B2" i="2"/>
  <c r="H104" i="10"/>
  <c r="B2" i="17"/>
  <c r="D4" i="5"/>
  <c r="C4" i="5"/>
  <c r="D154" i="6"/>
  <c r="D49" i="8"/>
  <c r="D148" i="8"/>
  <c r="M27" i="17"/>
  <c r="M26" i="17"/>
  <c r="M25" i="17"/>
  <c r="M24" i="17"/>
  <c r="M20" i="17"/>
  <c r="M23" i="17"/>
  <c r="C12" i="8"/>
  <c r="C10" i="8"/>
  <c r="C8" i="8"/>
  <c r="C12" i="6"/>
  <c r="C10" i="6"/>
  <c r="C8" i="6"/>
  <c r="A18" i="17"/>
  <c r="A16" i="17"/>
  <c r="A14" i="17"/>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M6" i="5"/>
  <c r="D33" i="8"/>
  <c r="I33" i="8"/>
  <c r="B15" i="7"/>
  <c r="C194" i="8"/>
  <c r="C200" i="6"/>
  <c r="G12" i="8"/>
  <c r="M12" i="8"/>
  <c r="G10" i="8"/>
  <c r="M10" i="8"/>
  <c r="G8" i="8"/>
  <c r="M8" i="8"/>
  <c r="G8" i="6"/>
  <c r="M8" i="6"/>
  <c r="G10" i="6"/>
  <c r="M10" i="6"/>
  <c r="G12" i="6"/>
  <c r="M12" i="6"/>
  <c r="C2" i="16"/>
  <c r="C2" i="11"/>
  <c r="C2" i="13"/>
  <c r="B2" i="7"/>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L6" i="5"/>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I33" i="6"/>
  <c r="S9" i="4"/>
  <c r="R9" i="4"/>
  <c r="Q9" i="4"/>
  <c r="T8" i="4"/>
  <c r="S8" i="4"/>
  <c r="R8" i="4"/>
  <c r="Q8" i="4"/>
  <c r="T7" i="4"/>
  <c r="S7" i="4"/>
  <c r="R7" i="4"/>
  <c r="Q7" i="4"/>
  <c r="T6" i="4"/>
  <c r="S6" i="4"/>
  <c r="R6" i="4"/>
  <c r="Q6" i="4"/>
  <c r="T5" i="4"/>
  <c r="S5" i="4"/>
  <c r="R5" i="4"/>
  <c r="Q5" i="4"/>
  <c r="T4" i="4"/>
  <c r="S4" i="4"/>
  <c r="R4" i="4"/>
  <c r="Q4" i="4"/>
  <c r="U3" i="4"/>
  <c r="T3" i="4"/>
  <c r="S3" i="4"/>
  <c r="R3" i="4"/>
  <c r="Q3" i="4"/>
  <c r="U2" i="4"/>
  <c r="T2" i="4"/>
  <c r="S2" i="4"/>
  <c r="R2" i="4"/>
  <c r="Q2" i="4"/>
  <c r="O13" i="6"/>
  <c r="O11" i="6"/>
  <c r="K13" i="6"/>
  <c r="K11" i="6"/>
  <c r="I65" i="4"/>
  <c r="G65" i="4"/>
  <c r="I64" i="4"/>
  <c r="G64" i="4"/>
  <c r="I63" i="4"/>
  <c r="G63" i="4"/>
  <c r="I62" i="4"/>
  <c r="G62" i="4"/>
  <c r="I61" i="4"/>
  <c r="G61" i="4"/>
  <c r="I60" i="4"/>
  <c r="G60" i="4"/>
  <c r="I59" i="4"/>
  <c r="G59" i="4"/>
  <c r="I58" i="4"/>
  <c r="G58" i="4"/>
  <c r="I57" i="4"/>
  <c r="G57" i="4"/>
  <c r="I56" i="4"/>
  <c r="G56" i="4"/>
  <c r="I55" i="4"/>
  <c r="G55" i="4"/>
  <c r="I54" i="4"/>
  <c r="G54" i="4"/>
  <c r="I53" i="4"/>
  <c r="G53" i="4"/>
  <c r="I52" i="4"/>
  <c r="G52" i="4"/>
  <c r="I51" i="4"/>
  <c r="G51" i="4"/>
  <c r="I50" i="4"/>
  <c r="G50" i="4"/>
  <c r="I49" i="4"/>
  <c r="G49" i="4"/>
  <c r="I48" i="4"/>
  <c r="G48" i="4"/>
  <c r="I47" i="4"/>
  <c r="G47" i="4"/>
  <c r="I46" i="4"/>
  <c r="G46" i="4"/>
  <c r="I45" i="4"/>
  <c r="G45" i="4"/>
  <c r="I44" i="4"/>
  <c r="G44" i="4"/>
  <c r="I43" i="4"/>
  <c r="G43" i="4"/>
  <c r="I42" i="4"/>
  <c r="G42" i="4"/>
  <c r="I41" i="4"/>
  <c r="G41" i="4"/>
  <c r="I40" i="4"/>
  <c r="G40" i="4"/>
  <c r="I39" i="4"/>
  <c r="G39" i="4"/>
  <c r="I38" i="4"/>
  <c r="G38" i="4"/>
  <c r="I37" i="4"/>
  <c r="G37" i="4"/>
  <c r="I36" i="4"/>
  <c r="G36" i="4"/>
  <c r="I35" i="4"/>
  <c r="G35" i="4"/>
  <c r="I34" i="4"/>
  <c r="G34" i="4"/>
  <c r="I33" i="4"/>
  <c r="G33" i="4"/>
  <c r="I32" i="4"/>
  <c r="G32" i="4"/>
  <c r="I31" i="4"/>
  <c r="G31" i="4"/>
  <c r="I30" i="4"/>
  <c r="G30" i="4"/>
  <c r="I29" i="4"/>
  <c r="G29" i="4"/>
  <c r="I28" i="4"/>
  <c r="G28" i="4"/>
  <c r="I27" i="4"/>
  <c r="G27" i="4"/>
  <c r="I26" i="4"/>
  <c r="G26" i="4"/>
  <c r="I25" i="4"/>
  <c r="G25" i="4"/>
  <c r="I24" i="4"/>
  <c r="G24" i="4"/>
  <c r="I23" i="4"/>
  <c r="G23" i="4"/>
  <c r="I22" i="4"/>
  <c r="G22" i="4"/>
  <c r="I21" i="4"/>
  <c r="G21" i="4"/>
  <c r="I20" i="4"/>
  <c r="G20" i="4"/>
  <c r="I19" i="4"/>
  <c r="G19" i="4"/>
  <c r="I18" i="4"/>
  <c r="G18" i="4"/>
  <c r="I17" i="4"/>
  <c r="G17" i="4"/>
  <c r="I16" i="4"/>
  <c r="G16" i="4"/>
  <c r="I15" i="4"/>
  <c r="G15" i="4"/>
  <c r="I14" i="4"/>
  <c r="G14" i="4"/>
  <c r="I13" i="4"/>
  <c r="G13" i="4"/>
  <c r="I12" i="4"/>
  <c r="G12" i="4"/>
  <c r="I11" i="4"/>
  <c r="G11" i="4"/>
  <c r="I10" i="4"/>
  <c r="G10" i="4"/>
  <c r="I9" i="4"/>
  <c r="G9" i="4"/>
  <c r="I8" i="4"/>
  <c r="G8" i="4"/>
  <c r="I7" i="4"/>
  <c r="G7" i="4"/>
  <c r="I6" i="4"/>
  <c r="G6" i="4"/>
  <c r="F4" i="2"/>
  <c r="C19" i="17"/>
  <c r="C17" i="17"/>
  <c r="C15" i="17"/>
  <c r="M3" i="7"/>
  <c r="E15" i="13"/>
  <c r="J18" i="13" s="1"/>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T2" i="5"/>
  <c r="T3" i="5"/>
  <c r="T4" i="5"/>
  <c r="T5" i="5"/>
  <c r="T6" i="5"/>
  <c r="T7" i="5"/>
  <c r="T8" i="5"/>
  <c r="S6" i="5"/>
  <c r="S7" i="5"/>
  <c r="S8" i="5"/>
  <c r="S9" i="5"/>
  <c r="Q2" i="5"/>
  <c r="Q3" i="5"/>
  <c r="Q4" i="5"/>
  <c r="Q5" i="5"/>
  <c r="Q6" i="5"/>
  <c r="Q7" i="5"/>
  <c r="Q8" i="5"/>
  <c r="Q9"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G6" i="5"/>
  <c r="O169" i="8"/>
  <c r="N169" i="8"/>
  <c r="M169" i="8"/>
  <c r="K169" i="8"/>
  <c r="J169" i="8"/>
  <c r="I169" i="8"/>
  <c r="G169" i="8"/>
  <c r="F169" i="8"/>
  <c r="E169" i="8"/>
  <c r="O168" i="8"/>
  <c r="N168" i="8"/>
  <c r="M168" i="8"/>
  <c r="K168" i="8"/>
  <c r="J168" i="8"/>
  <c r="I168" i="8"/>
  <c r="G168" i="8"/>
  <c r="F168" i="8"/>
  <c r="E168" i="8"/>
  <c r="O167" i="8"/>
  <c r="N167" i="8"/>
  <c r="M167" i="8"/>
  <c r="K167" i="8"/>
  <c r="J167" i="8"/>
  <c r="I167" i="8"/>
  <c r="G167" i="8"/>
  <c r="F167" i="8"/>
  <c r="E167" i="8"/>
  <c r="O166" i="8"/>
  <c r="N166" i="8"/>
  <c r="M166" i="8"/>
  <c r="K166" i="8"/>
  <c r="J166" i="8"/>
  <c r="I166" i="8"/>
  <c r="G166" i="8"/>
  <c r="F166" i="8"/>
  <c r="E166" i="8"/>
  <c r="O165" i="8"/>
  <c r="N165" i="8"/>
  <c r="M165" i="8"/>
  <c r="K165" i="8"/>
  <c r="J165" i="8"/>
  <c r="I165" i="8"/>
  <c r="G165" i="8"/>
  <c r="F165" i="8"/>
  <c r="E165" i="8"/>
  <c r="O164" i="8"/>
  <c r="N164" i="8"/>
  <c r="M164" i="8"/>
  <c r="K164" i="8"/>
  <c r="J164" i="8"/>
  <c r="I164" i="8"/>
  <c r="G164" i="8"/>
  <c r="F164" i="8"/>
  <c r="E164" i="8"/>
  <c r="O163" i="8"/>
  <c r="N163" i="8"/>
  <c r="M163" i="8"/>
  <c r="K163" i="8"/>
  <c r="J163" i="8"/>
  <c r="I163" i="8"/>
  <c r="G163" i="8"/>
  <c r="F163" i="8"/>
  <c r="E163" i="8"/>
  <c r="O162" i="8"/>
  <c r="N162" i="8"/>
  <c r="M162" i="8"/>
  <c r="K162" i="8"/>
  <c r="J162" i="8"/>
  <c r="I162" i="8"/>
  <c r="G162" i="8"/>
  <c r="F162" i="8"/>
  <c r="E162" i="8"/>
  <c r="O161" i="8"/>
  <c r="N161" i="8"/>
  <c r="M161" i="8"/>
  <c r="K161" i="8"/>
  <c r="J161" i="8"/>
  <c r="I161" i="8"/>
  <c r="G161" i="8"/>
  <c r="F161" i="8"/>
  <c r="E161" i="8"/>
  <c r="O160" i="8"/>
  <c r="N160" i="8"/>
  <c r="M160" i="8"/>
  <c r="K160" i="8"/>
  <c r="J160" i="8"/>
  <c r="I160" i="8"/>
  <c r="G160" i="8"/>
  <c r="F160" i="8"/>
  <c r="E160" i="8"/>
  <c r="O159" i="8"/>
  <c r="N159" i="8"/>
  <c r="M159" i="8"/>
  <c r="K159" i="8"/>
  <c r="J159" i="8"/>
  <c r="I159" i="8"/>
  <c r="G159" i="8"/>
  <c r="F159" i="8"/>
  <c r="E159" i="8"/>
  <c r="O158" i="8"/>
  <c r="N158" i="8"/>
  <c r="M158" i="8"/>
  <c r="K158" i="8"/>
  <c r="J158" i="8"/>
  <c r="I158" i="8"/>
  <c r="G158" i="8"/>
  <c r="F158" i="8"/>
  <c r="E158" i="8"/>
  <c r="O157" i="8"/>
  <c r="N157" i="8"/>
  <c r="M157" i="8"/>
  <c r="K157" i="8"/>
  <c r="J157" i="8"/>
  <c r="I157" i="8"/>
  <c r="G157" i="8"/>
  <c r="F157" i="8"/>
  <c r="E157" i="8"/>
  <c r="O156" i="8"/>
  <c r="N156" i="8"/>
  <c r="M156" i="8"/>
  <c r="K156" i="8"/>
  <c r="J156" i="8"/>
  <c r="I156" i="8"/>
  <c r="G156" i="8"/>
  <c r="F156" i="8"/>
  <c r="E156" i="8"/>
  <c r="O155" i="8"/>
  <c r="N155" i="8"/>
  <c r="M155" i="8"/>
  <c r="K155" i="8"/>
  <c r="J155" i="8"/>
  <c r="I155" i="8"/>
  <c r="G155" i="8"/>
  <c r="F155" i="8"/>
  <c r="E155" i="8"/>
  <c r="O154" i="8"/>
  <c r="N154" i="8"/>
  <c r="M154" i="8"/>
  <c r="K154" i="8"/>
  <c r="J154" i="8"/>
  <c r="I154" i="8"/>
  <c r="G154" i="8"/>
  <c r="F154" i="8"/>
  <c r="E154" i="8"/>
  <c r="O153" i="8"/>
  <c r="N153" i="8"/>
  <c r="M153" i="8"/>
  <c r="K153" i="8"/>
  <c r="J153" i="8"/>
  <c r="I153" i="8"/>
  <c r="G153" i="8"/>
  <c r="F153" i="8"/>
  <c r="E153" i="8"/>
  <c r="O152" i="8"/>
  <c r="N152" i="8"/>
  <c r="M152" i="8"/>
  <c r="K152" i="8"/>
  <c r="J152" i="8"/>
  <c r="I152" i="8"/>
  <c r="G152" i="8"/>
  <c r="F152" i="8"/>
  <c r="E152" i="8"/>
  <c r="O151" i="8"/>
  <c r="N151" i="8"/>
  <c r="M151" i="8"/>
  <c r="K151" i="8"/>
  <c r="J151" i="8"/>
  <c r="I151" i="8"/>
  <c r="G151" i="8"/>
  <c r="F151" i="8"/>
  <c r="E151" i="8"/>
  <c r="O150" i="8"/>
  <c r="N150" i="8"/>
  <c r="M150" i="8"/>
  <c r="K150" i="8"/>
  <c r="J150" i="8"/>
  <c r="I150" i="8"/>
  <c r="G150" i="8"/>
  <c r="F150" i="8"/>
  <c r="E150" i="8"/>
  <c r="O90" i="8"/>
  <c r="N90" i="8"/>
  <c r="M90" i="8"/>
  <c r="K90" i="8"/>
  <c r="J90" i="8"/>
  <c r="I90" i="8"/>
  <c r="G90" i="8"/>
  <c r="F90" i="8"/>
  <c r="E90" i="8"/>
  <c r="O89" i="8"/>
  <c r="N89" i="8"/>
  <c r="M89" i="8"/>
  <c r="K89" i="8"/>
  <c r="J89" i="8"/>
  <c r="I89" i="8"/>
  <c r="G89" i="8"/>
  <c r="F89" i="8"/>
  <c r="E89" i="8"/>
  <c r="O88" i="8"/>
  <c r="N88" i="8"/>
  <c r="M88" i="8"/>
  <c r="K88" i="8"/>
  <c r="J88" i="8"/>
  <c r="I88" i="8"/>
  <c r="G88" i="8"/>
  <c r="F88" i="8"/>
  <c r="E88" i="8"/>
  <c r="O87" i="8"/>
  <c r="N87" i="8"/>
  <c r="M87" i="8"/>
  <c r="K87" i="8"/>
  <c r="J87" i="8"/>
  <c r="I87" i="8"/>
  <c r="G87" i="8"/>
  <c r="F87" i="8"/>
  <c r="E87" i="8"/>
  <c r="O86" i="8"/>
  <c r="N86" i="8"/>
  <c r="M86" i="8"/>
  <c r="K86" i="8"/>
  <c r="J86" i="8"/>
  <c r="I86" i="8"/>
  <c r="G86" i="8"/>
  <c r="F86" i="8"/>
  <c r="E86" i="8"/>
  <c r="O85" i="8"/>
  <c r="N85" i="8"/>
  <c r="M85" i="8"/>
  <c r="K85" i="8"/>
  <c r="J85" i="8"/>
  <c r="I85" i="8"/>
  <c r="G85" i="8"/>
  <c r="F85" i="8"/>
  <c r="E85" i="8"/>
  <c r="O84" i="8"/>
  <c r="N84" i="8"/>
  <c r="M84" i="8"/>
  <c r="K84" i="8"/>
  <c r="J84" i="8"/>
  <c r="I84" i="8"/>
  <c r="G84" i="8"/>
  <c r="F84" i="8"/>
  <c r="E84" i="8"/>
  <c r="O83" i="8"/>
  <c r="N83" i="8"/>
  <c r="M83" i="8"/>
  <c r="K83" i="8"/>
  <c r="J83" i="8"/>
  <c r="I83" i="8"/>
  <c r="G83" i="8"/>
  <c r="F83" i="8"/>
  <c r="E83" i="8"/>
  <c r="O82" i="8"/>
  <c r="N82" i="8"/>
  <c r="M82" i="8"/>
  <c r="K82" i="8"/>
  <c r="J82" i="8"/>
  <c r="I82" i="8"/>
  <c r="G82" i="8"/>
  <c r="F82" i="8"/>
  <c r="E82" i="8"/>
  <c r="O81" i="8"/>
  <c r="N81" i="8"/>
  <c r="M81" i="8"/>
  <c r="K81" i="8"/>
  <c r="J81" i="8"/>
  <c r="I81" i="8"/>
  <c r="G81" i="8"/>
  <c r="F81" i="8"/>
  <c r="E81" i="8"/>
  <c r="O80" i="8"/>
  <c r="N80" i="8"/>
  <c r="M80" i="8"/>
  <c r="K80" i="8"/>
  <c r="J80" i="8"/>
  <c r="I80" i="8"/>
  <c r="G80" i="8"/>
  <c r="F80" i="8"/>
  <c r="E80" i="8"/>
  <c r="O79" i="8"/>
  <c r="N79" i="8"/>
  <c r="M79" i="8"/>
  <c r="K79" i="8"/>
  <c r="J79" i="8"/>
  <c r="I79" i="8"/>
  <c r="G79" i="8"/>
  <c r="F79" i="8"/>
  <c r="E79" i="8"/>
  <c r="O78" i="8"/>
  <c r="N78" i="8"/>
  <c r="M78" i="8"/>
  <c r="K78" i="8"/>
  <c r="J78" i="8"/>
  <c r="I78" i="8"/>
  <c r="G78" i="8"/>
  <c r="F78" i="8"/>
  <c r="E78" i="8"/>
  <c r="O77" i="8"/>
  <c r="N77" i="8"/>
  <c r="M77" i="8"/>
  <c r="K77" i="8"/>
  <c r="J77" i="8"/>
  <c r="I77" i="8"/>
  <c r="G77" i="8"/>
  <c r="F77" i="8"/>
  <c r="E77" i="8"/>
  <c r="O76" i="8"/>
  <c r="N76" i="8"/>
  <c r="M76" i="8"/>
  <c r="K76" i="8"/>
  <c r="J76" i="8"/>
  <c r="I76" i="8"/>
  <c r="G76" i="8"/>
  <c r="F76" i="8"/>
  <c r="E76" i="8"/>
  <c r="O75" i="8"/>
  <c r="N75" i="8"/>
  <c r="M75" i="8"/>
  <c r="K75" i="8"/>
  <c r="J75" i="8"/>
  <c r="I75" i="8"/>
  <c r="G75" i="8"/>
  <c r="F75" i="8"/>
  <c r="E75" i="8"/>
  <c r="O74" i="8"/>
  <c r="N74" i="8"/>
  <c r="M74" i="8"/>
  <c r="K74" i="8"/>
  <c r="J74" i="8"/>
  <c r="I74" i="8"/>
  <c r="G74" i="8"/>
  <c r="F74" i="8"/>
  <c r="E74" i="8"/>
  <c r="O73" i="8"/>
  <c r="N73" i="8"/>
  <c r="M73" i="8"/>
  <c r="K73" i="8"/>
  <c r="J73" i="8"/>
  <c r="I73" i="8"/>
  <c r="G73" i="8"/>
  <c r="F73" i="8"/>
  <c r="E73" i="8"/>
  <c r="O72" i="8"/>
  <c r="N72" i="8"/>
  <c r="M72" i="8"/>
  <c r="K72" i="8"/>
  <c r="J72" i="8"/>
  <c r="I72" i="8"/>
  <c r="G72" i="8"/>
  <c r="F72" i="8"/>
  <c r="E72" i="8"/>
  <c r="O71" i="8"/>
  <c r="N71" i="8"/>
  <c r="M71" i="8"/>
  <c r="K71" i="8"/>
  <c r="J71" i="8"/>
  <c r="I71" i="8"/>
  <c r="G71" i="8"/>
  <c r="F71" i="8"/>
  <c r="E71" i="8"/>
  <c r="O70" i="8"/>
  <c r="N70" i="8"/>
  <c r="M70" i="8"/>
  <c r="K70" i="8"/>
  <c r="J70" i="8"/>
  <c r="I70" i="8"/>
  <c r="G70" i="8"/>
  <c r="F70" i="8"/>
  <c r="E70" i="8"/>
  <c r="O69" i="8"/>
  <c r="N69" i="8"/>
  <c r="M69" i="8"/>
  <c r="K69" i="8"/>
  <c r="J69" i="8"/>
  <c r="I69" i="8"/>
  <c r="G69" i="8"/>
  <c r="F69" i="8"/>
  <c r="E69" i="8"/>
  <c r="O68" i="8"/>
  <c r="N68" i="8"/>
  <c r="M68" i="8"/>
  <c r="K68" i="8"/>
  <c r="J68" i="8"/>
  <c r="I68" i="8"/>
  <c r="G68" i="8"/>
  <c r="F68" i="8"/>
  <c r="E68" i="8"/>
  <c r="O67" i="8"/>
  <c r="N67" i="8"/>
  <c r="M67" i="8"/>
  <c r="K67" i="8"/>
  <c r="J67" i="8"/>
  <c r="I67" i="8"/>
  <c r="G67" i="8"/>
  <c r="F67" i="8"/>
  <c r="E67" i="8"/>
  <c r="O66" i="8"/>
  <c r="N66" i="8"/>
  <c r="M66" i="8"/>
  <c r="K66" i="8"/>
  <c r="J66" i="8"/>
  <c r="I66" i="8"/>
  <c r="G66" i="8"/>
  <c r="F66" i="8"/>
  <c r="E66" i="8"/>
  <c r="O65" i="8"/>
  <c r="N65" i="8"/>
  <c r="M65" i="8"/>
  <c r="K65" i="8"/>
  <c r="J65" i="8"/>
  <c r="I65" i="8"/>
  <c r="G65" i="8"/>
  <c r="F65" i="8"/>
  <c r="E65" i="8"/>
  <c r="O64" i="8"/>
  <c r="N64" i="8"/>
  <c r="M64" i="8"/>
  <c r="K64" i="8"/>
  <c r="J64" i="8"/>
  <c r="I64" i="8"/>
  <c r="G64" i="8"/>
  <c r="F64" i="8"/>
  <c r="E64" i="8"/>
  <c r="O63" i="8"/>
  <c r="N63" i="8"/>
  <c r="M63" i="8"/>
  <c r="K63" i="8"/>
  <c r="J63" i="8"/>
  <c r="I63" i="8"/>
  <c r="G63" i="8"/>
  <c r="F63" i="8"/>
  <c r="E63" i="8"/>
  <c r="O62" i="8"/>
  <c r="N62" i="8"/>
  <c r="M62" i="8"/>
  <c r="K62" i="8"/>
  <c r="J62" i="8"/>
  <c r="I62" i="8"/>
  <c r="G62" i="8"/>
  <c r="F62" i="8"/>
  <c r="E62" i="8"/>
  <c r="O61" i="8"/>
  <c r="N61" i="8"/>
  <c r="M61" i="8"/>
  <c r="K61" i="8"/>
  <c r="J61" i="8"/>
  <c r="I61" i="8"/>
  <c r="G61" i="8"/>
  <c r="F61" i="8"/>
  <c r="E61" i="8"/>
  <c r="O60" i="8"/>
  <c r="N60" i="8"/>
  <c r="M60" i="8"/>
  <c r="K60" i="8"/>
  <c r="J60" i="8"/>
  <c r="I60" i="8"/>
  <c r="G60" i="8"/>
  <c r="F60" i="8"/>
  <c r="E60" i="8"/>
  <c r="O59" i="8"/>
  <c r="N59" i="8"/>
  <c r="M59" i="8"/>
  <c r="K59" i="8"/>
  <c r="J59" i="8"/>
  <c r="I59" i="8"/>
  <c r="G59" i="8"/>
  <c r="F59" i="8"/>
  <c r="E59" i="8"/>
  <c r="O58" i="8"/>
  <c r="N58" i="8"/>
  <c r="M58" i="8"/>
  <c r="K58" i="8"/>
  <c r="J58" i="8"/>
  <c r="I58" i="8"/>
  <c r="G58" i="8"/>
  <c r="F58" i="8"/>
  <c r="E58" i="8"/>
  <c r="O57" i="8"/>
  <c r="N57" i="8"/>
  <c r="M57" i="8"/>
  <c r="K57" i="8"/>
  <c r="J57" i="8"/>
  <c r="I57" i="8"/>
  <c r="G57" i="8"/>
  <c r="F57" i="8"/>
  <c r="E57" i="8"/>
  <c r="O56" i="8"/>
  <c r="N56" i="8"/>
  <c r="M56" i="8"/>
  <c r="K56" i="8"/>
  <c r="J56" i="8"/>
  <c r="I56" i="8"/>
  <c r="G56" i="8"/>
  <c r="F56" i="8"/>
  <c r="E56" i="8"/>
  <c r="O55" i="8"/>
  <c r="M55" i="8"/>
  <c r="K55" i="8"/>
  <c r="I55" i="8"/>
  <c r="G55" i="8"/>
  <c r="E55" i="8"/>
  <c r="O54" i="8"/>
  <c r="M54" i="8"/>
  <c r="K54" i="8"/>
  <c r="I54" i="8"/>
  <c r="G54" i="8"/>
  <c r="E54" i="8"/>
  <c r="O53" i="8"/>
  <c r="M53" i="8"/>
  <c r="K53" i="8"/>
  <c r="I53" i="8"/>
  <c r="G53" i="8"/>
  <c r="E53" i="8"/>
  <c r="O52" i="8"/>
  <c r="M52" i="8"/>
  <c r="K52" i="8"/>
  <c r="I52" i="8"/>
  <c r="G52" i="8"/>
  <c r="E52" i="8"/>
  <c r="O51" i="8"/>
  <c r="N51" i="8"/>
  <c r="M51" i="8"/>
  <c r="K51" i="8"/>
  <c r="J51" i="8"/>
  <c r="I51" i="8"/>
  <c r="G51" i="8"/>
  <c r="F51" i="8"/>
  <c r="E51" i="8"/>
  <c r="D144" i="8"/>
  <c r="I146" i="8"/>
  <c r="M17" i="8"/>
  <c r="G17" i="8"/>
  <c r="C17" i="8"/>
  <c r="O13" i="8"/>
  <c r="K13" i="8"/>
  <c r="D13" i="8"/>
  <c r="C13" i="8"/>
  <c r="O11" i="8"/>
  <c r="K11" i="8"/>
  <c r="D11" i="8"/>
  <c r="C11" i="8"/>
  <c r="O9" i="8"/>
  <c r="K9" i="8"/>
  <c r="D9" i="8"/>
  <c r="C9" i="8"/>
  <c r="H47" i="8"/>
  <c r="D47" i="8"/>
  <c r="M194" i="8"/>
  <c r="N193" i="8"/>
  <c r="H169" i="8"/>
  <c r="L168" i="8"/>
  <c r="H167" i="8"/>
  <c r="L166" i="8"/>
  <c r="H165" i="8"/>
  <c r="L164" i="8"/>
  <c r="H163" i="8"/>
  <c r="L162" i="8"/>
  <c r="H161" i="8"/>
  <c r="L160" i="8"/>
  <c r="H159" i="8"/>
  <c r="L158" i="8"/>
  <c r="H157" i="8"/>
  <c r="L156" i="8"/>
  <c r="H155" i="8"/>
  <c r="L154" i="8"/>
  <c r="H153" i="8"/>
  <c r="L152" i="8"/>
  <c r="H151" i="8"/>
  <c r="L150" i="8"/>
  <c r="M95" i="8"/>
  <c r="H90" i="8"/>
  <c r="H89" i="8"/>
  <c r="H146" i="8"/>
  <c r="L88" i="8"/>
  <c r="H87" i="8"/>
  <c r="H86" i="8"/>
  <c r="H85" i="8"/>
  <c r="L84" i="8"/>
  <c r="H83" i="8"/>
  <c r="H82" i="8"/>
  <c r="H81" i="8"/>
  <c r="H80" i="8"/>
  <c r="H79" i="8"/>
  <c r="H78" i="8"/>
  <c r="H77" i="8"/>
  <c r="H76" i="8"/>
  <c r="H75" i="8"/>
  <c r="H74" i="8"/>
  <c r="H73" i="8"/>
  <c r="L72" i="8"/>
  <c r="L71" i="8"/>
  <c r="H70" i="8"/>
  <c r="H69" i="8"/>
  <c r="L68" i="8"/>
  <c r="L67" i="8"/>
  <c r="H66" i="8"/>
  <c r="H65" i="8"/>
  <c r="H64" i="8"/>
  <c r="L63" i="8"/>
  <c r="L56" i="8"/>
  <c r="H55" i="8"/>
  <c r="H54" i="8"/>
  <c r="H53" i="8"/>
  <c r="L52" i="8"/>
  <c r="I47" i="8"/>
  <c r="D45" i="8"/>
  <c r="F3" i="8"/>
  <c r="M200" i="6"/>
  <c r="N199" i="6"/>
  <c r="D150" i="6"/>
  <c r="I47" i="6"/>
  <c r="I175" i="6"/>
  <c r="I174" i="6"/>
  <c r="I173" i="6"/>
  <c r="I172" i="6"/>
  <c r="I171" i="6"/>
  <c r="I170" i="6"/>
  <c r="I169" i="6"/>
  <c r="I168" i="6"/>
  <c r="I167" i="6"/>
  <c r="I166" i="6"/>
  <c r="I165" i="6"/>
  <c r="I164" i="6"/>
  <c r="I163" i="6"/>
  <c r="I162" i="6"/>
  <c r="I161" i="6"/>
  <c r="I160" i="6"/>
  <c r="I159" i="6"/>
  <c r="I158" i="6"/>
  <c r="I157" i="6"/>
  <c r="I156"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O175" i="6"/>
  <c r="N175" i="6"/>
  <c r="M175" i="6"/>
  <c r="K175" i="6"/>
  <c r="J175" i="6"/>
  <c r="G175" i="6"/>
  <c r="F175" i="6"/>
  <c r="E175" i="6"/>
  <c r="O174" i="6"/>
  <c r="N174" i="6"/>
  <c r="M174" i="6"/>
  <c r="K174" i="6"/>
  <c r="J174" i="6"/>
  <c r="G174" i="6"/>
  <c r="F174" i="6"/>
  <c r="E174" i="6"/>
  <c r="O173" i="6"/>
  <c r="N173" i="6"/>
  <c r="M173" i="6"/>
  <c r="K173" i="6"/>
  <c r="J173" i="6"/>
  <c r="G173" i="6"/>
  <c r="F173" i="6"/>
  <c r="E173" i="6"/>
  <c r="O172" i="6"/>
  <c r="N172" i="6"/>
  <c r="M172" i="6"/>
  <c r="K172" i="6"/>
  <c r="J172" i="6"/>
  <c r="G172" i="6"/>
  <c r="F172" i="6"/>
  <c r="E172" i="6"/>
  <c r="O171" i="6"/>
  <c r="N171" i="6"/>
  <c r="M171" i="6"/>
  <c r="K171" i="6"/>
  <c r="J171" i="6"/>
  <c r="G171" i="6"/>
  <c r="F171" i="6"/>
  <c r="E171" i="6"/>
  <c r="O170" i="6"/>
  <c r="N170" i="6"/>
  <c r="M170" i="6"/>
  <c r="K170" i="6"/>
  <c r="J170" i="6"/>
  <c r="G170" i="6"/>
  <c r="F170" i="6"/>
  <c r="E170" i="6"/>
  <c r="O169" i="6"/>
  <c r="N169" i="6"/>
  <c r="M169" i="6"/>
  <c r="K169" i="6"/>
  <c r="J169" i="6"/>
  <c r="G169" i="6"/>
  <c r="F169" i="6"/>
  <c r="E169" i="6"/>
  <c r="O168" i="6"/>
  <c r="N168" i="6"/>
  <c r="M168" i="6"/>
  <c r="K168" i="6"/>
  <c r="J168" i="6"/>
  <c r="G168" i="6"/>
  <c r="F168" i="6"/>
  <c r="E168" i="6"/>
  <c r="O167" i="6"/>
  <c r="N167" i="6"/>
  <c r="M167" i="6"/>
  <c r="K167" i="6"/>
  <c r="J167" i="6"/>
  <c r="G167" i="6"/>
  <c r="F167" i="6"/>
  <c r="E167" i="6"/>
  <c r="O166" i="6"/>
  <c r="N166" i="6"/>
  <c r="M166" i="6"/>
  <c r="K166" i="6"/>
  <c r="J166" i="6"/>
  <c r="G166" i="6"/>
  <c r="F166" i="6"/>
  <c r="E166" i="6"/>
  <c r="O165" i="6"/>
  <c r="N165" i="6"/>
  <c r="M165" i="6"/>
  <c r="K165" i="6"/>
  <c r="J165" i="6"/>
  <c r="G165" i="6"/>
  <c r="F165" i="6"/>
  <c r="E165" i="6"/>
  <c r="O164" i="6"/>
  <c r="N164" i="6"/>
  <c r="M164" i="6"/>
  <c r="K164" i="6"/>
  <c r="J164" i="6"/>
  <c r="G164" i="6"/>
  <c r="F164" i="6"/>
  <c r="E164" i="6"/>
  <c r="O163" i="6"/>
  <c r="N163" i="6"/>
  <c r="M163" i="6"/>
  <c r="K163" i="6"/>
  <c r="J163" i="6"/>
  <c r="G163" i="6"/>
  <c r="F163" i="6"/>
  <c r="E163" i="6"/>
  <c r="O162" i="6"/>
  <c r="N162" i="6"/>
  <c r="M162" i="6"/>
  <c r="K162" i="6"/>
  <c r="J162" i="6"/>
  <c r="G162" i="6"/>
  <c r="F162" i="6"/>
  <c r="E162" i="6"/>
  <c r="O161" i="6"/>
  <c r="N161" i="6"/>
  <c r="M161" i="6"/>
  <c r="K161" i="6"/>
  <c r="J161" i="6"/>
  <c r="G161" i="6"/>
  <c r="F161" i="6"/>
  <c r="E161" i="6"/>
  <c r="O160" i="6"/>
  <c r="N160" i="6"/>
  <c r="M160" i="6"/>
  <c r="K160" i="6"/>
  <c r="J160" i="6"/>
  <c r="G160" i="6"/>
  <c r="F160" i="6"/>
  <c r="E160" i="6"/>
  <c r="O159" i="6"/>
  <c r="N159" i="6"/>
  <c r="M159" i="6"/>
  <c r="K159" i="6"/>
  <c r="J159" i="6"/>
  <c r="G159" i="6"/>
  <c r="F159" i="6"/>
  <c r="E159" i="6"/>
  <c r="O158" i="6"/>
  <c r="N158" i="6"/>
  <c r="M158" i="6"/>
  <c r="K158" i="6"/>
  <c r="J158" i="6"/>
  <c r="G158" i="6"/>
  <c r="F158" i="6"/>
  <c r="E158" i="6"/>
  <c r="O157" i="6"/>
  <c r="N157" i="6"/>
  <c r="M157" i="6"/>
  <c r="K157" i="6"/>
  <c r="J157" i="6"/>
  <c r="G157" i="6"/>
  <c r="F157" i="6"/>
  <c r="E157" i="6"/>
  <c r="O156" i="6"/>
  <c r="N156" i="6"/>
  <c r="M156" i="6"/>
  <c r="K156" i="6"/>
  <c r="J156" i="6"/>
  <c r="G156" i="6"/>
  <c r="F156" i="6"/>
  <c r="E156" i="6"/>
  <c r="O90" i="6"/>
  <c r="N90" i="6"/>
  <c r="M90" i="6"/>
  <c r="K90" i="6"/>
  <c r="J90" i="6"/>
  <c r="G90" i="6"/>
  <c r="F90" i="6"/>
  <c r="E90" i="6"/>
  <c r="O89" i="6"/>
  <c r="N89" i="6"/>
  <c r="M89" i="6"/>
  <c r="K89" i="6"/>
  <c r="J89" i="6"/>
  <c r="G89" i="6"/>
  <c r="F89" i="6"/>
  <c r="E89" i="6"/>
  <c r="O88" i="6"/>
  <c r="N88" i="6"/>
  <c r="M88" i="6"/>
  <c r="K88" i="6"/>
  <c r="J88" i="6"/>
  <c r="G88" i="6"/>
  <c r="F88" i="6"/>
  <c r="E88" i="6"/>
  <c r="O87" i="6"/>
  <c r="N87" i="6"/>
  <c r="M87" i="6"/>
  <c r="K87" i="6"/>
  <c r="J87" i="6"/>
  <c r="G87" i="6"/>
  <c r="F87" i="6"/>
  <c r="E87" i="6"/>
  <c r="O86" i="6"/>
  <c r="N86" i="6"/>
  <c r="M86" i="6"/>
  <c r="K86" i="6"/>
  <c r="J86" i="6"/>
  <c r="G86" i="6"/>
  <c r="F86" i="6"/>
  <c r="E86" i="6"/>
  <c r="O85" i="6"/>
  <c r="N85" i="6"/>
  <c r="M85" i="6"/>
  <c r="K85" i="6"/>
  <c r="J85" i="6"/>
  <c r="G85" i="6"/>
  <c r="F85" i="6"/>
  <c r="E85" i="6"/>
  <c r="O84" i="6"/>
  <c r="N84" i="6"/>
  <c r="M84" i="6"/>
  <c r="K84" i="6"/>
  <c r="J84" i="6"/>
  <c r="G84" i="6"/>
  <c r="F84" i="6"/>
  <c r="E84" i="6"/>
  <c r="O83" i="6"/>
  <c r="N83" i="6"/>
  <c r="M83" i="6"/>
  <c r="K83" i="6"/>
  <c r="J83" i="6"/>
  <c r="G83" i="6"/>
  <c r="F83" i="6"/>
  <c r="E83" i="6"/>
  <c r="O82" i="6"/>
  <c r="N82" i="6"/>
  <c r="M82" i="6"/>
  <c r="K82" i="6"/>
  <c r="J82" i="6"/>
  <c r="G82" i="6"/>
  <c r="F82" i="6"/>
  <c r="E82" i="6"/>
  <c r="O81" i="6"/>
  <c r="N81" i="6"/>
  <c r="M81" i="6"/>
  <c r="K81" i="6"/>
  <c r="J81" i="6"/>
  <c r="G81" i="6"/>
  <c r="F81" i="6"/>
  <c r="E81" i="6"/>
  <c r="O80" i="6"/>
  <c r="N80" i="6"/>
  <c r="M80" i="6"/>
  <c r="K80" i="6"/>
  <c r="J80" i="6"/>
  <c r="G80" i="6"/>
  <c r="F80" i="6"/>
  <c r="E80" i="6"/>
  <c r="O79" i="6"/>
  <c r="N79" i="6"/>
  <c r="M79" i="6"/>
  <c r="K79" i="6"/>
  <c r="J79" i="6"/>
  <c r="G79" i="6"/>
  <c r="F79" i="6"/>
  <c r="E79" i="6"/>
  <c r="O78" i="6"/>
  <c r="N78" i="6"/>
  <c r="M78" i="6"/>
  <c r="K78" i="6"/>
  <c r="J78" i="6"/>
  <c r="G78" i="6"/>
  <c r="F78" i="6"/>
  <c r="E78" i="6"/>
  <c r="O77" i="6"/>
  <c r="N77" i="6"/>
  <c r="M77" i="6"/>
  <c r="K77" i="6"/>
  <c r="J77" i="6"/>
  <c r="G77" i="6"/>
  <c r="F77" i="6"/>
  <c r="E77" i="6"/>
  <c r="O76" i="6"/>
  <c r="N76" i="6"/>
  <c r="M76" i="6"/>
  <c r="K76" i="6"/>
  <c r="J76" i="6"/>
  <c r="G76" i="6"/>
  <c r="F76" i="6"/>
  <c r="E76" i="6"/>
  <c r="O75" i="6"/>
  <c r="N75" i="6"/>
  <c r="M75" i="6"/>
  <c r="K75" i="6"/>
  <c r="J75" i="6"/>
  <c r="G75" i="6"/>
  <c r="F75" i="6"/>
  <c r="E75" i="6"/>
  <c r="O74" i="6"/>
  <c r="N74" i="6"/>
  <c r="M74" i="6"/>
  <c r="K74" i="6"/>
  <c r="J74" i="6"/>
  <c r="G74" i="6"/>
  <c r="F74" i="6"/>
  <c r="E74" i="6"/>
  <c r="O73" i="6"/>
  <c r="N73" i="6"/>
  <c r="M73" i="6"/>
  <c r="K73" i="6"/>
  <c r="J73" i="6"/>
  <c r="G73" i="6"/>
  <c r="F73" i="6"/>
  <c r="E73" i="6"/>
  <c r="O72" i="6"/>
  <c r="N72" i="6"/>
  <c r="M72" i="6"/>
  <c r="K72" i="6"/>
  <c r="J72" i="6"/>
  <c r="G72" i="6"/>
  <c r="F72" i="6"/>
  <c r="E72" i="6"/>
  <c r="O71" i="6"/>
  <c r="N71" i="6"/>
  <c r="M71" i="6"/>
  <c r="K71" i="6"/>
  <c r="J71" i="6"/>
  <c r="G71" i="6"/>
  <c r="F71" i="6"/>
  <c r="E71" i="6"/>
  <c r="O70" i="6"/>
  <c r="N70" i="6"/>
  <c r="M70" i="6"/>
  <c r="K70" i="6"/>
  <c r="J70" i="6"/>
  <c r="G70" i="6"/>
  <c r="F70" i="6"/>
  <c r="E70" i="6"/>
  <c r="O69" i="6"/>
  <c r="N69" i="6"/>
  <c r="M69" i="6"/>
  <c r="K69" i="6"/>
  <c r="J69" i="6"/>
  <c r="G69" i="6"/>
  <c r="F69" i="6"/>
  <c r="E69" i="6"/>
  <c r="O68" i="6"/>
  <c r="N68" i="6"/>
  <c r="M68" i="6"/>
  <c r="K68" i="6"/>
  <c r="J68" i="6"/>
  <c r="G68" i="6"/>
  <c r="F68" i="6"/>
  <c r="E68" i="6"/>
  <c r="O67" i="6"/>
  <c r="N67" i="6"/>
  <c r="M67" i="6"/>
  <c r="K67" i="6"/>
  <c r="J67" i="6"/>
  <c r="G67" i="6"/>
  <c r="F67" i="6"/>
  <c r="E67" i="6"/>
  <c r="O66" i="6"/>
  <c r="N66" i="6"/>
  <c r="M66" i="6"/>
  <c r="K66" i="6"/>
  <c r="J66" i="6"/>
  <c r="G66" i="6"/>
  <c r="F66" i="6"/>
  <c r="E66" i="6"/>
  <c r="O65" i="6"/>
  <c r="N65" i="6"/>
  <c r="M65" i="6"/>
  <c r="K65" i="6"/>
  <c r="J65" i="6"/>
  <c r="G65" i="6"/>
  <c r="F65" i="6"/>
  <c r="E65" i="6"/>
  <c r="O64" i="6"/>
  <c r="N64" i="6"/>
  <c r="M64" i="6"/>
  <c r="K64" i="6"/>
  <c r="J64" i="6"/>
  <c r="G64" i="6"/>
  <c r="F64" i="6"/>
  <c r="E64" i="6"/>
  <c r="O63" i="6"/>
  <c r="N63" i="6"/>
  <c r="M63" i="6"/>
  <c r="K63" i="6"/>
  <c r="J63" i="6"/>
  <c r="G63" i="6"/>
  <c r="F63" i="6"/>
  <c r="E63" i="6"/>
  <c r="O62" i="6"/>
  <c r="N62" i="6"/>
  <c r="M62" i="6"/>
  <c r="K62" i="6"/>
  <c r="J62" i="6"/>
  <c r="G62" i="6"/>
  <c r="F62" i="6"/>
  <c r="E62" i="6"/>
  <c r="O61" i="6"/>
  <c r="N61" i="6"/>
  <c r="M61" i="6"/>
  <c r="K61" i="6"/>
  <c r="J61" i="6"/>
  <c r="G61" i="6"/>
  <c r="F61" i="6"/>
  <c r="E61" i="6"/>
  <c r="O60" i="6"/>
  <c r="N60" i="6"/>
  <c r="M60" i="6"/>
  <c r="K60" i="6"/>
  <c r="J60" i="6"/>
  <c r="G60" i="6"/>
  <c r="F60" i="6"/>
  <c r="E60" i="6"/>
  <c r="O59" i="6"/>
  <c r="N59" i="6"/>
  <c r="M59" i="6"/>
  <c r="K59" i="6"/>
  <c r="J59" i="6"/>
  <c r="G59" i="6"/>
  <c r="F59" i="6"/>
  <c r="E59" i="6"/>
  <c r="O58" i="6"/>
  <c r="N58" i="6"/>
  <c r="M58" i="6"/>
  <c r="K58" i="6"/>
  <c r="J58" i="6"/>
  <c r="G58" i="6"/>
  <c r="F58" i="6"/>
  <c r="E58" i="6"/>
  <c r="O57" i="6"/>
  <c r="N57" i="6"/>
  <c r="M57" i="6"/>
  <c r="K57" i="6"/>
  <c r="J57" i="6"/>
  <c r="G57" i="6"/>
  <c r="F57" i="6"/>
  <c r="E57" i="6"/>
  <c r="O56" i="6"/>
  <c r="M56" i="6"/>
  <c r="K56" i="6"/>
  <c r="G56" i="6"/>
  <c r="E56" i="6"/>
  <c r="O55" i="6"/>
  <c r="M55" i="6"/>
  <c r="K55" i="6"/>
  <c r="G55" i="6"/>
  <c r="E55" i="6"/>
  <c r="O54" i="6"/>
  <c r="M54" i="6"/>
  <c r="K54" i="6"/>
  <c r="G54" i="6"/>
  <c r="E54" i="6"/>
  <c r="O53" i="6"/>
  <c r="M53" i="6"/>
  <c r="K53" i="6"/>
  <c r="G53" i="6"/>
  <c r="E53" i="6"/>
  <c r="O52" i="6"/>
  <c r="M52" i="6"/>
  <c r="K52" i="6"/>
  <c r="G52" i="6"/>
  <c r="E52" i="6"/>
  <c r="O51" i="6"/>
  <c r="M51" i="6"/>
  <c r="K51" i="6"/>
  <c r="G51" i="6"/>
  <c r="E51" i="6"/>
  <c r="S5" i="5"/>
  <c r="R5" i="5"/>
  <c r="S4" i="5"/>
  <c r="R4" i="5"/>
  <c r="U3" i="5"/>
  <c r="S3" i="5"/>
  <c r="R3" i="5"/>
  <c r="U2" i="5"/>
  <c r="S2" i="5"/>
  <c r="R2" i="5"/>
  <c r="N55" i="8"/>
  <c r="J55" i="8"/>
  <c r="F55" i="8"/>
  <c r="R9" i="5"/>
  <c r="N54" i="8"/>
  <c r="J54" i="8"/>
  <c r="F54" i="8"/>
  <c r="R8" i="5"/>
  <c r="N53" i="8"/>
  <c r="J53" i="8"/>
  <c r="F53" i="8"/>
  <c r="R7" i="5"/>
  <c r="N52" i="8"/>
  <c r="J52" i="8"/>
  <c r="F52" i="8"/>
  <c r="R6" i="5"/>
  <c r="B42" i="8"/>
  <c r="C191" i="8"/>
  <c r="B141" i="8"/>
  <c r="H68" i="8"/>
  <c r="H84" i="8"/>
  <c r="H150" i="8"/>
  <c r="H158" i="8"/>
  <c r="H52" i="8"/>
  <c r="H166" i="8"/>
  <c r="H56" i="8"/>
  <c r="L64" i="8"/>
  <c r="H72" i="8"/>
  <c r="L80" i="8"/>
  <c r="H88" i="8"/>
  <c r="H162" i="8"/>
  <c r="L60" i="8"/>
  <c r="L76" i="8"/>
  <c r="H154" i="8"/>
  <c r="L65" i="8"/>
  <c r="L69" i="8"/>
  <c r="L73" i="8"/>
  <c r="L77" i="8"/>
  <c r="L81" i="8"/>
  <c r="L85" i="8"/>
  <c r="L89" i="8"/>
  <c r="L153" i="8"/>
  <c r="L157" i="8"/>
  <c r="L161" i="8"/>
  <c r="L165" i="8"/>
  <c r="L169" i="8"/>
  <c r="L53" i="8"/>
  <c r="L55" i="8"/>
  <c r="L79" i="8"/>
  <c r="L87" i="8"/>
  <c r="L82" i="8"/>
  <c r="L159" i="8"/>
  <c r="L163" i="8"/>
  <c r="L167" i="8"/>
  <c r="L75" i="8"/>
  <c r="L83" i="8"/>
  <c r="L54" i="8"/>
  <c r="L70" i="8"/>
  <c r="L86" i="8"/>
  <c r="L151" i="8"/>
  <c r="H59" i="8"/>
  <c r="H63" i="8"/>
  <c r="H67" i="8"/>
  <c r="H71" i="8"/>
  <c r="H152" i="8"/>
  <c r="H156" i="8"/>
  <c r="H160" i="8"/>
  <c r="H164" i="8"/>
  <c r="H168" i="8"/>
  <c r="L74" i="8"/>
  <c r="L90" i="8"/>
  <c r="L155" i="8"/>
  <c r="L51" i="8"/>
  <c r="L58" i="8"/>
  <c r="L66" i="8"/>
  <c r="L78" i="8"/>
  <c r="N56" i="6"/>
  <c r="N55" i="6"/>
  <c r="N54" i="6"/>
  <c r="N53" i="6"/>
  <c r="N52" i="6"/>
  <c r="N51" i="6"/>
  <c r="J56" i="6"/>
  <c r="J55" i="6"/>
  <c r="J54" i="6"/>
  <c r="J53" i="6"/>
  <c r="J52" i="6"/>
  <c r="F4" i="17"/>
  <c r="F51" i="6"/>
  <c r="D7" i="11"/>
  <c r="E14" i="11" s="1"/>
  <c r="D12" i="2" s="1"/>
  <c r="M95" i="6"/>
  <c r="D11" i="6"/>
  <c r="D13" i="6"/>
  <c r="J51" i="6"/>
  <c r="T88" i="7"/>
  <c r="S88" i="7"/>
  <c r="R88" i="7"/>
  <c r="T87" i="7"/>
  <c r="S83" i="7"/>
  <c r="R83" i="7"/>
  <c r="T86" i="7"/>
  <c r="S82" i="7"/>
  <c r="R82" i="7"/>
  <c r="T85" i="7"/>
  <c r="S81" i="7"/>
  <c r="R81" i="7"/>
  <c r="T84" i="7"/>
  <c r="S80" i="7"/>
  <c r="R80" i="7"/>
  <c r="T83" i="7"/>
  <c r="S79" i="7"/>
  <c r="R79" i="7"/>
  <c r="T82" i="7"/>
  <c r="S77" i="7"/>
  <c r="R77" i="7"/>
  <c r="T81" i="7"/>
  <c r="S76" i="7"/>
  <c r="R76" i="7"/>
  <c r="T80" i="7"/>
  <c r="S75" i="7"/>
  <c r="R75" i="7"/>
  <c r="T79" i="7"/>
  <c r="S74" i="7"/>
  <c r="R74" i="7"/>
  <c r="T73" i="7"/>
  <c r="S73" i="7"/>
  <c r="R73" i="7"/>
  <c r="T72" i="7"/>
  <c r="S72" i="7"/>
  <c r="R72" i="7"/>
  <c r="T71" i="7"/>
  <c r="S71" i="7"/>
  <c r="R71" i="7"/>
  <c r="T70" i="7"/>
  <c r="S70" i="7"/>
  <c r="R70" i="7"/>
  <c r="T69" i="7"/>
  <c r="S69" i="7"/>
  <c r="R69" i="7"/>
  <c r="T68" i="7"/>
  <c r="S68" i="7"/>
  <c r="R68" i="7"/>
  <c r="T67" i="7"/>
  <c r="S67" i="7"/>
  <c r="R67" i="7"/>
  <c r="T66" i="7"/>
  <c r="S66" i="7"/>
  <c r="R66" i="7"/>
  <c r="T65" i="7"/>
  <c r="S65" i="7"/>
  <c r="R65" i="7"/>
  <c r="T64" i="7"/>
  <c r="S64" i="7"/>
  <c r="R64" i="7"/>
  <c r="T63" i="7"/>
  <c r="S63" i="7"/>
  <c r="R63" i="7"/>
  <c r="T62" i="7"/>
  <c r="S62" i="7"/>
  <c r="R62" i="7"/>
  <c r="T61" i="7"/>
  <c r="S61" i="7"/>
  <c r="R61" i="7"/>
  <c r="T60" i="7"/>
  <c r="S60" i="7"/>
  <c r="R60" i="7"/>
  <c r="T59" i="7"/>
  <c r="S59" i="7"/>
  <c r="R59" i="7"/>
  <c r="T58" i="7"/>
  <c r="S58" i="7"/>
  <c r="R58" i="7"/>
  <c r="T57" i="7"/>
  <c r="S57" i="7"/>
  <c r="R57" i="7"/>
  <c r="T56" i="7"/>
  <c r="S56" i="7"/>
  <c r="R56" i="7"/>
  <c r="T55" i="7"/>
  <c r="S55" i="7"/>
  <c r="R55" i="7"/>
  <c r="T54" i="7"/>
  <c r="S54" i="7"/>
  <c r="R54" i="7"/>
  <c r="T53" i="7"/>
  <c r="S53" i="7"/>
  <c r="R53" i="7"/>
  <c r="T52" i="7"/>
  <c r="S52" i="7"/>
  <c r="R52" i="7"/>
  <c r="T51" i="7"/>
  <c r="S51" i="7"/>
  <c r="R51" i="7"/>
  <c r="T50" i="7"/>
  <c r="S50" i="7"/>
  <c r="R50" i="7"/>
  <c r="T49" i="7"/>
  <c r="S49" i="7"/>
  <c r="R49" i="7"/>
  <c r="T48" i="7"/>
  <c r="S48" i="7"/>
  <c r="R48" i="7"/>
  <c r="T47" i="7"/>
  <c r="S47" i="7"/>
  <c r="R47" i="7"/>
  <c r="T46" i="7"/>
  <c r="S46" i="7"/>
  <c r="R46" i="7"/>
  <c r="T45" i="7"/>
  <c r="S45" i="7"/>
  <c r="R45" i="7"/>
  <c r="T44" i="7"/>
  <c r="S44" i="7"/>
  <c r="R44" i="7"/>
  <c r="T43" i="7"/>
  <c r="S43" i="7"/>
  <c r="R43" i="7"/>
  <c r="T42" i="7"/>
  <c r="S42" i="7"/>
  <c r="R42" i="7"/>
  <c r="T41" i="7"/>
  <c r="S41" i="7"/>
  <c r="R41" i="7"/>
  <c r="T40" i="7"/>
  <c r="S40" i="7"/>
  <c r="R40" i="7"/>
  <c r="T39" i="7"/>
  <c r="S39" i="7"/>
  <c r="R39" i="7"/>
  <c r="T38" i="7"/>
  <c r="S38" i="7"/>
  <c r="R38" i="7"/>
  <c r="T37" i="7"/>
  <c r="S37" i="7"/>
  <c r="R37" i="7"/>
  <c r="T36" i="7"/>
  <c r="S36" i="7"/>
  <c r="R36" i="7"/>
  <c r="T35" i="7"/>
  <c r="S35" i="7"/>
  <c r="R35" i="7"/>
  <c r="T34" i="7"/>
  <c r="S34" i="7"/>
  <c r="R34" i="7"/>
  <c r="T33" i="7"/>
  <c r="S33" i="7"/>
  <c r="R33" i="7"/>
  <c r="T32" i="7"/>
  <c r="S32" i="7"/>
  <c r="R32" i="7"/>
  <c r="T31" i="7"/>
  <c r="S31" i="7"/>
  <c r="R31" i="7"/>
  <c r="T30" i="7"/>
  <c r="S30" i="7"/>
  <c r="R30" i="7"/>
  <c r="T29" i="7"/>
  <c r="S29" i="7"/>
  <c r="R29" i="7"/>
  <c r="T28" i="7"/>
  <c r="S28" i="7"/>
  <c r="R28" i="7"/>
  <c r="T27" i="7"/>
  <c r="S27" i="7"/>
  <c r="R27" i="7"/>
  <c r="T26" i="7"/>
  <c r="S26" i="7"/>
  <c r="R26" i="7"/>
  <c r="T25" i="7"/>
  <c r="S25" i="7"/>
  <c r="R25" i="7"/>
  <c r="T24" i="7"/>
  <c r="S24" i="7"/>
  <c r="R24" i="7"/>
  <c r="T23" i="7"/>
  <c r="S23" i="7"/>
  <c r="R23" i="7"/>
  <c r="T22" i="7"/>
  <c r="S22" i="7"/>
  <c r="R22" i="7"/>
  <c r="T21" i="7"/>
  <c r="S21" i="7"/>
  <c r="R21" i="7"/>
  <c r="T20" i="7"/>
  <c r="S20" i="7"/>
  <c r="R20" i="7"/>
  <c r="T19" i="7"/>
  <c r="S19" i="7"/>
  <c r="R19" i="7"/>
  <c r="T18" i="7"/>
  <c r="S18" i="7"/>
  <c r="R18" i="7"/>
  <c r="T17" i="7"/>
  <c r="S17" i="7"/>
  <c r="R17" i="7"/>
  <c r="T16" i="7"/>
  <c r="S16" i="7"/>
  <c r="R16" i="7"/>
  <c r="T15" i="7"/>
  <c r="S15" i="7"/>
  <c r="R15" i="7"/>
  <c r="T14" i="7"/>
  <c r="S14" i="7"/>
  <c r="R14" i="7"/>
  <c r="T13" i="7"/>
  <c r="S13" i="7"/>
  <c r="R13" i="7"/>
  <c r="T12" i="7"/>
  <c r="S12" i="7"/>
  <c r="R12" i="7"/>
  <c r="T11" i="7"/>
  <c r="S11" i="7"/>
  <c r="R11" i="7"/>
  <c r="T10" i="7"/>
  <c r="S10" i="7"/>
  <c r="R10" i="7"/>
  <c r="T9" i="7"/>
  <c r="S9" i="7"/>
  <c r="R9" i="7"/>
  <c r="T8" i="7"/>
  <c r="S8" i="7"/>
  <c r="R8" i="7"/>
  <c r="T7" i="7"/>
  <c r="S7" i="7"/>
  <c r="R7" i="7"/>
  <c r="T6" i="7"/>
  <c r="S6" i="7"/>
  <c r="R6" i="7"/>
  <c r="T5" i="7"/>
  <c r="S5" i="7"/>
  <c r="R5" i="7"/>
  <c r="T4" i="7"/>
  <c r="S4" i="7"/>
  <c r="R4" i="7"/>
  <c r="T3" i="7"/>
  <c r="S3" i="7"/>
  <c r="R3" i="7"/>
  <c r="T2" i="7"/>
  <c r="S2" i="7"/>
  <c r="R2" i="7"/>
  <c r="H175" i="6"/>
  <c r="L174" i="6"/>
  <c r="L173" i="6"/>
  <c r="H172" i="6"/>
  <c r="L171" i="6"/>
  <c r="H170" i="6"/>
  <c r="H169" i="6"/>
  <c r="L168" i="6"/>
  <c r="L167" i="6"/>
  <c r="H166" i="6"/>
  <c r="L165" i="6"/>
  <c r="H164" i="6"/>
  <c r="L163" i="6"/>
  <c r="H162" i="6"/>
  <c r="H161" i="6"/>
  <c r="L160" i="6"/>
  <c r="L159" i="6"/>
  <c r="H158" i="6"/>
  <c r="L157" i="6"/>
  <c r="H156" i="6"/>
  <c r="S154" i="6"/>
  <c r="Q154" i="6"/>
  <c r="L90" i="6"/>
  <c r="L89" i="6"/>
  <c r="H88" i="6"/>
  <c r="L87" i="6"/>
  <c r="H86" i="6"/>
  <c r="L85" i="6"/>
  <c r="H84" i="6"/>
  <c r="H83" i="6"/>
  <c r="L82" i="6"/>
  <c r="L81" i="6"/>
  <c r="H80" i="6"/>
  <c r="L79" i="6"/>
  <c r="H78" i="6"/>
  <c r="L77" i="6"/>
  <c r="H76" i="6"/>
  <c r="H75" i="6"/>
  <c r="L74" i="6"/>
  <c r="L73" i="6"/>
  <c r="H72" i="6"/>
  <c r="L71" i="6"/>
  <c r="H70" i="6"/>
  <c r="L69" i="6"/>
  <c r="H68" i="6"/>
  <c r="L67" i="6"/>
  <c r="H62" i="6"/>
  <c r="L61" i="6"/>
  <c r="H60" i="6"/>
  <c r="L59" i="6"/>
  <c r="H58" i="6"/>
  <c r="L57" i="6"/>
  <c r="L55" i="6"/>
  <c r="H54" i="6"/>
  <c r="D45" i="6"/>
  <c r="H47" i="6"/>
  <c r="M17" i="6"/>
  <c r="G17" i="6"/>
  <c r="C17" i="6"/>
  <c r="C13" i="6"/>
  <c r="C11" i="6"/>
  <c r="C9" i="6"/>
  <c r="F3" i="6"/>
  <c r="F56" i="6"/>
  <c r="F55" i="6"/>
  <c r="F54" i="6"/>
  <c r="F53" i="6"/>
  <c r="F52" i="6"/>
  <c r="B147" i="6"/>
  <c r="H171" i="6"/>
  <c r="H168" i="6"/>
  <c r="H174" i="6"/>
  <c r="H57" i="6"/>
  <c r="H90" i="6"/>
  <c r="H71" i="6"/>
  <c r="H77" i="6"/>
  <c r="L162" i="6"/>
  <c r="H87" i="6"/>
  <c r="H67" i="6"/>
  <c r="H74" i="6"/>
  <c r="H81" i="6"/>
  <c r="H165" i="6"/>
  <c r="L84" i="6"/>
  <c r="H159" i="6"/>
  <c r="H59" i="6"/>
  <c r="H69" i="6"/>
  <c r="L76" i="6"/>
  <c r="H89" i="6"/>
  <c r="L170" i="6"/>
  <c r="H51" i="6"/>
  <c r="H61" i="6"/>
  <c r="H157" i="6"/>
  <c r="H160" i="6"/>
  <c r="H163" i="6"/>
  <c r="H73" i="6"/>
  <c r="H79" i="6"/>
  <c r="H82" i="6"/>
  <c r="H85" i="6"/>
  <c r="H167" i="6"/>
  <c r="H173" i="6"/>
  <c r="E152" i="6"/>
  <c r="L60" i="6"/>
  <c r="L68" i="6"/>
  <c r="L83" i="6"/>
  <c r="L86" i="6"/>
  <c r="L161" i="6"/>
  <c r="L164" i="6"/>
  <c r="L72" i="6"/>
  <c r="L88" i="6"/>
  <c r="L166" i="6"/>
  <c r="L58" i="6"/>
  <c r="L62" i="6"/>
  <c r="L70" i="6"/>
  <c r="L75" i="6"/>
  <c r="L78" i="6"/>
  <c r="L156" i="6"/>
  <c r="L169" i="6"/>
  <c r="L172" i="6"/>
  <c r="L80" i="6"/>
  <c r="L158" i="6"/>
  <c r="L175" i="6"/>
  <c r="B42" i="6"/>
  <c r="C197" i="6"/>
  <c r="D9" i="6"/>
  <c r="O9" i="6"/>
  <c r="K9" i="6"/>
  <c r="D57" i="6"/>
  <c r="D55" i="6"/>
  <c r="D53" i="6"/>
  <c r="D51" i="6"/>
  <c r="D54" i="6"/>
  <c r="D52" i="6"/>
  <c r="D169" i="8"/>
  <c r="D51" i="8"/>
  <c r="D52" i="8"/>
  <c r="D165" i="6"/>
  <c r="D66" i="6"/>
  <c r="D174" i="6"/>
  <c r="D160" i="6"/>
  <c r="D171" i="6"/>
  <c r="D170" i="6"/>
  <c r="D68" i="6"/>
  <c r="D70" i="6"/>
  <c r="D163" i="6"/>
  <c r="D77" i="6"/>
  <c r="D161" i="6"/>
  <c r="D67" i="6"/>
  <c r="D76" i="6"/>
  <c r="D61" i="6"/>
  <c r="D60" i="6"/>
  <c r="D79" i="6"/>
  <c r="D82" i="6"/>
  <c r="D164" i="6"/>
  <c r="D168" i="6"/>
  <c r="D156" i="6"/>
  <c r="D157" i="6"/>
  <c r="D73" i="6"/>
  <c r="D158" i="6"/>
  <c r="D89" i="6"/>
  <c r="D63" i="6"/>
  <c r="D71" i="6"/>
  <c r="D169" i="6"/>
  <c r="D75" i="6"/>
  <c r="D78" i="6"/>
  <c r="D173" i="6"/>
  <c r="D65" i="6"/>
  <c r="D159" i="6"/>
  <c r="D81" i="6"/>
  <c r="D175" i="6"/>
  <c r="D162" i="6"/>
  <c r="D80" i="6"/>
  <c r="D88" i="6"/>
  <c r="D58" i="6"/>
  <c r="D87" i="6"/>
  <c r="D56" i="6"/>
  <c r="D62" i="6"/>
  <c r="D74" i="6"/>
  <c r="D83" i="6"/>
  <c r="D172" i="6"/>
  <c r="D167" i="6"/>
  <c r="D85" i="6"/>
  <c r="D59" i="6"/>
  <c r="D69" i="6"/>
  <c r="D64" i="6"/>
  <c r="D90" i="6"/>
  <c r="D72" i="6"/>
  <c r="D86" i="6"/>
  <c r="D84" i="6"/>
  <c r="D166" i="6"/>
  <c r="D75" i="8"/>
  <c r="D55" i="8"/>
  <c r="D63" i="8"/>
  <c r="D79" i="8"/>
  <c r="D87" i="8"/>
  <c r="D162" i="8"/>
  <c r="D64" i="8"/>
  <c r="D80" i="8"/>
  <c r="D81" i="8"/>
  <c r="D88" i="8"/>
  <c r="D146" i="8"/>
  <c r="D155" i="8"/>
  <c r="D71" i="8"/>
  <c r="D163" i="8"/>
  <c r="D73" i="8"/>
  <c r="D89" i="8"/>
  <c r="D72" i="8"/>
  <c r="D156" i="8"/>
  <c r="D164" i="8"/>
  <c r="D58" i="8"/>
  <c r="D82" i="8"/>
  <c r="D154" i="8"/>
  <c r="D57" i="8"/>
  <c r="D165" i="8"/>
  <c r="D90" i="8"/>
  <c r="D158" i="8"/>
  <c r="D68" i="8"/>
  <c r="D84" i="8"/>
  <c r="D159" i="8"/>
  <c r="D151" i="8"/>
  <c r="D157" i="8"/>
  <c r="D61" i="8"/>
  <c r="D59" i="8"/>
  <c r="D69" i="8"/>
  <c r="D85" i="8"/>
  <c r="D66" i="8"/>
  <c r="D76" i="8"/>
  <c r="D152" i="8"/>
  <c r="D160" i="8"/>
  <c r="D168" i="8"/>
  <c r="D67" i="8"/>
  <c r="D167" i="8"/>
  <c r="D54" i="8"/>
  <c r="D83" i="8"/>
  <c r="D56" i="8"/>
  <c r="D65" i="8"/>
  <c r="D74" i="8"/>
  <c r="D60" i="8"/>
  <c r="D166" i="8"/>
  <c r="D70" i="8"/>
  <c r="D62" i="8"/>
  <c r="D77" i="8"/>
  <c r="D86" i="8"/>
  <c r="D78" i="8"/>
  <c r="D153" i="8"/>
  <c r="D161" i="8"/>
  <c r="D53" i="8"/>
  <c r="D150" i="8"/>
  <c r="C4" i="6" l="1"/>
  <c r="B175" i="6" s="1"/>
  <c r="M2" i="6"/>
  <c r="E13" i="11"/>
  <c r="B12" i="2" s="1"/>
  <c r="C7" i="6" s="1"/>
  <c r="E15" i="11"/>
  <c r="F12" i="2" s="1"/>
  <c r="F18" i="2" s="1"/>
  <c r="M13" i="6" s="1"/>
  <c r="E13" i="16"/>
  <c r="B12" i="17" s="1"/>
  <c r="J14" i="17" s="1"/>
  <c r="C4" i="8"/>
  <c r="B74" i="8" s="1"/>
  <c r="N94" i="8"/>
  <c r="M94" i="8"/>
  <c r="D43" i="8"/>
  <c r="E14" i="16"/>
  <c r="D12" i="17" s="1"/>
  <c r="D18" i="17" s="1"/>
  <c r="E19" i="17" s="1"/>
  <c r="M193" i="8"/>
  <c r="M135" i="8"/>
  <c r="L61" i="8"/>
  <c r="H57" i="8"/>
  <c r="L62" i="8"/>
  <c r="H56" i="6"/>
  <c r="L66" i="6"/>
  <c r="H63" i="6"/>
  <c r="H53" i="6"/>
  <c r="L52" i="6"/>
  <c r="H64" i="6"/>
  <c r="L65" i="6"/>
  <c r="C22" i="8"/>
  <c r="D22" i="8"/>
  <c r="G22" i="8"/>
  <c r="K22" i="8"/>
  <c r="K24" i="8"/>
  <c r="G24" i="8"/>
  <c r="C24" i="8"/>
  <c r="D43" i="6"/>
  <c r="M94" i="6"/>
  <c r="M135" i="6"/>
  <c r="M199" i="6"/>
  <c r="C192" i="8"/>
  <c r="D142" i="8"/>
  <c r="D148" i="6"/>
  <c r="C93" i="6"/>
  <c r="C198" i="6"/>
  <c r="J15" i="13"/>
  <c r="B53" i="6"/>
  <c r="B54" i="6"/>
  <c r="B169" i="6"/>
  <c r="B55" i="6"/>
  <c r="B173" i="6"/>
  <c r="F19" i="2"/>
  <c r="F16" i="2"/>
  <c r="M11" i="6" s="1"/>
  <c r="F18" i="17"/>
  <c r="F19" i="17" s="1"/>
  <c r="M7" i="8"/>
  <c r="F16" i="17"/>
  <c r="F14" i="17"/>
  <c r="F15" i="17" s="1"/>
  <c r="B74" i="6"/>
  <c r="B52" i="6"/>
  <c r="B51" i="6"/>
  <c r="B58" i="6"/>
  <c r="B57" i="6"/>
  <c r="B174" i="6"/>
  <c r="B161" i="6"/>
  <c r="B171" i="6"/>
  <c r="B167" i="6"/>
  <c r="B165" i="6"/>
  <c r="B172" i="6"/>
  <c r="B159" i="6"/>
  <c r="B170" i="6"/>
  <c r="B166" i="6"/>
  <c r="B163" i="6"/>
  <c r="B64" i="6"/>
  <c r="B70" i="6"/>
  <c r="B168" i="6"/>
  <c r="B158" i="6"/>
  <c r="B157" i="6"/>
  <c r="B89" i="6"/>
  <c r="B162" i="6"/>
  <c r="B164" i="6"/>
  <c r="B83" i="6"/>
  <c r="B79" i="6"/>
  <c r="B88" i="6"/>
  <c r="B87" i="6"/>
  <c r="B156" i="6"/>
  <c r="B80" i="6"/>
  <c r="B76" i="6"/>
  <c r="B73" i="6"/>
  <c r="B84" i="6"/>
  <c r="B69" i="6"/>
  <c r="B59" i="6"/>
  <c r="B78" i="6"/>
  <c r="B61" i="6"/>
  <c r="B90" i="6"/>
  <c r="B68" i="6"/>
  <c r="B67" i="6"/>
  <c r="B72" i="6"/>
  <c r="B71" i="6"/>
  <c r="B160" i="6"/>
  <c r="B81" i="6"/>
  <c r="B77" i="6"/>
  <c r="B75" i="6"/>
  <c r="B85" i="6"/>
  <c r="B86" i="6"/>
  <c r="B63" i="6"/>
  <c r="B82" i="6"/>
  <c r="B60" i="6"/>
  <c r="B66" i="6"/>
  <c r="B65" i="6"/>
  <c r="B62" i="6"/>
  <c r="B56" i="6"/>
  <c r="D18" i="2"/>
  <c r="G13" i="6" s="1"/>
  <c r="D14" i="2"/>
  <c r="G9" i="6" s="1"/>
  <c r="G7" i="6"/>
  <c r="D16" i="2"/>
  <c r="G11" i="6" s="1"/>
  <c r="J18" i="2"/>
  <c r="J14" i="2"/>
  <c r="J16" i="2"/>
  <c r="B79" i="8"/>
  <c r="M36" i="6"/>
  <c r="M43" i="6" s="1"/>
  <c r="B88" i="8" l="1"/>
  <c r="B67" i="8"/>
  <c r="B60" i="8"/>
  <c r="C7" i="8"/>
  <c r="J16" i="17"/>
  <c r="B162" i="8"/>
  <c r="J18" i="17"/>
  <c r="D14" i="17"/>
  <c r="G9" i="8" s="1"/>
  <c r="B165" i="8"/>
  <c r="B62" i="8"/>
  <c r="B70" i="8"/>
  <c r="B159" i="8"/>
  <c r="B153" i="8"/>
  <c r="M7" i="6"/>
  <c r="D16" i="17"/>
  <c r="B89" i="8"/>
  <c r="F14" i="2"/>
  <c r="M9" i="6" s="1"/>
  <c r="G7" i="8"/>
  <c r="B65" i="8"/>
  <c r="B51" i="8"/>
  <c r="B86" i="8"/>
  <c r="B75" i="8"/>
  <c r="B85" i="8"/>
  <c r="B57" i="8"/>
  <c r="B84" i="8"/>
  <c r="B76" i="8"/>
  <c r="B52" i="8"/>
  <c r="B55" i="8"/>
  <c r="B82" i="8"/>
  <c r="B63" i="8"/>
  <c r="B68" i="8"/>
  <c r="B156" i="8"/>
  <c r="B61" i="8"/>
  <c r="B81" i="8"/>
  <c r="B152" i="8"/>
  <c r="B169" i="8"/>
  <c r="B80" i="8"/>
  <c r="B73" i="8"/>
  <c r="B83" i="8"/>
  <c r="B167" i="8"/>
  <c r="D19" i="17"/>
  <c r="G13" i="8"/>
  <c r="B54" i="8"/>
  <c r="B56" i="8"/>
  <c r="B66" i="8"/>
  <c r="B87" i="8"/>
  <c r="B69" i="8"/>
  <c r="B158" i="8"/>
  <c r="B58" i="8"/>
  <c r="B157" i="8"/>
  <c r="B64" i="8"/>
  <c r="B166" i="8"/>
  <c r="B155" i="8"/>
  <c r="B78" i="8"/>
  <c r="B154" i="8"/>
  <c r="B164" i="8"/>
  <c r="B59" i="8"/>
  <c r="B168" i="8"/>
  <c r="B160" i="8"/>
  <c r="B53" i="8"/>
  <c r="B163" i="8"/>
  <c r="B151" i="8"/>
  <c r="B71" i="8"/>
  <c r="B161" i="8"/>
  <c r="B150" i="8"/>
  <c r="B90" i="8"/>
  <c r="B72" i="8"/>
  <c r="B77" i="8"/>
  <c r="F17" i="2"/>
  <c r="I12" i="17"/>
  <c r="C64" i="5" s="1"/>
  <c r="O22" i="8"/>
  <c r="M22" i="8"/>
  <c r="M24" i="8"/>
  <c r="G4" i="2"/>
  <c r="G3" i="6" s="1"/>
  <c r="E7" i="11"/>
  <c r="C24" i="6"/>
  <c r="K22" i="6"/>
  <c r="G24" i="6"/>
  <c r="C22" i="6"/>
  <c r="D22" i="6"/>
  <c r="K24" i="6"/>
  <c r="G22" i="6"/>
  <c r="D15" i="2"/>
  <c r="O24" i="8"/>
  <c r="C41" i="5"/>
  <c r="C27" i="5"/>
  <c r="C55" i="5"/>
  <c r="C53" i="5"/>
  <c r="C31" i="5"/>
  <c r="C52" i="5"/>
  <c r="C20" i="5"/>
  <c r="G19" i="17"/>
  <c r="M13" i="8"/>
  <c r="G11" i="8"/>
  <c r="E17" i="17"/>
  <c r="I12" i="2"/>
  <c r="D17" i="17"/>
  <c r="F15" i="2"/>
  <c r="D17" i="2"/>
  <c r="D15" i="17"/>
  <c r="M9" i="8"/>
  <c r="G15" i="17"/>
  <c r="D19" i="2"/>
  <c r="G17" i="17"/>
  <c r="M11" i="8"/>
  <c r="F17" i="17"/>
  <c r="C11" i="5" l="1"/>
  <c r="C34" i="5"/>
  <c r="C45" i="5"/>
  <c r="C24" i="5"/>
  <c r="C36" i="5"/>
  <c r="C38" i="5"/>
  <c r="C35" i="5"/>
  <c r="C39" i="5"/>
  <c r="C49" i="5"/>
  <c r="C50" i="5"/>
  <c r="C15" i="5"/>
  <c r="C56" i="5"/>
  <c r="C59" i="5"/>
  <c r="C25" i="5"/>
  <c r="C46" i="5"/>
  <c r="C42" i="5"/>
  <c r="C22" i="5"/>
  <c r="C19" i="5"/>
  <c r="C13" i="5"/>
  <c r="C62" i="5"/>
  <c r="C44" i="5"/>
  <c r="C21" i="5"/>
  <c r="E15" i="17"/>
  <c r="C47" i="5"/>
  <c r="C14" i="5"/>
  <c r="C61" i="5"/>
  <c r="C40" i="5"/>
  <c r="C23" i="5"/>
  <c r="C48" i="5"/>
  <c r="C26" i="5"/>
  <c r="C10" i="5"/>
  <c r="C54" i="5"/>
  <c r="C65" i="5"/>
  <c r="C57" i="5"/>
  <c r="C32" i="5"/>
  <c r="C51" i="5"/>
  <c r="C58" i="5"/>
  <c r="C29" i="5"/>
  <c r="C17" i="5"/>
  <c r="C6" i="5"/>
  <c r="C33" i="5"/>
  <c r="C43" i="5"/>
  <c r="C18" i="5"/>
  <c r="C63" i="5"/>
  <c r="C16" i="5"/>
  <c r="C12" i="5"/>
  <c r="C9" i="5"/>
  <c r="C37" i="5"/>
  <c r="C30" i="5"/>
  <c r="C60" i="5"/>
  <c r="C8" i="5"/>
  <c r="C7" i="5"/>
  <c r="C28" i="5"/>
  <c r="M24" i="6"/>
  <c r="O24" i="6"/>
  <c r="M22" i="6"/>
  <c r="O22" i="6"/>
  <c r="C21" i="4"/>
  <c r="C25" i="4"/>
  <c r="C16" i="4"/>
  <c r="C46" i="4"/>
  <c r="C26" i="4"/>
  <c r="C49" i="4"/>
  <c r="C13" i="4"/>
  <c r="C62" i="4"/>
  <c r="C45" i="4"/>
  <c r="C64" i="4"/>
  <c r="C53" i="4"/>
  <c r="C15" i="4"/>
  <c r="C47" i="4"/>
  <c r="C59" i="4"/>
  <c r="C36" i="4"/>
  <c r="C42" i="4"/>
  <c r="C57" i="4"/>
  <c r="C27" i="4"/>
  <c r="C9" i="4"/>
  <c r="C58" i="4"/>
  <c r="C50" i="4"/>
  <c r="C32" i="4"/>
  <c r="C34" i="4"/>
  <c r="C28" i="4"/>
  <c r="C30" i="4"/>
  <c r="C65" i="4"/>
  <c r="C11" i="4"/>
  <c r="C40" i="4"/>
  <c r="C41" i="4"/>
  <c r="C7" i="4"/>
  <c r="C12" i="4"/>
  <c r="C10" i="4"/>
  <c r="C55" i="4"/>
  <c r="C31" i="4"/>
  <c r="C20" i="4"/>
  <c r="C19" i="4"/>
  <c r="C8" i="4"/>
  <c r="C60" i="4"/>
  <c r="C22" i="4"/>
  <c r="C54" i="4"/>
  <c r="C44" i="4"/>
  <c r="C63" i="4"/>
  <c r="C35" i="4"/>
  <c r="C29" i="4"/>
  <c r="C24" i="4"/>
  <c r="C56" i="4"/>
  <c r="C61" i="4"/>
  <c r="C51" i="4"/>
  <c r="C37" i="4"/>
  <c r="C48" i="4"/>
  <c r="C33" i="4"/>
  <c r="C52" i="4"/>
  <c r="C17" i="4"/>
  <c r="C14" i="4"/>
  <c r="C39" i="4"/>
  <c r="C23" i="4"/>
  <c r="C18" i="4"/>
  <c r="C38" i="4"/>
  <c r="C43" i="4"/>
  <c r="C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EKTL</author>
  </authors>
  <commentList>
    <comment ref="C13" authorId="0" shapeId="0" xr:uid="{00000000-0006-0000-0100-000001000000}">
      <text>
        <r>
          <rPr>
            <b/>
            <sz val="12"/>
            <color indexed="10"/>
            <rFont val="UD デジタル 教科書体 NK-R"/>
            <family val="1"/>
            <charset val="128"/>
          </rPr>
          <t>どちらか一つ、必ず選んでください。</t>
        </r>
      </text>
    </comment>
    <comment ref="C17" authorId="0" shapeId="0" xr:uid="{00000000-0006-0000-0100-000002000000}">
      <text>
        <r>
          <rPr>
            <b/>
            <sz val="12"/>
            <color indexed="81"/>
            <rFont val="ＭＳ Ｐゴシック"/>
            <family val="3"/>
            <charset val="128"/>
          </rPr>
          <t>●(姓と名間は1字空白）</t>
        </r>
      </text>
    </comment>
    <comment ref="C19" authorId="0" shapeId="0" xr:uid="{00000000-0006-0000-0100-000003000000}">
      <text>
        <r>
          <rPr>
            <b/>
            <sz val="12"/>
            <color indexed="81"/>
            <rFont val="ＭＳ Ｐゴシック"/>
            <family val="3"/>
            <charset val="128"/>
          </rPr>
          <t>●(姓と名間は1字空白）</t>
        </r>
      </text>
    </comment>
    <comment ref="C21" authorId="0" shapeId="0" xr:uid="{00000000-0006-0000-0100-000004000000}">
      <text>
        <r>
          <rPr>
            <b/>
            <sz val="12"/>
            <color indexed="81"/>
            <rFont val="ＭＳ Ｐゴシック"/>
            <family val="3"/>
            <charset val="128"/>
          </rPr>
          <t>●(姓と名間は1字空白）</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宮崎県教育庁</author>
  </authors>
  <commentList>
    <comment ref="E13" authorId="0" shapeId="0" xr:uid="{00000000-0006-0000-0300-000001000000}">
      <text>
        <r>
          <rPr>
            <b/>
            <sz val="9"/>
            <color indexed="81"/>
            <rFont val="ＭＳ Ｐゴシック"/>
            <family val="3"/>
            <charset val="128"/>
          </rPr>
          <t>●(姓と名間は1字空白）</t>
        </r>
      </text>
    </comment>
    <comment ref="E14" authorId="0" shapeId="0" xr:uid="{00000000-0006-0000-0300-000002000000}">
      <text>
        <r>
          <rPr>
            <b/>
            <sz val="9"/>
            <color indexed="81"/>
            <rFont val="ＭＳ Ｐゴシック"/>
            <family val="3"/>
            <charset val="128"/>
          </rPr>
          <t>●(姓と名間は1字空白）</t>
        </r>
      </text>
    </comment>
    <comment ref="E15" authorId="0" shapeId="0" xr:uid="{00000000-0006-0000-0300-000003000000}">
      <text>
        <r>
          <rPr>
            <b/>
            <sz val="9"/>
            <color indexed="81"/>
            <rFont val="ＭＳ Ｐゴシック"/>
            <family val="3"/>
            <charset val="128"/>
          </rPr>
          <t>●(姓と名間は1字空白）</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宮崎県教育庁</author>
  </authors>
  <commentList>
    <comment ref="E13" authorId="0" shapeId="0" xr:uid="{00000000-0006-0000-0400-000001000000}">
      <text>
        <r>
          <rPr>
            <b/>
            <sz val="9"/>
            <color indexed="81"/>
            <rFont val="ＭＳ Ｐゴシック"/>
            <family val="3"/>
            <charset val="128"/>
          </rPr>
          <t>●(姓と名間は1字空白）</t>
        </r>
      </text>
    </comment>
    <comment ref="E14" authorId="0" shapeId="0" xr:uid="{00000000-0006-0000-0400-000002000000}">
      <text>
        <r>
          <rPr>
            <b/>
            <sz val="9"/>
            <color indexed="81"/>
            <rFont val="ＭＳ Ｐゴシック"/>
            <family val="3"/>
            <charset val="128"/>
          </rPr>
          <t>●(姓と名間は1字空白）</t>
        </r>
      </text>
    </comment>
    <comment ref="E15" authorId="0" shapeId="0" xr:uid="{00000000-0006-0000-0400-000003000000}">
      <text>
        <r>
          <rPr>
            <b/>
            <sz val="9"/>
            <color indexed="81"/>
            <rFont val="ＭＳ Ｐゴシック"/>
            <family val="3"/>
            <charset val="128"/>
          </rPr>
          <t>●(姓と名間は1字空白）</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EKTL</author>
  </authors>
  <commentList>
    <comment ref="B12" authorId="0" shapeId="0" xr:uid="{00000000-0006-0000-0500-000001000000}">
      <text>
        <r>
          <rPr>
            <sz val="9"/>
            <color indexed="81"/>
            <rFont val="ＭＳ Ｐゴシック"/>
            <family val="3"/>
            <charset val="128"/>
          </rPr>
          <t>●(姓と名間は1字空白）</t>
        </r>
      </text>
    </comment>
    <comment ref="D12" authorId="0" shapeId="0" xr:uid="{00000000-0006-0000-0500-000002000000}">
      <text>
        <r>
          <rPr>
            <sz val="9"/>
            <color indexed="81"/>
            <rFont val="ＭＳ Ｐゴシック"/>
            <family val="3"/>
            <charset val="128"/>
          </rPr>
          <t>●(姓と名間は1字空白）</t>
        </r>
      </text>
    </comment>
    <comment ref="F12" authorId="0" shapeId="0" xr:uid="{00000000-0006-0000-0500-000003000000}">
      <text>
        <r>
          <rPr>
            <sz val="9"/>
            <color indexed="81"/>
            <rFont val="ＭＳ Ｐゴシック"/>
            <family val="3"/>
            <charset val="128"/>
          </rPr>
          <t>●(姓と名間は1字空白）</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EKTL</author>
  </authors>
  <commentList>
    <comment ref="B12" authorId="0" shapeId="0" xr:uid="{00000000-0006-0000-0600-000001000000}">
      <text>
        <r>
          <rPr>
            <sz val="9"/>
            <color indexed="81"/>
            <rFont val="ＭＳ Ｐゴシック"/>
            <family val="3"/>
            <charset val="128"/>
          </rPr>
          <t>●(姓と名間は1字空白）</t>
        </r>
      </text>
    </comment>
    <comment ref="D12" authorId="0" shapeId="0" xr:uid="{00000000-0006-0000-0600-000002000000}">
      <text>
        <r>
          <rPr>
            <sz val="9"/>
            <color indexed="81"/>
            <rFont val="ＭＳ Ｐゴシック"/>
            <family val="3"/>
            <charset val="128"/>
          </rPr>
          <t>●(姓と名間は1字空白）</t>
        </r>
      </text>
    </comment>
    <comment ref="F12" authorId="0" shapeId="0" xr:uid="{00000000-0006-0000-0600-000003000000}">
      <text>
        <r>
          <rPr>
            <sz val="9"/>
            <color indexed="81"/>
            <rFont val="ＭＳ Ｐゴシック"/>
            <family val="3"/>
            <charset val="128"/>
          </rPr>
          <t>●(姓と名間は1字空白）</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EKTL</author>
  </authors>
  <commentList>
    <comment ref="C6" authorId="0" shapeId="0" xr:uid="{00000000-0006-0000-0700-000001000000}">
      <text>
        <r>
          <rPr>
            <b/>
            <sz val="10"/>
            <color indexed="81"/>
            <rFont val="ＭＳ Ｐゴシック"/>
            <family val="3"/>
            <charset val="128"/>
          </rPr>
          <t>入力不可の場合は、
前にもどって未入力セルを確認して、
入力すること</t>
        </r>
      </text>
    </comment>
    <comment ref="D6" authorId="0" shapeId="0" xr:uid="{00000000-0006-0000-0700-000002000000}">
      <text>
        <r>
          <rPr>
            <b/>
            <sz val="12"/>
            <color indexed="81"/>
            <rFont val="ＭＳ Ｐゴシック"/>
            <family val="3"/>
            <charset val="128"/>
          </rPr>
          <t>以下、参加生徒氏名記入の場合は、</t>
        </r>
        <r>
          <rPr>
            <b/>
            <u/>
            <sz val="12"/>
            <color indexed="81"/>
            <rFont val="ＭＳ Ｐゴシック"/>
            <family val="3"/>
            <charset val="128"/>
          </rPr>
          <t>姓と名間は1字空白を入れる</t>
        </r>
        <r>
          <rPr>
            <b/>
            <sz val="12"/>
            <color indexed="81"/>
            <rFont val="ＭＳ Ｐゴシック"/>
            <family val="3"/>
            <charset val="128"/>
          </rPr>
          <t>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EKTL</author>
  </authors>
  <commentList>
    <comment ref="C6" authorId="0" shapeId="0" xr:uid="{00000000-0006-0000-0800-000001000000}">
      <text>
        <r>
          <rPr>
            <b/>
            <sz val="10"/>
            <color indexed="81"/>
            <rFont val="ＭＳ Ｐゴシック"/>
            <family val="3"/>
            <charset val="128"/>
          </rPr>
          <t>入力不可の場合は、
前にもどって未入力セルを確認して、
入力すること</t>
        </r>
      </text>
    </comment>
    <comment ref="D6" authorId="0" shapeId="0" xr:uid="{00000000-0006-0000-0800-000002000000}">
      <text>
        <r>
          <rPr>
            <b/>
            <sz val="12"/>
            <color indexed="81"/>
            <rFont val="ＭＳ Ｐゴシック"/>
            <family val="3"/>
            <charset val="128"/>
          </rPr>
          <t>以下、参加生徒氏名記入の場合は、</t>
        </r>
        <r>
          <rPr>
            <b/>
            <u/>
            <sz val="12"/>
            <color indexed="81"/>
            <rFont val="ＭＳ Ｐゴシック"/>
            <family val="3"/>
            <charset val="128"/>
          </rPr>
          <t>姓と名間は1字空白を入れる</t>
        </r>
        <r>
          <rPr>
            <b/>
            <sz val="12"/>
            <color indexed="81"/>
            <rFont val="ＭＳ Ｐゴシック"/>
            <family val="3"/>
            <charset val="128"/>
          </rPr>
          <t>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EKTL</author>
  </authors>
  <commentList>
    <comment ref="D33" authorId="0" shapeId="0" xr:uid="{00000000-0006-0000-0900-000001000000}">
      <text>
        <r>
          <rPr>
            <b/>
            <sz val="12"/>
            <color indexed="81"/>
            <rFont val="ＭＳ Ｐゴシック"/>
            <family val="3"/>
            <charset val="128"/>
          </rPr>
          <t>●(姓と名間は1字空白）</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EKTL</author>
  </authors>
  <commentList>
    <comment ref="D33" authorId="0" shapeId="0" xr:uid="{00000000-0006-0000-0A00-000001000000}">
      <text>
        <r>
          <rPr>
            <b/>
            <sz val="12"/>
            <color indexed="81"/>
            <rFont val="ＭＳ Ｐゴシック"/>
            <family val="3"/>
            <charset val="128"/>
          </rPr>
          <t>●(姓と名間は1字空白）</t>
        </r>
      </text>
    </comment>
  </commentList>
</comments>
</file>

<file path=xl/sharedStrings.xml><?xml version="1.0" encoding="utf-8"?>
<sst xmlns="http://schemas.openxmlformats.org/spreadsheetml/2006/main" count="1058" uniqueCount="605">
  <si>
    <t>データ管理初期設定画面</t>
    <rPh sb="3" eb="5">
      <t>カンリ</t>
    </rPh>
    <rPh sb="5" eb="7">
      <t>ショキ</t>
    </rPh>
    <rPh sb="7" eb="9">
      <t>セッテイ</t>
    </rPh>
    <rPh sb="9" eb="11">
      <t>ガメン</t>
    </rPh>
    <phoneticPr fontId="4"/>
  </si>
  <si>
    <r>
      <t>NHK</t>
    </r>
    <r>
      <rPr>
        <sz val="11"/>
        <color theme="1"/>
        <rFont val="HGPｺﾞｼｯｸM"/>
        <family val="3"/>
        <charset val="128"/>
      </rPr>
      <t>杯</t>
    </r>
    <rPh sb="3" eb="4">
      <t>ハイ</t>
    </rPh>
    <phoneticPr fontId="4"/>
  </si>
  <si>
    <t>高総文祭</t>
    <rPh sb="0" eb="2">
      <t>コウソウ</t>
    </rPh>
    <rPh sb="2" eb="4">
      <t>ブンサイ</t>
    </rPh>
    <phoneticPr fontId="4"/>
  </si>
  <si>
    <t>新人戦</t>
    <rPh sb="0" eb="3">
      <t>シンジンセン</t>
    </rPh>
    <phoneticPr fontId="4"/>
  </si>
  <si>
    <t>大会名</t>
    <rPh sb="0" eb="3">
      <t>タイカイメイ</t>
    </rPh>
    <phoneticPr fontId="4"/>
  </si>
  <si>
    <t>第71回NHK杯全国高校放送コンテスト　宮崎県予選</t>
  </si>
  <si>
    <t>第46回宮崎県高等学校総合文化祭 放送部門　
第49回全国高等学校総合文化祭放送部門　宮崎県予選
参加申込及び部顧問（運営委員）の動静調査の入力</t>
    <rPh sb="23" eb="24">
      <t>ダイ</t>
    </rPh>
    <rPh sb="26" eb="27">
      <t>カイ</t>
    </rPh>
    <rPh sb="27" eb="42">
      <t>ゼンコクコウトウガッコウソウゴウブンカサイホウソウブモン</t>
    </rPh>
    <rPh sb="43" eb="48">
      <t>ミヤザキケンヨセン</t>
    </rPh>
    <phoneticPr fontId="1"/>
  </si>
  <si>
    <t>第47回宮崎県高等学校新人放送コンテスト 
第46回九州高校放送コンテスト宮崎県予選
第8回全九州高等学校総合文化祭福岡大会　宮崎県予選
第49回全国高等学校総合文化祭 放送部門
AM部門・VM部門 宮崎県予選
参加申込及び部顧問（運営委員）の動静調査の入力</t>
    <rPh sb="0" eb="1">
      <t>ダイ</t>
    </rPh>
    <rPh sb="3" eb="4">
      <t>カイ</t>
    </rPh>
    <rPh sb="4" eb="6">
      <t>ミヤザキ</t>
    </rPh>
    <rPh sb="22" eb="23">
      <t>ダイ</t>
    </rPh>
    <rPh sb="25" eb="26">
      <t>カイ</t>
    </rPh>
    <rPh sb="26" eb="28">
      <t>キュウシュウ</t>
    </rPh>
    <rPh sb="28" eb="30">
      <t>コウコウ</t>
    </rPh>
    <rPh sb="30" eb="32">
      <t>ホウソウ</t>
    </rPh>
    <rPh sb="37" eb="40">
      <t>ミヤザキケン</t>
    </rPh>
    <rPh sb="40" eb="42">
      <t>ヨセン</t>
    </rPh>
    <rPh sb="43" eb="44">
      <t>ダイ</t>
    </rPh>
    <rPh sb="46" eb="47">
      <t>ゼン</t>
    </rPh>
    <rPh sb="49" eb="51">
      <t>コウトウ</t>
    </rPh>
    <rPh sb="51" eb="53">
      <t>ガッコウ</t>
    </rPh>
    <rPh sb="53" eb="55">
      <t>ソウゴウ</t>
    </rPh>
    <rPh sb="55" eb="58">
      <t>ブンカサイ</t>
    </rPh>
    <rPh sb="58" eb="60">
      <t>フクオカ</t>
    </rPh>
    <rPh sb="60" eb="62">
      <t>タイカイ</t>
    </rPh>
    <rPh sb="63" eb="66">
      <t>ミヤザキケン</t>
    </rPh>
    <rPh sb="66" eb="68">
      <t>ヨセン</t>
    </rPh>
    <phoneticPr fontId="1"/>
  </si>
  <si>
    <t>第47回宮崎県高等学校新人放送コンテスト 
第46回九州高校放送コンテスト宮崎県予選
第8回全九州高等学校総合文化祭福岡大会 宮崎県予選
第49回全国高等学校総合文化祭 放送部門
AM部門・VM部門 宮崎県予選</t>
    <rPh sb="0" eb="1">
      <t>ダイ</t>
    </rPh>
    <rPh sb="3" eb="4">
      <t>カイ</t>
    </rPh>
    <rPh sb="4" eb="6">
      <t>ミヤザキ</t>
    </rPh>
    <rPh sb="22" eb="23">
      <t>ダイ</t>
    </rPh>
    <rPh sb="25" eb="26">
      <t>カイ</t>
    </rPh>
    <rPh sb="26" eb="28">
      <t>キュウシュウ</t>
    </rPh>
    <rPh sb="28" eb="30">
      <t>コウコウ</t>
    </rPh>
    <rPh sb="30" eb="32">
      <t>ホウソウ</t>
    </rPh>
    <rPh sb="37" eb="40">
      <t>ミヤザキケン</t>
    </rPh>
    <rPh sb="40" eb="42">
      <t>ヨセン</t>
    </rPh>
    <rPh sb="43" eb="44">
      <t>ダイ</t>
    </rPh>
    <rPh sb="45" eb="46">
      <t>カイ</t>
    </rPh>
    <rPh sb="46" eb="47">
      <t>ゼン</t>
    </rPh>
    <rPh sb="49" eb="51">
      <t>コウトウ</t>
    </rPh>
    <rPh sb="51" eb="53">
      <t>ガッコウ</t>
    </rPh>
    <rPh sb="53" eb="55">
      <t>ソウゴウ</t>
    </rPh>
    <rPh sb="55" eb="58">
      <t>ブンカサイ</t>
    </rPh>
    <rPh sb="58" eb="60">
      <t>フクオカ</t>
    </rPh>
    <rPh sb="60" eb="62">
      <t>タイカイ</t>
    </rPh>
    <rPh sb="63" eb="66">
      <t>ミヤザキケン</t>
    </rPh>
    <rPh sb="66" eb="68">
      <t>ヨセン</t>
    </rPh>
    <phoneticPr fontId="1"/>
  </si>
  <si>
    <t>第46回宮崎県高等学校総合文化祭 放送部門　
第49回全国高等学校総合文化祭放送部門　宮崎県予選</t>
    <rPh sb="23" eb="24">
      <t>ダイ</t>
    </rPh>
    <rPh sb="26" eb="27">
      <t>カイ</t>
    </rPh>
    <rPh sb="27" eb="42">
      <t>ゼンコクコウトウガッコウソウゴウブンカサイホウソウブモン</t>
    </rPh>
    <rPh sb="43" eb="48">
      <t>ミヤザキケンヨセン</t>
    </rPh>
    <phoneticPr fontId="1"/>
  </si>
  <si>
    <t>大会名（略称）</t>
    <rPh sb="0" eb="3">
      <t>タイカイメイ</t>
    </rPh>
    <rPh sb="4" eb="6">
      <t>リャクショウ</t>
    </rPh>
    <phoneticPr fontId="4"/>
  </si>
  <si>
    <r>
      <t>NHK</t>
    </r>
    <r>
      <rPr>
        <sz val="11"/>
        <color theme="1"/>
        <rFont val="ＭＳ Ｐゴシック"/>
        <family val="3"/>
        <charset val="128"/>
      </rPr>
      <t>杯</t>
    </r>
    <rPh sb="3" eb="4">
      <t>ハイ</t>
    </rPh>
    <phoneticPr fontId="1"/>
  </si>
  <si>
    <t>高文祭</t>
    <rPh sb="0" eb="3">
      <t>コウブンサイ</t>
    </rPh>
    <phoneticPr fontId="1"/>
  </si>
  <si>
    <t>新人戦</t>
    <rPh sb="0" eb="3">
      <t>シンジンセン</t>
    </rPh>
    <phoneticPr fontId="1"/>
  </si>
  <si>
    <t>大会名（略記号）</t>
    <rPh sb="0" eb="3">
      <t>タイカイメイ</t>
    </rPh>
    <rPh sb="4" eb="5">
      <t>リャク</t>
    </rPh>
    <rPh sb="5" eb="7">
      <t>キゴウ</t>
    </rPh>
    <phoneticPr fontId="4"/>
  </si>
  <si>
    <t>s</t>
    <phoneticPr fontId="4"/>
  </si>
  <si>
    <t>n</t>
  </si>
  <si>
    <t>k</t>
  </si>
  <si>
    <t>s</t>
  </si>
  <si>
    <t>原稿提出〆切日</t>
    <rPh sb="0" eb="2">
      <t>ゲンコウ</t>
    </rPh>
    <rPh sb="2" eb="4">
      <t>テイシュツ</t>
    </rPh>
    <rPh sb="4" eb="6">
      <t>シメキリ</t>
    </rPh>
    <rPh sb="6" eb="7">
      <t>ビ</t>
    </rPh>
    <phoneticPr fontId="4"/>
  </si>
  <si>
    <t>11月4日(木)　17:00必着</t>
    <rPh sb="2" eb="3">
      <t>ガツ</t>
    </rPh>
    <rPh sb="4" eb="5">
      <t>ニチ</t>
    </rPh>
    <rPh sb="6" eb="7">
      <t>モク</t>
    </rPh>
    <rPh sb="14" eb="16">
      <t>ヒッチャク</t>
    </rPh>
    <phoneticPr fontId="1"/>
  </si>
  <si>
    <t>6月3日(水)必着</t>
    <rPh sb="1" eb="2">
      <t>ガツ</t>
    </rPh>
    <rPh sb="3" eb="4">
      <t>ニチ</t>
    </rPh>
    <rPh sb="5" eb="6">
      <t>スイ</t>
    </rPh>
    <rPh sb="7" eb="9">
      <t>ヒッチャク</t>
    </rPh>
    <phoneticPr fontId="1"/>
  </si>
  <si>
    <t>9月22日(金)</t>
    <rPh sb="1" eb="2">
      <t>ガツ</t>
    </rPh>
    <rPh sb="4" eb="5">
      <t>ニチ</t>
    </rPh>
    <rPh sb="6" eb="7">
      <t>キン</t>
    </rPh>
    <phoneticPr fontId="1"/>
  </si>
  <si>
    <t>番組部門名</t>
    <rPh sb="0" eb="2">
      <t>バングミ</t>
    </rPh>
    <rPh sb="2" eb="4">
      <t>ブモン</t>
    </rPh>
    <rPh sb="4" eb="5">
      <t>メイ</t>
    </rPh>
    <phoneticPr fontId="4"/>
  </si>
  <si>
    <t>アナウンス</t>
  </si>
  <si>
    <t>アナウンス部門</t>
    <rPh sb="5" eb="7">
      <t>ブモン</t>
    </rPh>
    <phoneticPr fontId="1"/>
  </si>
  <si>
    <t>朗読</t>
    <rPh sb="0" eb="2">
      <t>ロウドク</t>
    </rPh>
    <phoneticPr fontId="4"/>
  </si>
  <si>
    <t>朗読</t>
    <rPh sb="0" eb="2">
      <t>ロウドク</t>
    </rPh>
    <phoneticPr fontId="1"/>
  </si>
  <si>
    <t>朗読部門</t>
    <rPh sb="0" eb="2">
      <t>ロウドク</t>
    </rPh>
    <rPh sb="2" eb="4">
      <t>ブモン</t>
    </rPh>
    <phoneticPr fontId="1"/>
  </si>
  <si>
    <t>ラジオ番組</t>
    <rPh sb="3" eb="5">
      <t>バングミ</t>
    </rPh>
    <phoneticPr fontId="4"/>
  </si>
  <si>
    <t>ラジオドキュメント</t>
  </si>
  <si>
    <t>講習部門</t>
    <rPh sb="0" eb="2">
      <t>コウシュウ</t>
    </rPh>
    <rPh sb="2" eb="4">
      <t>ブモン</t>
    </rPh>
    <phoneticPr fontId="1"/>
  </si>
  <si>
    <t>ラジオ番組</t>
    <rPh sb="3" eb="5">
      <t>バングミ</t>
    </rPh>
    <phoneticPr fontId="1"/>
  </si>
  <si>
    <t>テレビ番組</t>
    <rPh sb="3" eb="5">
      <t>バングミ</t>
    </rPh>
    <phoneticPr fontId="4"/>
  </si>
  <si>
    <t>テレビドキュメント</t>
  </si>
  <si>
    <t>テレビ番組</t>
    <rPh sb="3" eb="5">
      <t>バングミ</t>
    </rPh>
    <phoneticPr fontId="1"/>
  </si>
  <si>
    <t>AM(高文祭)</t>
  </si>
  <si>
    <t>創作ラジオドラマ</t>
    <rPh sb="0" eb="2">
      <t>ソウサク</t>
    </rPh>
    <phoneticPr fontId="1"/>
  </si>
  <si>
    <t>番組部門のみ参加</t>
    <rPh sb="0" eb="2">
      <t>バングミ</t>
    </rPh>
    <rPh sb="2" eb="4">
      <t>ブモン</t>
    </rPh>
    <rPh sb="6" eb="8">
      <t>サンカ</t>
    </rPh>
    <phoneticPr fontId="1"/>
  </si>
  <si>
    <t>VM(高文祭)</t>
  </si>
  <si>
    <t>創作テレビドラマ</t>
    <rPh sb="0" eb="2">
      <t>ソウサク</t>
    </rPh>
    <phoneticPr fontId="1"/>
  </si>
  <si>
    <t xml:space="preserve"> </t>
  </si>
  <si>
    <t>番組部門のみ参加</t>
    <rPh sb="0" eb="2">
      <t>バングミ</t>
    </rPh>
    <rPh sb="2" eb="4">
      <t>ブモン</t>
    </rPh>
    <rPh sb="6" eb="8">
      <t>サンカ</t>
    </rPh>
    <phoneticPr fontId="4"/>
  </si>
  <si>
    <t>校内放送研究発表</t>
    <rPh sb="0" eb="2">
      <t>コウナイ</t>
    </rPh>
    <rPh sb="2" eb="4">
      <t>ホウソウ</t>
    </rPh>
    <rPh sb="4" eb="6">
      <t>ケンキュウ</t>
    </rPh>
    <rPh sb="6" eb="8">
      <t>ハッピョウ</t>
    </rPh>
    <phoneticPr fontId="1"/>
  </si>
  <si>
    <t>番組研発のみ参加</t>
    <rPh sb="0" eb="2">
      <t>バングミ</t>
    </rPh>
    <rPh sb="2" eb="3">
      <t>ケン</t>
    </rPh>
    <rPh sb="3" eb="4">
      <t>ハツ</t>
    </rPh>
    <rPh sb="6" eb="8">
      <t>サンカ</t>
    </rPh>
    <phoneticPr fontId="1"/>
  </si>
  <si>
    <t>朗読作品名</t>
    <rPh sb="0" eb="2">
      <t>ロウドク</t>
    </rPh>
    <rPh sb="2" eb="5">
      <t>サクヒンメイ</t>
    </rPh>
    <phoneticPr fontId="4"/>
  </si>
  <si>
    <t>ノラや</t>
  </si>
  <si>
    <t>銀河鉄道の夜</t>
    <rPh sb="0" eb="4">
      <t>ギンガテツドウ</t>
    </rPh>
    <rPh sb="5" eb="6">
      <t>ヨル</t>
    </rPh>
    <phoneticPr fontId="1"/>
  </si>
  <si>
    <t>あのころ</t>
  </si>
  <si>
    <t>先生のお庭番</t>
    <rPh sb="0" eb="2">
      <t>センセイ</t>
    </rPh>
    <rPh sb="4" eb="6">
      <t>ニワバン</t>
    </rPh>
    <phoneticPr fontId="1"/>
  </si>
  <si>
    <t>よこまち余話</t>
    <rPh sb="4" eb="6">
      <t>ヨワ</t>
    </rPh>
    <phoneticPr fontId="1"/>
  </si>
  <si>
    <t>あの空の下で</t>
    <rPh sb="2" eb="3">
      <t>ソラ</t>
    </rPh>
    <rPh sb="4" eb="5">
      <t>シタ</t>
    </rPh>
    <phoneticPr fontId="1"/>
  </si>
  <si>
    <t>グレート・ギャツビー</t>
  </si>
  <si>
    <t>老人と海</t>
    <rPh sb="0" eb="2">
      <t>ロウジン</t>
    </rPh>
    <rPh sb="3" eb="4">
      <t>ウミ</t>
    </rPh>
    <phoneticPr fontId="1"/>
  </si>
  <si>
    <t>枕草子</t>
    <rPh sb="0" eb="3">
      <t>マクラノソウシ</t>
    </rPh>
    <phoneticPr fontId="1"/>
  </si>
  <si>
    <t>大会（準備）</t>
  </si>
  <si>
    <t>大会１日目</t>
  </si>
  <si>
    <t>大会２日目</t>
  </si>
  <si>
    <t>テレビ部門など</t>
    <rPh sb="3" eb="5">
      <t>ブモン</t>
    </rPh>
    <phoneticPr fontId="4"/>
  </si>
  <si>
    <r>
      <t>DVD-R</t>
    </r>
    <r>
      <rPr>
        <sz val="11"/>
        <color theme="1"/>
        <rFont val="ＭＳ Ｐゴシック"/>
        <family val="3"/>
        <charset val="128"/>
      </rPr>
      <t>のみ</t>
    </r>
    <phoneticPr fontId="4"/>
  </si>
  <si>
    <t>有り</t>
    <rPh sb="0" eb="1">
      <t>ア</t>
    </rPh>
    <phoneticPr fontId="4"/>
  </si>
  <si>
    <t>DVD-R</t>
    <phoneticPr fontId="4"/>
  </si>
  <si>
    <t>メディア規格</t>
    <rPh sb="4" eb="6">
      <t>キカク</t>
    </rPh>
    <phoneticPr fontId="4"/>
  </si>
  <si>
    <t>なし</t>
    <phoneticPr fontId="4"/>
  </si>
  <si>
    <t>BD-R</t>
    <phoneticPr fontId="4"/>
  </si>
  <si>
    <t>ファイル</t>
    <phoneticPr fontId="4"/>
  </si>
  <si>
    <t>大会運営校</t>
    <rPh sb="0" eb="2">
      <t>タイカイ</t>
    </rPh>
    <rPh sb="2" eb="4">
      <t>ウンエイ</t>
    </rPh>
    <rPh sb="4" eb="5">
      <t>コウ</t>
    </rPh>
    <phoneticPr fontId="1"/>
  </si>
  <si>
    <t>顧問１</t>
    <rPh sb="0" eb="2">
      <t>コモン</t>
    </rPh>
    <phoneticPr fontId="4"/>
  </si>
  <si>
    <t>顧問２</t>
    <rPh sb="0" eb="2">
      <t>コモン</t>
    </rPh>
    <phoneticPr fontId="4"/>
  </si>
  <si>
    <t>顧問３</t>
    <rPh sb="0" eb="2">
      <t>コモン</t>
    </rPh>
    <phoneticPr fontId="4"/>
  </si>
  <si>
    <t>正式学校名</t>
    <rPh sb="0" eb="2">
      <t>セイシキ</t>
    </rPh>
    <rPh sb="2" eb="5">
      <t>ガッコウメイ</t>
    </rPh>
    <phoneticPr fontId="4"/>
  </si>
  <si>
    <t>学校名</t>
    <rPh sb="0" eb="3">
      <t>ガッコウメイ</t>
    </rPh>
    <phoneticPr fontId="4"/>
  </si>
  <si>
    <t>記号</t>
    <rPh sb="0" eb="2">
      <t>キゴウ</t>
    </rPh>
    <phoneticPr fontId="4"/>
  </si>
  <si>
    <t>NHK杯前日準備担当校</t>
    <rPh sb="3" eb="4">
      <t>ハイ</t>
    </rPh>
    <rPh sb="4" eb="6">
      <t>ゼンジツ</t>
    </rPh>
    <rPh sb="6" eb="8">
      <t>ジュンビ</t>
    </rPh>
    <rPh sb="8" eb="10">
      <t>タントウ</t>
    </rPh>
    <rPh sb="10" eb="11">
      <t>コウ</t>
    </rPh>
    <phoneticPr fontId="1"/>
  </si>
  <si>
    <t>県央地区</t>
    <rPh sb="0" eb="2">
      <t>ケンオウ</t>
    </rPh>
    <rPh sb="2" eb="4">
      <t>チク</t>
    </rPh>
    <phoneticPr fontId="4"/>
  </si>
  <si>
    <t>宮崎県立佐土原高等学校</t>
  </si>
  <si>
    <t>佐土原</t>
  </si>
  <si>
    <t>01sadowara</t>
  </si>
  <si>
    <t>宮崎県立宮崎大宮高等学校</t>
  </si>
  <si>
    <t>宮崎大宮</t>
  </si>
  <si>
    <t>02oomiya</t>
  </si>
  <si>
    <t>斉藤　忠</t>
    <rPh sb="0" eb="2">
      <t>サイトウ</t>
    </rPh>
    <rPh sb="3" eb="4">
      <t>チュウ</t>
    </rPh>
    <phoneticPr fontId="1"/>
  </si>
  <si>
    <t>佐藤　加奈</t>
    <rPh sb="0" eb="2">
      <t>サトウ</t>
    </rPh>
    <rPh sb="3" eb="5">
      <t>カナ</t>
    </rPh>
    <phoneticPr fontId="1"/>
  </si>
  <si>
    <t>宮崎県立宮崎海洋高等学校</t>
  </si>
  <si>
    <t>宮崎海洋</t>
  </si>
  <si>
    <t>03kaiyo</t>
  </si>
  <si>
    <t>宮崎県立宮崎北高等学校</t>
  </si>
  <si>
    <t>宮崎北</t>
  </si>
  <si>
    <t>04miyakita</t>
  </si>
  <si>
    <t>山田　聡子</t>
    <rPh sb="0" eb="2">
      <t>ヤマダ</t>
    </rPh>
    <rPh sb="3" eb="5">
      <t>アキコ</t>
    </rPh>
    <phoneticPr fontId="1"/>
  </si>
  <si>
    <t>宮崎県立宮崎工業高等学校</t>
  </si>
  <si>
    <t>05miyakogyo</t>
  </si>
  <si>
    <t>武田　尚子</t>
    <rPh sb="0" eb="2">
      <t>タケダ</t>
    </rPh>
    <rPh sb="3" eb="5">
      <t>ナオコ</t>
    </rPh>
    <phoneticPr fontId="1"/>
  </si>
  <si>
    <t>大迫　昭彦</t>
    <rPh sb="0" eb="2">
      <t>オオサコ</t>
    </rPh>
    <rPh sb="3" eb="5">
      <t>アキヒコ</t>
    </rPh>
    <phoneticPr fontId="1"/>
  </si>
  <si>
    <t>宮崎県立宮崎商業高等学校</t>
  </si>
  <si>
    <t>宮崎商業</t>
  </si>
  <si>
    <t>06miyasho</t>
  </si>
  <si>
    <t>髙山　正尚</t>
    <rPh sb="0" eb="2">
      <t>タカヤマ</t>
    </rPh>
    <rPh sb="3" eb="5">
      <t>マサナオ</t>
    </rPh>
    <phoneticPr fontId="1"/>
  </si>
  <si>
    <t>宮崎県立宮崎西高等学校</t>
  </si>
  <si>
    <t>宮崎西</t>
  </si>
  <si>
    <t>07miyanishi</t>
  </si>
  <si>
    <t>河野　政志</t>
    <rPh sb="0" eb="2">
      <t>カワノ</t>
    </rPh>
    <rPh sb="3" eb="5">
      <t>マサシ</t>
    </rPh>
    <phoneticPr fontId="1"/>
  </si>
  <si>
    <t>宮崎県立宮崎農業高等学校</t>
  </si>
  <si>
    <t>宮崎農業</t>
  </si>
  <si>
    <t>08miyano</t>
  </si>
  <si>
    <t>飯干　宏子</t>
    <rPh sb="0" eb="2">
      <t>イイボシ</t>
    </rPh>
    <rPh sb="3" eb="5">
      <t>ヒロコ</t>
    </rPh>
    <phoneticPr fontId="1"/>
  </si>
  <si>
    <t>根井　貴香</t>
    <rPh sb="0" eb="2">
      <t>ネイ</t>
    </rPh>
    <rPh sb="3" eb="4">
      <t>キ</t>
    </rPh>
    <rPh sb="4" eb="5">
      <t>カオル</t>
    </rPh>
    <phoneticPr fontId="1"/>
  </si>
  <si>
    <t>宮崎県立宮崎東高等学校</t>
  </si>
  <si>
    <t>宮崎東</t>
  </si>
  <si>
    <t>09miyahigashi</t>
  </si>
  <si>
    <t>中畑　芳郎</t>
    <rPh sb="0" eb="2">
      <t>ナカハタ</t>
    </rPh>
    <rPh sb="3" eb="5">
      <t>ヨシロウ</t>
    </rPh>
    <phoneticPr fontId="1"/>
  </si>
  <si>
    <t>宮崎県立宮崎南高等学校</t>
  </si>
  <si>
    <t>宮崎南</t>
  </si>
  <si>
    <t>10miyaminami</t>
  </si>
  <si>
    <t>年増　悠</t>
    <rPh sb="0" eb="2">
      <t>トシマス</t>
    </rPh>
    <rPh sb="3" eb="4">
      <t>ハルカ</t>
    </rPh>
    <phoneticPr fontId="1"/>
  </si>
  <si>
    <t>那須　のぞみ</t>
    <rPh sb="0" eb="2">
      <t>ナス</t>
    </rPh>
    <phoneticPr fontId="1"/>
  </si>
  <si>
    <t>宮崎県立本庄高等学校</t>
  </si>
  <si>
    <t>本庄</t>
    <rPh sb="0" eb="2">
      <t>ホンジョウ</t>
    </rPh>
    <phoneticPr fontId="4"/>
  </si>
  <si>
    <t>赤池　要祐</t>
    <rPh sb="0" eb="2">
      <t>アカイケ</t>
    </rPh>
    <rPh sb="3" eb="4">
      <t>ヨウ</t>
    </rPh>
    <rPh sb="4" eb="5">
      <t>ユウ</t>
    </rPh>
    <phoneticPr fontId="1"/>
  </si>
  <si>
    <t>宮崎県立高鍋高等学校</t>
  </si>
  <si>
    <t>高鍋</t>
  </si>
  <si>
    <t>中川　美貴子</t>
    <rPh sb="0" eb="2">
      <t>ナカガワ</t>
    </rPh>
    <rPh sb="3" eb="6">
      <t>ミキコ</t>
    </rPh>
    <phoneticPr fontId="1"/>
  </si>
  <si>
    <t>宮崎県立高鍋農業高等学校</t>
  </si>
  <si>
    <t>高鍋農業</t>
  </si>
  <si>
    <t>間曽　省一</t>
    <rPh sb="0" eb="1">
      <t>アイダ</t>
    </rPh>
    <rPh sb="1" eb="2">
      <t>ソ</t>
    </rPh>
    <rPh sb="3" eb="5">
      <t>ショウイチ</t>
    </rPh>
    <phoneticPr fontId="1"/>
  </si>
  <si>
    <t>長友　貴</t>
    <rPh sb="0" eb="2">
      <t>ナガトモ</t>
    </rPh>
    <rPh sb="3" eb="4">
      <t>タカシ</t>
    </rPh>
    <phoneticPr fontId="1"/>
  </si>
  <si>
    <t>宮崎県立妻高等学校</t>
    <rPh sb="0" eb="2">
      <t>ミヤザキ</t>
    </rPh>
    <rPh sb="2" eb="4">
      <t>ケンリツ</t>
    </rPh>
    <rPh sb="4" eb="5">
      <t>ツマ</t>
    </rPh>
    <rPh sb="5" eb="7">
      <t>コウトウ</t>
    </rPh>
    <rPh sb="7" eb="9">
      <t>ガッコウ</t>
    </rPh>
    <phoneticPr fontId="4"/>
  </si>
  <si>
    <t>妻</t>
    <rPh sb="0" eb="1">
      <t>ツマ</t>
    </rPh>
    <phoneticPr fontId="4"/>
  </si>
  <si>
    <t>杉尾　奈緒子</t>
    <rPh sb="0" eb="2">
      <t>スギオ</t>
    </rPh>
    <rPh sb="3" eb="6">
      <t>ナオコ</t>
    </rPh>
    <phoneticPr fontId="1"/>
  </si>
  <si>
    <t>長澤　良彦</t>
    <rPh sb="0" eb="2">
      <t>ナガサワ</t>
    </rPh>
    <rPh sb="3" eb="5">
      <t>ヨシヒコ</t>
    </rPh>
    <phoneticPr fontId="1"/>
  </si>
  <si>
    <t>県西地区</t>
    <rPh sb="0" eb="2">
      <t>ケンセイ</t>
    </rPh>
    <rPh sb="2" eb="4">
      <t>チク</t>
    </rPh>
    <phoneticPr fontId="4"/>
  </si>
  <si>
    <t>宮崎県立高城高等学校</t>
  </si>
  <si>
    <t>高城</t>
    <rPh sb="0" eb="2">
      <t>タカジョウ</t>
    </rPh>
    <phoneticPr fontId="4"/>
  </si>
  <si>
    <t>宮崎県立都城泉ヶ丘高等学校</t>
  </si>
  <si>
    <t>都城泉ヶ丘</t>
  </si>
  <si>
    <t>丸尾　直樹</t>
    <rPh sb="0" eb="2">
      <t>マルオ</t>
    </rPh>
    <rPh sb="3" eb="5">
      <t>ナオキ</t>
    </rPh>
    <phoneticPr fontId="4"/>
  </si>
  <si>
    <t>宮崎県立都城西高等学校</t>
  </si>
  <si>
    <t>都城西</t>
  </si>
  <si>
    <t>大川　順二</t>
  </si>
  <si>
    <t>宮崎県立都城工業高等学校</t>
  </si>
  <si>
    <t>都城工業</t>
  </si>
  <si>
    <t>波賀　康成</t>
  </si>
  <si>
    <t>宮崎県立都城商業高等学校</t>
  </si>
  <si>
    <t>都城商業</t>
  </si>
  <si>
    <t>上宮田　進</t>
    <rPh sb="0" eb="1">
      <t>カミ</t>
    </rPh>
    <rPh sb="1" eb="3">
      <t>ミヤタ</t>
    </rPh>
    <rPh sb="4" eb="5">
      <t>スス</t>
    </rPh>
    <phoneticPr fontId="1"/>
  </si>
  <si>
    <t>宮崎県立都城農業高等学校</t>
  </si>
  <si>
    <t>都城農業</t>
  </si>
  <si>
    <t>宮崎県立小林高等学校</t>
  </si>
  <si>
    <t>小林</t>
  </si>
  <si>
    <t>堀之内　亮人</t>
    <rPh sb="0" eb="3">
      <t>ホリノウチ</t>
    </rPh>
    <rPh sb="4" eb="5">
      <t>リョウ</t>
    </rPh>
    <rPh sb="5" eb="6">
      <t>ヒト</t>
    </rPh>
    <phoneticPr fontId="4"/>
  </si>
  <si>
    <t>宮崎県立小林秀峰高等学校</t>
  </si>
  <si>
    <t>小林秀峰</t>
  </si>
  <si>
    <t>荒武　みちよ</t>
    <rPh sb="0" eb="2">
      <t>アラタケ</t>
    </rPh>
    <phoneticPr fontId="1"/>
  </si>
  <si>
    <t>奥野　顕治</t>
    <rPh sb="0" eb="2">
      <t>オクノ</t>
    </rPh>
    <rPh sb="3" eb="4">
      <t>ケン</t>
    </rPh>
    <rPh sb="4" eb="5">
      <t>ジ</t>
    </rPh>
    <phoneticPr fontId="4"/>
  </si>
  <si>
    <t>宮崎県立飯野高等学校</t>
  </si>
  <si>
    <t>飯野</t>
  </si>
  <si>
    <t>県北地区</t>
    <rPh sb="0" eb="2">
      <t>ケンホク</t>
    </rPh>
    <rPh sb="2" eb="4">
      <t>チク</t>
    </rPh>
    <phoneticPr fontId="4"/>
  </si>
  <si>
    <t>宮崎県立延岡高等学校</t>
  </si>
  <si>
    <t>延岡</t>
  </si>
  <si>
    <t>税田　尚幸</t>
    <rPh sb="0" eb="2">
      <t>サイタ</t>
    </rPh>
    <rPh sb="3" eb="5">
      <t>ナオユキ</t>
    </rPh>
    <phoneticPr fontId="1"/>
  </si>
  <si>
    <t>谷口　光恵</t>
    <rPh sb="0" eb="2">
      <t>タニグチ</t>
    </rPh>
    <rPh sb="3" eb="5">
      <t>ミツエ</t>
    </rPh>
    <phoneticPr fontId="1"/>
  </si>
  <si>
    <t>宮崎県立延岡工業高等学校</t>
  </si>
  <si>
    <t>延岡工業</t>
  </si>
  <si>
    <t>宮崎県立延岡商業高等学校</t>
  </si>
  <si>
    <t>延岡商業</t>
  </si>
  <si>
    <t>平野　正人</t>
    <rPh sb="0" eb="2">
      <t>ヒラノ</t>
    </rPh>
    <rPh sb="3" eb="5">
      <t>マサト</t>
    </rPh>
    <phoneticPr fontId="1"/>
  </si>
  <si>
    <t>宮田　郁美</t>
    <rPh sb="0" eb="2">
      <t>ミヤタ</t>
    </rPh>
    <rPh sb="3" eb="5">
      <t>イクミ</t>
    </rPh>
    <phoneticPr fontId="1"/>
  </si>
  <si>
    <t>宮崎県立延岡星雲高等学校</t>
    <rPh sb="6" eb="8">
      <t>セイウン</t>
    </rPh>
    <phoneticPr fontId="4"/>
  </si>
  <si>
    <t>延岡星雲</t>
    <rPh sb="0" eb="2">
      <t>ノベオカ</t>
    </rPh>
    <rPh sb="2" eb="4">
      <t>セイウン</t>
    </rPh>
    <phoneticPr fontId="4"/>
  </si>
  <si>
    <t>鳥丸　啓子</t>
    <rPh sb="0" eb="2">
      <t>トリマル</t>
    </rPh>
    <rPh sb="3" eb="5">
      <t>ケイコ</t>
    </rPh>
    <phoneticPr fontId="1"/>
  </si>
  <si>
    <t>宮崎県立延岡青朋高等学校</t>
  </si>
  <si>
    <t>延岡青朋</t>
  </si>
  <si>
    <t>宮崎県立富島高等学校</t>
  </si>
  <si>
    <t>富島</t>
  </si>
  <si>
    <t>押川　美樹</t>
    <rPh sb="0" eb="2">
      <t>オシカワ</t>
    </rPh>
    <rPh sb="3" eb="5">
      <t>ミキ</t>
    </rPh>
    <phoneticPr fontId="1"/>
  </si>
  <si>
    <t>蔵元　あゆみ</t>
    <rPh sb="0" eb="2">
      <t>クラモト</t>
    </rPh>
    <phoneticPr fontId="4"/>
  </si>
  <si>
    <t>宮崎県立日向高等学校</t>
  </si>
  <si>
    <t>日向</t>
  </si>
  <si>
    <t>地神　大介</t>
  </si>
  <si>
    <t>宮崎県立日向工業高等学校</t>
  </si>
  <si>
    <t>日向工業</t>
  </si>
  <si>
    <t>甲斐　文子</t>
    <rPh sb="0" eb="2">
      <t>カイ</t>
    </rPh>
    <rPh sb="3" eb="5">
      <t>フミコ</t>
    </rPh>
    <phoneticPr fontId="1"/>
  </si>
  <si>
    <t>宮崎県立門川高等学校</t>
  </si>
  <si>
    <t>門川</t>
  </si>
  <si>
    <t>若松　潤</t>
    <rPh sb="0" eb="2">
      <t>ワカマツ</t>
    </rPh>
    <rPh sb="3" eb="4">
      <t>ジュン</t>
    </rPh>
    <phoneticPr fontId="1"/>
  </si>
  <si>
    <t>上冨　久留美</t>
    <rPh sb="0" eb="1">
      <t>カミ</t>
    </rPh>
    <rPh sb="1" eb="2">
      <t>フ</t>
    </rPh>
    <rPh sb="3" eb="6">
      <t>クルミ</t>
    </rPh>
    <phoneticPr fontId="1"/>
  </si>
  <si>
    <t>宮崎県立高千穂高等学校</t>
  </si>
  <si>
    <t>高千穂</t>
  </si>
  <si>
    <t>吉田　真子</t>
    <rPh sb="0" eb="2">
      <t>ヨシダ</t>
    </rPh>
    <rPh sb="3" eb="5">
      <t>マコ</t>
    </rPh>
    <phoneticPr fontId="1"/>
  </si>
  <si>
    <t>宮崎県立五ヶ瀬中等教育学校</t>
  </si>
  <si>
    <t>五ヶ瀬中等教育</t>
    <rPh sb="3" eb="5">
      <t>チュウトウ</t>
    </rPh>
    <rPh sb="5" eb="7">
      <t>キョウイク</t>
    </rPh>
    <phoneticPr fontId="7"/>
  </si>
  <si>
    <t>松田　さやか</t>
  </si>
  <si>
    <t>県南地区</t>
    <rPh sb="0" eb="2">
      <t>ケンナン</t>
    </rPh>
    <rPh sb="2" eb="4">
      <t>チク</t>
    </rPh>
    <phoneticPr fontId="4"/>
  </si>
  <si>
    <t>宮崎県立日南高等学校</t>
  </si>
  <si>
    <t>日南</t>
  </si>
  <si>
    <t>池田　輝彦</t>
    <rPh sb="0" eb="2">
      <t>イケダ</t>
    </rPh>
    <rPh sb="3" eb="5">
      <t>テルヒコ</t>
    </rPh>
    <phoneticPr fontId="1"/>
  </si>
  <si>
    <t>宮崎県立日南振徳高等学校</t>
  </si>
  <si>
    <t>日南振徳</t>
  </si>
  <si>
    <t>高橋 由香</t>
    <rPh sb="0" eb="2">
      <t>タカハシ</t>
    </rPh>
    <rPh sb="3" eb="5">
      <t>ユカ</t>
    </rPh>
    <phoneticPr fontId="4"/>
  </si>
  <si>
    <t>宮崎県立福島高等学校</t>
  </si>
  <si>
    <t>福島</t>
  </si>
  <si>
    <t>鈴木　直樹</t>
    <rPh sb="0" eb="2">
      <t>スズキ</t>
    </rPh>
    <rPh sb="3" eb="5">
      <t>ナオキ</t>
    </rPh>
    <phoneticPr fontId="4"/>
  </si>
  <si>
    <t>私立</t>
    <rPh sb="0" eb="2">
      <t>シリツ</t>
    </rPh>
    <phoneticPr fontId="4"/>
  </si>
  <si>
    <t>日南学園高等学校 宮崎穎学館</t>
  </si>
  <si>
    <t>日南学園 宮崎穎学館</t>
  </si>
  <si>
    <t>日章学園高等学校</t>
  </si>
  <si>
    <t>日章学園</t>
  </si>
  <si>
    <t>丸田　裕志</t>
  </si>
  <si>
    <t>日向学院高等学校</t>
  </si>
  <si>
    <t>日向学院</t>
  </si>
  <si>
    <t>堀野　優子</t>
    <rPh sb="0" eb="2">
      <t>ホリノ</t>
    </rPh>
    <rPh sb="3" eb="5">
      <t>ユウコ</t>
    </rPh>
    <phoneticPr fontId="1"/>
  </si>
  <si>
    <t>黒木　英博</t>
    <rPh sb="0" eb="2">
      <t>クロキ</t>
    </rPh>
    <rPh sb="3" eb="5">
      <t>ヒデヒロ</t>
    </rPh>
    <phoneticPr fontId="1"/>
  </si>
  <si>
    <t>鵬翔高等学校</t>
  </si>
  <si>
    <t>鵬翔</t>
  </si>
  <si>
    <t>宮崎日本大学高等学校</t>
  </si>
  <si>
    <t>宮崎日大</t>
  </si>
  <si>
    <t>森　秀文</t>
    <rPh sb="0" eb="1">
      <t>モリ</t>
    </rPh>
    <rPh sb="2" eb="4">
      <t>ヒデフミ</t>
    </rPh>
    <phoneticPr fontId="1"/>
  </si>
  <si>
    <t>中野　政則</t>
    <rPh sb="0" eb="2">
      <t>ナカノ</t>
    </rPh>
    <rPh sb="3" eb="5">
      <t>マサノリ</t>
    </rPh>
    <phoneticPr fontId="1"/>
  </si>
  <si>
    <t>宮崎第一高等学校</t>
  </si>
  <si>
    <t>宮崎第一</t>
  </si>
  <si>
    <t>岩村　栄治</t>
  </si>
  <si>
    <t>宮崎学園高等学校</t>
  </si>
  <si>
    <t>宮崎学園</t>
  </si>
  <si>
    <t>藤井　宏一</t>
  </si>
  <si>
    <t>明倫館学院</t>
  </si>
  <si>
    <t>明倫館</t>
  </si>
  <si>
    <t>日章学園九州国際高等学校</t>
  </si>
  <si>
    <t>日章学園 九州国際</t>
  </si>
  <si>
    <t>小林西高等学校</t>
  </si>
  <si>
    <t>小林西</t>
  </si>
  <si>
    <t>日南学園高等学校</t>
  </si>
  <si>
    <t>日南学園</t>
  </si>
  <si>
    <t>中村　友香</t>
    <rPh sb="0" eb="2">
      <t>ナカムラ</t>
    </rPh>
    <rPh sb="3" eb="5">
      <t>ユカ</t>
    </rPh>
    <phoneticPr fontId="1"/>
  </si>
  <si>
    <t>水元　愛香里</t>
    <rPh sb="0" eb="2">
      <t>ミズモト</t>
    </rPh>
    <rPh sb="3" eb="4">
      <t>アイ</t>
    </rPh>
    <rPh sb="4" eb="5">
      <t>カオル</t>
    </rPh>
    <rPh sb="5" eb="6">
      <t>サト</t>
    </rPh>
    <phoneticPr fontId="4"/>
  </si>
  <si>
    <t>延岡学園高等学校</t>
  </si>
  <si>
    <t>延岡学園</t>
  </si>
  <si>
    <t>山口　晃</t>
    <rPh sb="0" eb="2">
      <t>ヤマグチ</t>
    </rPh>
    <rPh sb="3" eb="4">
      <t>アキラ</t>
    </rPh>
    <phoneticPr fontId="1"/>
  </si>
  <si>
    <t>聖心ウルスラ学園高等学校</t>
  </si>
  <si>
    <t>聖心ウルスラ</t>
  </si>
  <si>
    <t>大久保須美子</t>
    <rPh sb="0" eb="3">
      <t>オオクボ</t>
    </rPh>
    <rPh sb="3" eb="4">
      <t>ス</t>
    </rPh>
    <rPh sb="4" eb="5">
      <t>ミ</t>
    </rPh>
    <rPh sb="5" eb="6">
      <t>コ</t>
    </rPh>
    <phoneticPr fontId="1"/>
  </si>
  <si>
    <t>ジョーンズ・アンソニー・ラマ</t>
  </si>
  <si>
    <t>都城聖ドミニコ学園高等学校</t>
  </si>
  <si>
    <t>都城聖ドミニコ</t>
  </si>
  <si>
    <t>都城高等学校</t>
  </si>
  <si>
    <t>都城</t>
  </si>
  <si>
    <t>都城東高等学校</t>
  </si>
  <si>
    <t>都城東</t>
  </si>
  <si>
    <t>クラーク記念国際高等学校　宮崎キャンパス</t>
    <rPh sb="4" eb="6">
      <t>キネン</t>
    </rPh>
    <rPh sb="6" eb="8">
      <t>コクサイ</t>
    </rPh>
    <rPh sb="8" eb="10">
      <t>コウトウ</t>
    </rPh>
    <rPh sb="10" eb="12">
      <t>ガッコウ</t>
    </rPh>
    <rPh sb="13" eb="15">
      <t>ミヤザキ</t>
    </rPh>
    <phoneticPr fontId="2"/>
  </si>
  <si>
    <t>支援学校</t>
    <rPh sb="0" eb="2">
      <t>シエン</t>
    </rPh>
    <rPh sb="2" eb="4">
      <t>ガッコウ</t>
    </rPh>
    <phoneticPr fontId="4"/>
  </si>
  <si>
    <t>宮崎県立みやざき中央支援学校</t>
  </si>
  <si>
    <t>みやざき中央支援</t>
    <rPh sb="4" eb="6">
      <t>チュウオウ</t>
    </rPh>
    <rPh sb="6" eb="8">
      <t>シエン</t>
    </rPh>
    <phoneticPr fontId="7"/>
  </si>
  <si>
    <t>宮崎県立赤江まつばら支援学校</t>
  </si>
  <si>
    <t>赤江まつばら支援</t>
  </si>
  <si>
    <t>92miyacyuo</t>
  </si>
  <si>
    <t>宮崎県立みなみのかぜ支援学校</t>
  </si>
  <si>
    <t>みなみのかぜ支援</t>
  </si>
  <si>
    <t>宮崎県立清武せいりゅう支援学校</t>
  </si>
  <si>
    <t>清武せいりゅう支援</t>
  </si>
  <si>
    <t>宮崎県立日南くろしお支援学校</t>
  </si>
  <si>
    <t>日南くろしお支援</t>
  </si>
  <si>
    <t>宮崎県立日向ひまわり支援学校</t>
  </si>
  <si>
    <t>日向ひまわり支援</t>
  </si>
  <si>
    <t>宮崎県立都城きりしま支援学校</t>
  </si>
  <si>
    <t>都城きりしま支援 小林</t>
  </si>
  <si>
    <t>宮崎県立都城きりしま支援学校 小林校</t>
  </si>
  <si>
    <t>都城きりしま支援</t>
  </si>
  <si>
    <t>宮崎県立児湯るぴなす支援学校</t>
  </si>
  <si>
    <t>延岡しろやま支援</t>
  </si>
  <si>
    <t>宮崎県立延岡しろやま支援学校 高千穂校</t>
    <rPh sb="15" eb="18">
      <t>タカチホ</t>
    </rPh>
    <rPh sb="18" eb="19">
      <t>コウ</t>
    </rPh>
    <phoneticPr fontId="4"/>
  </si>
  <si>
    <t>延岡しろやま支援 高千穂</t>
  </si>
  <si>
    <t>宮崎県立明星視覚支援学校</t>
  </si>
  <si>
    <t>都城さくら聴覚支援</t>
  </si>
  <si>
    <t>宮崎県立都城さくら聴覚支援学校</t>
  </si>
  <si>
    <t>=COUNTIFS(G33:G99,"k")</t>
    <phoneticPr fontId="4"/>
  </si>
  <si>
    <t>Ⅰ　学校の情報入力</t>
    <rPh sb="2" eb="4">
      <t>ガッコウ</t>
    </rPh>
    <rPh sb="5" eb="7">
      <t>ジョウホウ</t>
    </rPh>
    <rPh sb="7" eb="9">
      <t>ニュウリョク</t>
    </rPh>
    <phoneticPr fontId="4"/>
  </si>
  <si>
    <t>申込ファイル名</t>
    <rPh sb="0" eb="2">
      <t>モウシコミ</t>
    </rPh>
    <rPh sb="6" eb="7">
      <t>メイ</t>
    </rPh>
    <phoneticPr fontId="4"/>
  </si>
  <si>
    <t>参加申し込みする</t>
    <rPh sb="0" eb="2">
      <t>サンカ</t>
    </rPh>
    <rPh sb="2" eb="3">
      <t>モウ</t>
    </rPh>
    <rPh sb="4" eb="5">
      <t>コ</t>
    </rPh>
    <phoneticPr fontId="4"/>
  </si>
  <si>
    <t>参加申し込みしない</t>
    <rPh sb="0" eb="2">
      <t>サンカ</t>
    </rPh>
    <rPh sb="2" eb="3">
      <t>モウ</t>
    </rPh>
    <rPh sb="4" eb="5">
      <t>コ</t>
    </rPh>
    <phoneticPr fontId="4"/>
  </si>
  <si>
    <t>③　ご自身の学校情報など（ア）～（オ）について、以下に入力してください。</t>
  </si>
  <si>
    <t>※③（ア）だけ入力してください。</t>
  </si>
  <si>
    <t>↓学校名確認セル</t>
    <rPh sb="1" eb="3">
      <t>ガッコウ</t>
    </rPh>
    <rPh sb="3" eb="4">
      <t>メイ</t>
    </rPh>
    <rPh sb="4" eb="6">
      <t>カクニン</t>
    </rPh>
    <phoneticPr fontId="4"/>
  </si>
  <si>
    <t>保存ファイル名</t>
    <rPh sb="0" eb="2">
      <t>ホゾン</t>
    </rPh>
    <rPh sb="6" eb="7">
      <t>メイ</t>
    </rPh>
    <phoneticPr fontId="4"/>
  </si>
  <si>
    <t>学校名選択</t>
    <rPh sb="0" eb="3">
      <t>ガッコウメイ</t>
    </rPh>
    <rPh sb="3" eb="5">
      <t>センタク</t>
    </rPh>
    <phoneticPr fontId="4"/>
  </si>
  <si>
    <t>生徒参加申込</t>
    <rPh sb="0" eb="2">
      <t>セイト</t>
    </rPh>
    <rPh sb="2" eb="4">
      <t>サンカ</t>
    </rPh>
    <rPh sb="4" eb="6">
      <t>モウシコミ</t>
    </rPh>
    <phoneticPr fontId="4"/>
  </si>
  <si>
    <t>（ア)　記載責任者</t>
    <rPh sb="4" eb="6">
      <t>キサイ</t>
    </rPh>
    <rPh sb="6" eb="9">
      <t>セキニンシャ</t>
    </rPh>
    <phoneticPr fontId="7"/>
  </si>
  <si>
    <t>※　姓と名の間は1字空けてください。
※　部顧問などの職員に限ります。</t>
    <rPh sb="2" eb="3">
      <t>セイ</t>
    </rPh>
    <rPh sb="4" eb="5">
      <t>ナ</t>
    </rPh>
    <rPh sb="6" eb="7">
      <t>アイダ</t>
    </rPh>
    <rPh sb="9" eb="10">
      <t>ジ</t>
    </rPh>
    <rPh sb="10" eb="11">
      <t>ア</t>
    </rPh>
    <rPh sb="21" eb="22">
      <t>ブ</t>
    </rPh>
    <rPh sb="22" eb="24">
      <t>コモン</t>
    </rPh>
    <rPh sb="27" eb="29">
      <t>ショクイン</t>
    </rPh>
    <rPh sb="30" eb="31">
      <t>カギ</t>
    </rPh>
    <phoneticPr fontId="4"/>
  </si>
  <si>
    <t>（イ)　部長生徒名</t>
    <rPh sb="4" eb="6">
      <t>ブチョウ</t>
    </rPh>
    <rPh sb="6" eb="8">
      <t>セイト</t>
    </rPh>
    <rPh sb="8" eb="9">
      <t>メイ</t>
    </rPh>
    <phoneticPr fontId="7"/>
  </si>
  <si>
    <t>（ウ）学年</t>
    <rPh sb="3" eb="5">
      <t>ガクネン</t>
    </rPh>
    <phoneticPr fontId="4"/>
  </si>
  <si>
    <r>
      <t>※　本大会（コンテスト）時の部長について記入してください。
　　 部長は、</t>
    </r>
    <r>
      <rPr>
        <sz val="9"/>
        <color rgb="FFFF0000"/>
        <rFont val="UD デジタル 教科書体 NK-R"/>
        <family val="1"/>
        <charset val="128"/>
      </rPr>
      <t>申込書（最終画面で印刷）</t>
    </r>
    <r>
      <rPr>
        <sz val="9"/>
        <rFont val="UD デジタル 教科書体 NK-R"/>
        <family val="1"/>
        <charset val="128"/>
      </rPr>
      <t>で</t>
    </r>
    <r>
      <rPr>
        <sz val="9"/>
        <color rgb="FFFF0000"/>
        <rFont val="UD デジタル 教科書体 NK-R"/>
        <family val="1"/>
        <charset val="128"/>
      </rPr>
      <t>署名（直筆）する生徒責任者</t>
    </r>
    <r>
      <rPr>
        <sz val="9"/>
        <rFont val="UD デジタル 教科書体 NK-R"/>
        <family val="1"/>
        <charset val="128"/>
      </rPr>
      <t>を兼ねます。</t>
    </r>
    <rPh sb="2" eb="5">
      <t>ホンタイカイ</t>
    </rPh>
    <rPh sb="12" eb="13">
      <t>ジ</t>
    </rPh>
    <rPh sb="14" eb="16">
      <t>ブチョウ</t>
    </rPh>
    <rPh sb="20" eb="22">
      <t>キニュウ</t>
    </rPh>
    <rPh sb="33" eb="35">
      <t>ブチョウ</t>
    </rPh>
    <rPh sb="37" eb="40">
      <t>モウシコミショ</t>
    </rPh>
    <rPh sb="41" eb="43">
      <t>サイシュウ</t>
    </rPh>
    <rPh sb="43" eb="45">
      <t>ガメン</t>
    </rPh>
    <rPh sb="46" eb="48">
      <t>インサツ</t>
    </rPh>
    <rPh sb="50" eb="52">
      <t>ショメイ</t>
    </rPh>
    <rPh sb="53" eb="55">
      <t>ジキヒツ</t>
    </rPh>
    <rPh sb="58" eb="60">
      <t>セイト</t>
    </rPh>
    <rPh sb="60" eb="63">
      <t>セキニンシャ</t>
    </rPh>
    <rPh sb="64" eb="65">
      <t>カ</t>
    </rPh>
    <phoneticPr fontId="4"/>
  </si>
  <si>
    <t>(エ)　学 校 長 名</t>
    <rPh sb="4" eb="5">
      <t>ガク</t>
    </rPh>
    <rPh sb="6" eb="7">
      <t>コウ</t>
    </rPh>
    <rPh sb="8" eb="9">
      <t>ナガ</t>
    </rPh>
    <rPh sb="10" eb="11">
      <t>メイ</t>
    </rPh>
    <phoneticPr fontId="4"/>
  </si>
  <si>
    <t>（オ）申 込 期 日</t>
    <rPh sb="2" eb="4">
      <t>モウシコミ</t>
    </rPh>
    <rPh sb="5" eb="6">
      <t>コ</t>
    </rPh>
    <rPh sb="7" eb="8">
      <t>キ</t>
    </rPh>
    <rPh sb="9" eb="10">
      <t>ヒ</t>
    </rPh>
    <phoneticPr fontId="4"/>
  </si>
  <si>
    <r>
      <t>※　本日の日付以外を入力したい場合は、その日付を入力してください。
　　 ただし、書面提出期限</t>
    </r>
    <r>
      <rPr>
        <sz val="9"/>
        <color rgb="FFFF0000"/>
        <rFont val="UD デジタル 教科書体 NK-R"/>
        <family val="1"/>
        <charset val="128"/>
      </rPr>
      <t>以降を記載した場合は、申込は無効</t>
    </r>
    <r>
      <rPr>
        <sz val="9"/>
        <color theme="1"/>
        <rFont val="UD デジタル 教科書体 NK-R"/>
        <family val="1"/>
        <charset val="128"/>
      </rPr>
      <t>となります。</t>
    </r>
    <rPh sb="41" eb="47">
      <t>ショメンテイシュツキゲン</t>
    </rPh>
    <phoneticPr fontId="4"/>
  </si>
  <si>
    <t>Ⅱ　運営担当校の確認</t>
    <rPh sb="2" eb="4">
      <t>ウンエイ</t>
    </rPh>
    <rPh sb="4" eb="7">
      <t>タントウコウ</t>
    </rPh>
    <rPh sb="8" eb="10">
      <t>カクニン</t>
    </rPh>
    <phoneticPr fontId="4"/>
  </si>
  <si>
    <t>担当校確認</t>
    <rPh sb="0" eb="3">
      <t>タントウコウ</t>
    </rPh>
    <rPh sb="3" eb="5">
      <t>カクニン</t>
    </rPh>
    <phoneticPr fontId="4"/>
  </si>
  <si>
    <t xml:space="preserve">         </t>
    <phoneticPr fontId="4"/>
  </si>
  <si>
    <t>　　　　　</t>
    <phoneticPr fontId="4"/>
  </si>
  <si>
    <t>　　　　</t>
    <phoneticPr fontId="4"/>
  </si>
  <si>
    <t>↓担当校の確認</t>
    <rPh sb="1" eb="3">
      <t>タントウ</t>
    </rPh>
    <rPh sb="3" eb="4">
      <t>コウ</t>
    </rPh>
    <rPh sb="5" eb="7">
      <t>カクニン</t>
    </rPh>
    <phoneticPr fontId="4"/>
  </si>
  <si>
    <t>は</t>
    <phoneticPr fontId="4"/>
  </si>
  <si>
    <t>「担当校の確認」で表示された上のボタンのどちらかをクリックして、次に進んでください。</t>
    <rPh sb="1" eb="4">
      <t>タントウコウ</t>
    </rPh>
    <rPh sb="5" eb="7">
      <t>カクニン</t>
    </rPh>
    <rPh sb="9" eb="11">
      <t>ヒョウジ</t>
    </rPh>
    <rPh sb="14" eb="15">
      <t>ウエ</t>
    </rPh>
    <rPh sb="32" eb="33">
      <t>ツギ</t>
    </rPh>
    <rPh sb="34" eb="35">
      <t>スス</t>
    </rPh>
    <phoneticPr fontId="4"/>
  </si>
  <si>
    <t>Ⅲ　【担当校】部顧問の情報入力Ⅰ</t>
    <rPh sb="3" eb="6">
      <t>タントウコウ</t>
    </rPh>
    <rPh sb="7" eb="8">
      <t>ブ</t>
    </rPh>
    <rPh sb="8" eb="10">
      <t>コモン</t>
    </rPh>
    <rPh sb="11" eb="13">
      <t>ジョウホウ</t>
    </rPh>
    <rPh sb="13" eb="15">
      <t>ニュウリョク</t>
    </rPh>
    <phoneticPr fontId="4"/>
  </si>
  <si>
    <t>部顧問情報入力１
（運営委員・
　引率者氏名）</t>
    <rPh sb="0" eb="1">
      <t>ブ</t>
    </rPh>
    <rPh sb="1" eb="3">
      <t>コモン</t>
    </rPh>
    <rPh sb="3" eb="5">
      <t>ジョウホウ</t>
    </rPh>
    <rPh sb="5" eb="7">
      <t>ニュウリョク</t>
    </rPh>
    <rPh sb="10" eb="14">
      <t>ウンエイイイン</t>
    </rPh>
    <rPh sb="17" eb="20">
      <t>インソツシャ</t>
    </rPh>
    <rPh sb="20" eb="22">
      <t>シメイ</t>
    </rPh>
    <phoneticPr fontId="4"/>
  </si>
  <si>
    <r>
      <t>⑤　上記大会の運営委員（生徒引率者を含む）となる</t>
    </r>
    <r>
      <rPr>
        <b/>
        <sz val="12"/>
        <color rgb="FFFF0000"/>
        <rFont val="UD デジタル 教科書体 NK-R"/>
        <family val="1"/>
        <charset val="128"/>
      </rPr>
      <t>放送部顧問全員</t>
    </r>
    <r>
      <rPr>
        <sz val="12"/>
        <rFont val="UD デジタル 教科書体 NK-R"/>
        <family val="1"/>
        <charset val="128"/>
      </rPr>
      <t>の情報を確認してください。</t>
    </r>
    <rPh sb="7" eb="9">
      <t>ウンエイ</t>
    </rPh>
    <rPh sb="9" eb="11">
      <t>イイン</t>
    </rPh>
    <rPh sb="12" eb="14">
      <t>セイト</t>
    </rPh>
    <rPh sb="14" eb="17">
      <t>インソツシャ</t>
    </rPh>
    <rPh sb="18" eb="19">
      <t>フク</t>
    </rPh>
    <rPh sb="24" eb="27">
      <t>ホウソウブ</t>
    </rPh>
    <rPh sb="27" eb="29">
      <t>コモン</t>
    </rPh>
    <rPh sb="29" eb="31">
      <t>ゼンイン</t>
    </rPh>
    <rPh sb="32" eb="34">
      <t>ジョウホウ</t>
    </rPh>
    <rPh sb="35" eb="37">
      <t>カクニン</t>
    </rPh>
    <phoneticPr fontId="4"/>
  </si>
  <si>
    <r>
      <t>　　前回大会の情報をもとにしています。</t>
    </r>
    <r>
      <rPr>
        <b/>
        <sz val="12"/>
        <color rgb="FFFF0000"/>
        <rFont val="UD デジタル 教科書体 NK-R"/>
        <family val="1"/>
        <charset val="128"/>
      </rPr>
      <t>変更がある場合は、上書き</t>
    </r>
    <r>
      <rPr>
        <sz val="12"/>
        <rFont val="UD デジタル 教科書体 NK-R"/>
        <family val="1"/>
        <charset val="128"/>
      </rPr>
      <t>してください。</t>
    </r>
    <phoneticPr fontId="4"/>
  </si>
  <si>
    <t>　　　大会の運営業務の可否日については、次ページ以降で入力します。</t>
    <rPh sb="3" eb="5">
      <t>タイカイ</t>
    </rPh>
    <rPh sb="6" eb="8">
      <t>ウンエイ</t>
    </rPh>
    <rPh sb="8" eb="10">
      <t>ギョウム</t>
    </rPh>
    <rPh sb="11" eb="13">
      <t>カヒ</t>
    </rPh>
    <rPh sb="13" eb="14">
      <t>ビ</t>
    </rPh>
    <rPh sb="20" eb="21">
      <t>ジ</t>
    </rPh>
    <rPh sb="24" eb="26">
      <t>イコウ</t>
    </rPh>
    <rPh sb="27" eb="29">
      <t>ニュウリョク</t>
    </rPh>
    <phoneticPr fontId="4"/>
  </si>
  <si>
    <t>（カ）</t>
    <phoneticPr fontId="7"/>
  </si>
  <si>
    <t>記載責任者・顧問（１人目）</t>
    <rPh sb="6" eb="8">
      <t>コモン</t>
    </rPh>
    <phoneticPr fontId="4"/>
  </si>
  <si>
    <t>（キ）</t>
    <phoneticPr fontId="7"/>
  </si>
  <si>
    <t>顧問（２人目）</t>
    <rPh sb="0" eb="2">
      <t>コモン</t>
    </rPh>
    <rPh sb="3" eb="6">
      <t>フタリメ</t>
    </rPh>
    <phoneticPr fontId="4"/>
  </si>
  <si>
    <t>（ク）</t>
    <phoneticPr fontId="7"/>
  </si>
  <si>
    <t>顧問（３人目）</t>
    <rPh sb="0" eb="2">
      <t>コモン</t>
    </rPh>
    <rPh sb="4" eb="5">
      <t>ニン</t>
    </rPh>
    <rPh sb="5" eb="6">
      <t>メ</t>
    </rPh>
    <phoneticPr fontId="4"/>
  </si>
  <si>
    <t>部顧問情報入力１
（運営委員・
引率者氏名）</t>
    <rPh sb="0" eb="1">
      <t>ブ</t>
    </rPh>
    <rPh sb="1" eb="3">
      <t>コモン</t>
    </rPh>
    <rPh sb="3" eb="5">
      <t>ジョウホウ</t>
    </rPh>
    <rPh sb="5" eb="7">
      <t>ニュウリョク</t>
    </rPh>
    <rPh sb="10" eb="14">
      <t>ウンエイイイン</t>
    </rPh>
    <rPh sb="16" eb="19">
      <t>インソツシャ</t>
    </rPh>
    <rPh sb="19" eb="21">
      <t>シメイ</t>
    </rPh>
    <phoneticPr fontId="4"/>
  </si>
  <si>
    <t>④【担当校】運営委員の情報入力</t>
    <rPh sb="2" eb="5">
      <t>タントウコウ</t>
    </rPh>
    <rPh sb="6" eb="8">
      <t>ウンエイ</t>
    </rPh>
    <rPh sb="8" eb="10">
      <t>イイン</t>
    </rPh>
    <rPh sb="11" eb="13">
      <t>ジョウホウ</t>
    </rPh>
    <rPh sb="13" eb="15">
      <t>ニュウリョク</t>
    </rPh>
    <phoneticPr fontId="4"/>
  </si>
  <si>
    <t>入力必須(クリック後選択)</t>
    <rPh sb="9" eb="10">
      <t>ゴ</t>
    </rPh>
    <rPh sb="10" eb="12">
      <t>センタク</t>
    </rPh>
    <phoneticPr fontId="4"/>
  </si>
  <si>
    <t>10日準備</t>
    <rPh sb="3" eb="5">
      <t>ジュンビ</t>
    </rPh>
    <phoneticPr fontId="4"/>
  </si>
  <si>
    <t>〇参加</t>
    <rPh sb="1" eb="3">
      <t>サンカ</t>
    </rPh>
    <phoneticPr fontId="3"/>
  </si>
  <si>
    <t>×参加しない</t>
    <rPh sb="1" eb="3">
      <t>サンカ</t>
    </rPh>
    <phoneticPr fontId="3"/>
  </si>
  <si>
    <t>11日</t>
    <rPh sb="2" eb="3">
      <t>ニチ</t>
    </rPh>
    <phoneticPr fontId="4"/>
  </si>
  <si>
    <t>入力必須(クリック後選択)</t>
    <phoneticPr fontId="4"/>
  </si>
  <si>
    <t>①引率で参加予定</t>
    <rPh sb="1" eb="3">
      <t>インソツ</t>
    </rPh>
    <rPh sb="4" eb="6">
      <t>サンカ</t>
    </rPh>
    <rPh sb="6" eb="8">
      <t>ヨテイ</t>
    </rPh>
    <phoneticPr fontId="3"/>
  </si>
  <si>
    <t>専門部より派遣依頼文書が必要</t>
    <rPh sb="0" eb="3">
      <t>センモンブ</t>
    </rPh>
    <rPh sb="5" eb="7">
      <t>ハケン</t>
    </rPh>
    <rPh sb="7" eb="9">
      <t>イライ</t>
    </rPh>
    <rPh sb="9" eb="11">
      <t>ブンショ</t>
    </rPh>
    <rPh sb="12" eb="14">
      <t>ヒツヨウ</t>
    </rPh>
    <phoneticPr fontId="3"/>
  </si>
  <si>
    <r>
      <t>⑥　上記大会の運営委員（生徒引率者を含む）となる</t>
    </r>
    <r>
      <rPr>
        <b/>
        <sz val="12"/>
        <color rgb="FFFF0000"/>
        <rFont val="UD デジタル 教科書体 NK-R"/>
        <family val="1"/>
        <charset val="128"/>
      </rPr>
      <t>放送部顧問全員</t>
    </r>
    <r>
      <rPr>
        <sz val="12"/>
        <rFont val="UD デジタル 教科書体 NK-R"/>
        <family val="1"/>
        <charset val="128"/>
      </rPr>
      <t>の情報を以下に入力してください。</t>
    </r>
    <rPh sb="7" eb="9">
      <t>ウンエイ</t>
    </rPh>
    <rPh sb="9" eb="11">
      <t>イイン</t>
    </rPh>
    <rPh sb="12" eb="14">
      <t>セイト</t>
    </rPh>
    <rPh sb="14" eb="17">
      <t>インソツシャ</t>
    </rPh>
    <rPh sb="18" eb="19">
      <t>フク</t>
    </rPh>
    <rPh sb="24" eb="27">
      <t>ホウソウブ</t>
    </rPh>
    <rPh sb="27" eb="29">
      <t>コモン</t>
    </rPh>
    <rPh sb="29" eb="31">
      <t>ゼンイン</t>
    </rPh>
    <rPh sb="32" eb="34">
      <t>ジョウホウ</t>
    </rPh>
    <rPh sb="35" eb="37">
      <t>イカ</t>
    </rPh>
    <rPh sb="38" eb="40">
      <t>ニュウリョク</t>
    </rPh>
    <phoneticPr fontId="4"/>
  </si>
  <si>
    <t>②引率はないが参加予定</t>
    <rPh sb="1" eb="3">
      <t>インソツ</t>
    </rPh>
    <rPh sb="7" eb="9">
      <t>サンカ</t>
    </rPh>
    <rPh sb="9" eb="11">
      <t>ヨテイ</t>
    </rPh>
    <phoneticPr fontId="3"/>
  </si>
  <si>
    <t>×参加できないので不要</t>
    <rPh sb="1" eb="3">
      <t>サンカ</t>
    </rPh>
    <rPh sb="9" eb="11">
      <t>フヨウ</t>
    </rPh>
    <phoneticPr fontId="4"/>
  </si>
  <si>
    <t>×参加できない（理由を備考欄に）</t>
    <rPh sb="1" eb="3">
      <t>サンカ</t>
    </rPh>
    <rPh sb="8" eb="10">
      <t>リユウ</t>
    </rPh>
    <rPh sb="11" eb="14">
      <t>ビコウラン</t>
    </rPh>
    <phoneticPr fontId="3"/>
  </si>
  <si>
    <t>生徒引率のため文書不要</t>
    <rPh sb="0" eb="2">
      <t>セイト</t>
    </rPh>
    <rPh sb="2" eb="4">
      <t>インソツ</t>
    </rPh>
    <rPh sb="7" eb="9">
      <t>ブンショ</t>
    </rPh>
    <rPh sb="9" eb="11">
      <t>フヨウ</t>
    </rPh>
    <phoneticPr fontId="3"/>
  </si>
  <si>
    <t>記載責任者・顧問１人目</t>
    <rPh sb="6" eb="8">
      <t>コモン</t>
    </rPh>
    <phoneticPr fontId="4"/>
  </si>
  <si>
    <t>放送専門部からの
「派遣依頼文書」の要不要</t>
    <rPh sb="0" eb="2">
      <t>ホウソウ</t>
    </rPh>
    <rPh sb="2" eb="4">
      <t>センモン</t>
    </rPh>
    <rPh sb="4" eb="5">
      <t>ブ</t>
    </rPh>
    <rPh sb="10" eb="12">
      <t>ハケン</t>
    </rPh>
    <rPh sb="12" eb="14">
      <t>イライ</t>
    </rPh>
    <rPh sb="14" eb="16">
      <t>ブンショ</t>
    </rPh>
    <rPh sb="18" eb="21">
      <t>ヨウフヨウ</t>
    </rPh>
    <phoneticPr fontId="4"/>
  </si>
  <si>
    <t>顧問２人目</t>
    <rPh sb="0" eb="2">
      <t>コモン</t>
    </rPh>
    <phoneticPr fontId="4"/>
  </si>
  <si>
    <t>顧問３人目</t>
    <rPh sb="0" eb="2">
      <t>コモン</t>
    </rPh>
    <phoneticPr fontId="4"/>
  </si>
  <si>
    <t>※現時点で未定（その理由や確定できる時期を備考欄に）</t>
    <rPh sb="1" eb="4">
      <t>ゲンジテン</t>
    </rPh>
    <rPh sb="5" eb="7">
      <t>ミテイ</t>
    </rPh>
    <rPh sb="10" eb="12">
      <t>リユウ</t>
    </rPh>
    <rPh sb="13" eb="15">
      <t>カクテイ</t>
    </rPh>
    <rPh sb="18" eb="20">
      <t>ジキ</t>
    </rPh>
    <rPh sb="21" eb="24">
      <t>ビコウラン</t>
    </rPh>
    <phoneticPr fontId="4"/>
  </si>
  <si>
    <t>「参加」の可否</t>
    <rPh sb="1" eb="3">
      <t>サンカ</t>
    </rPh>
    <rPh sb="5" eb="7">
      <t>カヒ</t>
    </rPh>
    <phoneticPr fontId="4"/>
  </si>
  <si>
    <t>12日</t>
    <rPh sb="2" eb="3">
      <t>ニチ</t>
    </rPh>
    <phoneticPr fontId="4"/>
  </si>
  <si>
    <t>◆専門部より大会３日間の派遣依頼文書を発行します。</t>
    <phoneticPr fontId="4"/>
  </si>
  <si>
    <t>入力必須(クリック後選択)</t>
  </si>
  <si>
    <t>備考欄
特記事項</t>
    <rPh sb="0" eb="3">
      <t>ビコウラン</t>
    </rPh>
    <rPh sb="4" eb="6">
      <t>トッキ</t>
    </rPh>
    <rPh sb="6" eb="8">
      <t>ジコウ</t>
    </rPh>
    <phoneticPr fontId="7"/>
  </si>
  <si>
    <t>×弁当不要</t>
    <phoneticPr fontId="4"/>
  </si>
  <si>
    <t>携帯電話番号</t>
    <rPh sb="0" eb="2">
      <t>ケイタイ</t>
    </rPh>
    <rPh sb="2" eb="4">
      <t>デンワ</t>
    </rPh>
    <rPh sb="4" eb="6">
      <t>バンゴウ</t>
    </rPh>
    <phoneticPr fontId="7"/>
  </si>
  <si>
    <t>※緊急時の連絡のみに使用します。</t>
  </si>
  <si>
    <t>⑤【担当校】申込生徒の情報入力</t>
    <rPh sb="2" eb="5">
      <t>タントウコウ</t>
    </rPh>
    <rPh sb="6" eb="8">
      <t>モウシコミ</t>
    </rPh>
    <rPh sb="8" eb="10">
      <t>セイト</t>
    </rPh>
    <rPh sb="11" eb="13">
      <t>ジョウホウ</t>
    </rPh>
    <rPh sb="13" eb="15">
      <t>ニュウリョク</t>
    </rPh>
    <phoneticPr fontId="4"/>
  </si>
  <si>
    <t>部門</t>
  </si>
  <si>
    <r>
      <t>●ふりがな
　</t>
    </r>
    <r>
      <rPr>
        <sz val="8"/>
        <color rgb="FFFF0000"/>
        <rFont val="UD デジタル 教科書体 NK-R"/>
        <family val="1"/>
        <charset val="128"/>
      </rPr>
      <t>(姓と名間は1字空白）</t>
    </r>
    <phoneticPr fontId="7"/>
  </si>
  <si>
    <t>学年</t>
  </si>
  <si>
    <t>アナウンス部門
静止画像の有無</t>
    <rPh sb="5" eb="7">
      <t>ブモン</t>
    </rPh>
    <rPh sb="8" eb="10">
      <t>セイシ</t>
    </rPh>
    <rPh sb="10" eb="12">
      <t>ガゾウ</t>
    </rPh>
    <rPh sb="13" eb="15">
      <t>ウム</t>
    </rPh>
    <phoneticPr fontId="7"/>
  </si>
  <si>
    <t>朗読部門</t>
    <rPh sb="0" eb="2">
      <t>ロウドク</t>
    </rPh>
    <rPh sb="2" eb="4">
      <t>ブモン</t>
    </rPh>
    <phoneticPr fontId="7"/>
  </si>
  <si>
    <t>テレビ番組部門</t>
    <rPh sb="3" eb="5">
      <t>バングミ</t>
    </rPh>
    <rPh sb="5" eb="7">
      <t>ブモン</t>
    </rPh>
    <phoneticPr fontId="4"/>
  </si>
  <si>
    <t>リストから部門を選ぶ</t>
    <rPh sb="5" eb="7">
      <t>ブモン</t>
    </rPh>
    <rPh sb="8" eb="9">
      <t>エラ</t>
    </rPh>
    <phoneticPr fontId="7"/>
  </si>
  <si>
    <t>※アナのみ</t>
  </si>
  <si>
    <r>
      <t xml:space="preserve">朗読作品番号
</t>
    </r>
    <r>
      <rPr>
        <sz val="6"/>
        <color rgb="FFFF0000"/>
        <rFont val="UD デジタル 教科書体 NK-R"/>
        <family val="1"/>
        <charset val="128"/>
      </rPr>
      <t>決まっていれば記入</t>
    </r>
    <rPh sb="0" eb="2">
      <t>ロウドク</t>
    </rPh>
    <rPh sb="2" eb="4">
      <t>サクヒン</t>
    </rPh>
    <rPh sb="4" eb="6">
      <t>バンゴウ</t>
    </rPh>
    <rPh sb="7" eb="8">
      <t>キ</t>
    </rPh>
    <rPh sb="14" eb="16">
      <t>キニュウ</t>
    </rPh>
    <phoneticPr fontId="7"/>
  </si>
  <si>
    <t>朗読作品名</t>
    <rPh sb="0" eb="2">
      <t>ロウドク</t>
    </rPh>
    <rPh sb="2" eb="4">
      <t>サクヒン</t>
    </rPh>
    <rPh sb="4" eb="5">
      <t>メイ</t>
    </rPh>
    <phoneticPr fontId="7"/>
  </si>
  <si>
    <t/>
  </si>
  <si>
    <t>⑥【担当校】申込書（提出版）</t>
    <rPh sb="2" eb="5">
      <t>タントウコウ</t>
    </rPh>
    <rPh sb="6" eb="8">
      <t>モウシコミ</t>
    </rPh>
    <rPh sb="8" eb="9">
      <t>ショ</t>
    </rPh>
    <rPh sb="10" eb="12">
      <t>テイシュツ</t>
    </rPh>
    <rPh sb="12" eb="13">
      <t>バン</t>
    </rPh>
    <phoneticPr fontId="4"/>
  </si>
  <si>
    <t>提出書類</t>
    <rPh sb="0" eb="2">
      <t>テイシュツ</t>
    </rPh>
    <rPh sb="2" eb="4">
      <t>ショルイ</t>
    </rPh>
    <phoneticPr fontId="4"/>
  </si>
  <si>
    <t>学校名</t>
    <rPh sb="0" eb="3">
      <t>ガッコウメイ</t>
    </rPh>
    <phoneticPr fontId="7"/>
  </si>
  <si>
    <t>1ページ</t>
    <phoneticPr fontId="4"/>
  </si>
  <si>
    <t>郵送する際に、必ず同封してください。</t>
    <rPh sb="0" eb="2">
      <t>ユウソウ</t>
    </rPh>
    <rPh sb="4" eb="5">
      <t>サイ</t>
    </rPh>
    <rPh sb="7" eb="8">
      <t>カナラ</t>
    </rPh>
    <rPh sb="9" eb="11">
      <t>ドウフウ</t>
    </rPh>
    <phoneticPr fontId="4"/>
  </si>
  <si>
    <t>記載責任者
・顧問１人目</t>
    <rPh sb="7" eb="9">
      <t>コモン</t>
    </rPh>
    <phoneticPr fontId="4"/>
  </si>
  <si>
    <t>放送専門部からの
派遣依頼文書について</t>
    <rPh sb="0" eb="2">
      <t>ホウソウ</t>
    </rPh>
    <rPh sb="2" eb="4">
      <t>センモン</t>
    </rPh>
    <rPh sb="4" eb="5">
      <t>ブ</t>
    </rPh>
    <rPh sb="9" eb="11">
      <t>ハケン</t>
    </rPh>
    <rPh sb="11" eb="13">
      <t>イライ</t>
    </rPh>
    <rPh sb="13" eb="15">
      <t>ブンショ</t>
    </rPh>
    <phoneticPr fontId="4"/>
  </si>
  <si>
    <t>部門別の申込数</t>
    <rPh sb="0" eb="3">
      <t>ブモンベツ</t>
    </rPh>
    <rPh sb="4" eb="7">
      <t>モウシコミスウ</t>
    </rPh>
    <phoneticPr fontId="4"/>
  </si>
  <si>
    <t>貴校参加数</t>
    <rPh sb="0" eb="1">
      <t>キ</t>
    </rPh>
    <rPh sb="1" eb="2">
      <t>コウ</t>
    </rPh>
    <rPh sb="2" eb="4">
      <t>サンカ</t>
    </rPh>
    <rPh sb="4" eb="5">
      <t>スウ</t>
    </rPh>
    <phoneticPr fontId="7"/>
  </si>
  <si>
    <t>顧問の先生と一緒に別紙の申込書の内容を確認しました。</t>
    <rPh sb="0" eb="2">
      <t>コモン</t>
    </rPh>
    <rPh sb="3" eb="5">
      <t>センセイ</t>
    </rPh>
    <rPh sb="6" eb="8">
      <t>イッショ</t>
    </rPh>
    <rPh sb="9" eb="11">
      <t>ベッシ</t>
    </rPh>
    <rPh sb="12" eb="15">
      <t>モウシコミショ</t>
    </rPh>
    <rPh sb="16" eb="18">
      <t>ナイヨウ</t>
    </rPh>
    <rPh sb="19" eb="21">
      <t>カクニン</t>
    </rPh>
    <phoneticPr fontId="4"/>
  </si>
  <si>
    <t>生徒部長名</t>
    <rPh sb="0" eb="2">
      <t>セイト</t>
    </rPh>
    <rPh sb="2" eb="5">
      <t>ブチョウメイ</t>
    </rPh>
    <phoneticPr fontId="4"/>
  </si>
  <si>
    <t>直筆署名</t>
    <rPh sb="0" eb="2">
      <t>ジキヒツ</t>
    </rPh>
    <rPh sb="2" eb="4">
      <t>ショメイ</t>
    </rPh>
    <phoneticPr fontId="4"/>
  </si>
  <si>
    <t>申込ファイル名の設定と送信</t>
    <rPh sb="0" eb="1">
      <t>モウ</t>
    </rPh>
    <rPh sb="1" eb="2">
      <t>コ</t>
    </rPh>
    <rPh sb="6" eb="7">
      <t>メイ</t>
    </rPh>
    <rPh sb="8" eb="10">
      <t>セッテイ</t>
    </rPh>
    <rPh sb="11" eb="13">
      <t>ソウシン</t>
    </rPh>
    <phoneticPr fontId="4"/>
  </si>
  <si>
    <t>↓申込ファイル名</t>
    <rPh sb="1" eb="3">
      <t>モウシコミ</t>
    </rPh>
    <rPh sb="7" eb="8">
      <t>メイ</t>
    </rPh>
    <phoneticPr fontId="4"/>
  </si>
  <si>
    <t>⑧　申込データの入力と送付にあたって、保存名を確認してください。</t>
    <rPh sb="2" eb="4">
      <t>モウシコミ</t>
    </rPh>
    <rPh sb="8" eb="10">
      <t>ニュウリョク</t>
    </rPh>
    <rPh sb="11" eb="13">
      <t>ソウフ</t>
    </rPh>
    <rPh sb="19" eb="21">
      <t>ホゾン</t>
    </rPh>
    <rPh sb="21" eb="22">
      <t>メイ</t>
    </rPh>
    <rPh sb="23" eb="25">
      <t>カクニン</t>
    </rPh>
    <phoneticPr fontId="4"/>
  </si>
  <si>
    <r>
      <t>⑧－１　横の枠内で自身の学校の</t>
    </r>
    <r>
      <rPr>
        <u/>
        <sz val="10"/>
        <color rgb="FFFF0000"/>
        <rFont val="UD デジタル 教科書体 NK-R"/>
        <family val="1"/>
        <charset val="128"/>
      </rPr>
      <t>申込ファイル名を確認</t>
    </r>
    <r>
      <rPr>
        <sz val="10"/>
        <color rgb="FF000000"/>
        <rFont val="UD デジタル 教科書体 NK-R"/>
        <family val="1"/>
        <charset val="128"/>
      </rPr>
      <t>してください。　</t>
    </r>
    <rPh sb="4" eb="5">
      <t>ヨコ</t>
    </rPh>
    <phoneticPr fontId="4"/>
  </si>
  <si>
    <r>
      <t>⑧－２　</t>
    </r>
    <r>
      <rPr>
        <u/>
        <sz val="10"/>
        <color rgb="FFFF0000"/>
        <rFont val="UD デジタル 教科書体 NK-R"/>
        <family val="1"/>
        <charset val="128"/>
      </rPr>
      <t>この時点</t>
    </r>
    <r>
      <rPr>
        <sz val="10"/>
        <color rgb="FF000000"/>
        <rFont val="UD デジタル 教科書体 NK-R"/>
        <family val="1"/>
        <charset val="128"/>
      </rPr>
      <t>で、デスクトップなど所定の場所に</t>
    </r>
    <r>
      <rPr>
        <u/>
        <sz val="10"/>
        <color rgb="FFFF0000"/>
        <rFont val="UD デジタル 教科書体 NK-R"/>
        <family val="1"/>
        <charset val="128"/>
      </rPr>
      <t>申込ファイル名の通りにファイルを保存</t>
    </r>
    <r>
      <rPr>
        <sz val="10"/>
        <color rgb="FF000000"/>
        <rFont val="UD デジタル 教科書体 NK-R"/>
        <family val="1"/>
        <charset val="128"/>
      </rPr>
      <t>してください。　</t>
    </r>
    <rPh sb="6" eb="8">
      <t>ジテン</t>
    </rPh>
    <rPh sb="18" eb="20">
      <t>ショテイ</t>
    </rPh>
    <rPh sb="21" eb="23">
      <t>バショ</t>
    </rPh>
    <rPh sb="24" eb="26">
      <t>モウシコミ</t>
    </rPh>
    <rPh sb="30" eb="31">
      <t>メイ</t>
    </rPh>
    <rPh sb="32" eb="33">
      <t>トオ</t>
    </rPh>
    <phoneticPr fontId="4"/>
  </si>
  <si>
    <t>　　　　※ファイル名を指定番号+学校名（半角英数）にしてください。（例：宮崎北の場合「ｒ6ｓ04miyakita」となります。）</t>
  </si>
  <si>
    <r>
      <t>⑧ー３　</t>
    </r>
    <r>
      <rPr>
        <u/>
        <sz val="10"/>
        <color rgb="FFFF0000"/>
        <rFont val="UD デジタル 教科書体 NK-R"/>
        <family val="1"/>
        <charset val="128"/>
      </rPr>
      <t>すべての情報を入力後</t>
    </r>
    <r>
      <rPr>
        <sz val="10"/>
        <color rgb="FF000000"/>
        <rFont val="UD デジタル 教科書体 NK-R"/>
        <family val="1"/>
        <charset val="128"/>
      </rPr>
      <t>、「</t>
    </r>
    <r>
      <rPr>
        <u/>
        <sz val="10"/>
        <color rgb="FFFF0000"/>
        <rFont val="UD デジタル 教科書体 NK-R"/>
        <family val="1"/>
        <charset val="128"/>
      </rPr>
      <t>上書き保存</t>
    </r>
    <r>
      <rPr>
        <sz val="10"/>
        <color rgb="FF000000"/>
        <rFont val="UD デジタル 教科書体 NK-R"/>
        <family val="1"/>
        <charset val="128"/>
      </rPr>
      <t>」してそのファイルを、放送専門部ウェブサイトの記事の最下部の
　　　　エントリー用メールフォームの「参照（ファイルを選択）」より</t>
    </r>
    <r>
      <rPr>
        <u/>
        <sz val="10"/>
        <color rgb="FFFF0000"/>
        <rFont val="UD デジタル 教科書体 NK-R"/>
        <family val="1"/>
        <charset val="128"/>
      </rPr>
      <t>送信</t>
    </r>
    <r>
      <rPr>
        <sz val="10"/>
        <color rgb="FF000000"/>
        <rFont val="UD デジタル 教科書体 NK-R"/>
        <family val="1"/>
        <charset val="128"/>
      </rPr>
      <t>してください。</t>
    </r>
    <rPh sb="8" eb="10">
      <t>ジョウホウ</t>
    </rPh>
    <rPh sb="11" eb="13">
      <t>ニュウリョク</t>
    </rPh>
    <rPh sb="13" eb="14">
      <t>ゴ</t>
    </rPh>
    <rPh sb="16" eb="18">
      <t>ウワガ</t>
    </rPh>
    <rPh sb="19" eb="21">
      <t>ホゾン</t>
    </rPh>
    <phoneticPr fontId="4"/>
  </si>
  <si>
    <t>申込書</t>
    <rPh sb="0" eb="2">
      <t>モウシコミ</t>
    </rPh>
    <rPh sb="2" eb="3">
      <t>ショ</t>
    </rPh>
    <phoneticPr fontId="7"/>
  </si>
  <si>
    <t>２ページ</t>
    <phoneticPr fontId="4"/>
  </si>
  <si>
    <t>学　校　名</t>
    <rPh sb="0" eb="1">
      <t>ガク</t>
    </rPh>
    <rPh sb="2" eb="3">
      <t>コウ</t>
    </rPh>
    <rPh sb="4" eb="5">
      <t>メイ</t>
    </rPh>
    <phoneticPr fontId="7"/>
  </si>
  <si>
    <t>記載責任者</t>
    <rPh sb="0" eb="2">
      <t>キサイ</t>
    </rPh>
    <rPh sb="2" eb="5">
      <t>セキニンシャ</t>
    </rPh>
    <phoneticPr fontId="7"/>
  </si>
  <si>
    <t>申込</t>
    <rPh sb="0" eb="2">
      <t>モウシコミ</t>
    </rPh>
    <phoneticPr fontId="4"/>
  </si>
  <si>
    <t>枚目</t>
    <phoneticPr fontId="7"/>
  </si>
  <si>
    <t>生徒部長名</t>
    <rPh sb="0" eb="2">
      <t>セイト</t>
    </rPh>
    <rPh sb="2" eb="5">
      <t>ブチョウメイ</t>
    </rPh>
    <phoneticPr fontId="7"/>
  </si>
  <si>
    <t>学年</t>
    <rPh sb="0" eb="2">
      <t>ガクネン</t>
    </rPh>
    <phoneticPr fontId="7"/>
  </si>
  <si>
    <r>
      <t xml:space="preserve">学校名
</t>
    </r>
    <r>
      <rPr>
        <sz val="8"/>
        <rFont val="UD デジタル 教科書体 NK-R"/>
        <family val="1"/>
        <charset val="128"/>
      </rPr>
      <t>記入不要</t>
    </r>
    <rPh sb="0" eb="3">
      <t>ガッコウメイ</t>
    </rPh>
    <rPh sb="5" eb="7">
      <t>キニュウ</t>
    </rPh>
    <rPh sb="7" eb="9">
      <t>フヨウ</t>
    </rPh>
    <phoneticPr fontId="7"/>
  </si>
  <si>
    <t>部門</t>
    <phoneticPr fontId="7"/>
  </si>
  <si>
    <t>氏　名</t>
    <phoneticPr fontId="7"/>
  </si>
  <si>
    <r>
      <t>●ふりがな
　</t>
    </r>
    <r>
      <rPr>
        <sz val="8"/>
        <color rgb="FFFF0000"/>
        <rFont val="UD デジタル 教科書体 NK-R"/>
        <family val="1"/>
        <charset val="128"/>
      </rPr>
      <t>(姓と名間は1字空白）</t>
    </r>
    <r>
      <rPr>
        <sz val="8"/>
        <rFont val="UD デジタル 教科書体 NK-R"/>
        <family val="1"/>
        <charset val="128"/>
      </rPr>
      <t xml:space="preserve">
●番組部門は作品名のよみかた
　　</t>
    </r>
    <r>
      <rPr>
        <sz val="8"/>
        <color rgb="FFFF0000"/>
        <rFont val="UD デジタル 教科書体 NK-R"/>
        <family val="1"/>
        <charset val="128"/>
      </rPr>
      <t>必ず記入すること</t>
    </r>
    <rPh sb="20" eb="22">
      <t>バングミ</t>
    </rPh>
    <rPh sb="22" eb="24">
      <t>ブモン</t>
    </rPh>
    <rPh sb="25" eb="28">
      <t>サクヒンメイ</t>
    </rPh>
    <rPh sb="36" eb="37">
      <t>カナラ</t>
    </rPh>
    <rPh sb="38" eb="40">
      <t>キニュウ</t>
    </rPh>
    <phoneticPr fontId="7"/>
  </si>
  <si>
    <t>テレビ
番組部門</t>
    <rPh sb="4" eb="6">
      <t>バングミ</t>
    </rPh>
    <rPh sb="6" eb="8">
      <t>ブモン</t>
    </rPh>
    <phoneticPr fontId="4"/>
  </si>
  <si>
    <t>R04
NHK杯</t>
    <rPh sb="7" eb="8">
      <t>ハイ</t>
    </rPh>
    <phoneticPr fontId="7"/>
  </si>
  <si>
    <t>R03
新人戦</t>
    <rPh sb="4" eb="7">
      <t>シンジンセン</t>
    </rPh>
    <phoneticPr fontId="7"/>
  </si>
  <si>
    <t>朗読作品番号</t>
    <rPh sb="0" eb="2">
      <t>ロウドク</t>
    </rPh>
    <rPh sb="2" eb="4">
      <t>サクヒン</t>
    </rPh>
    <rPh sb="4" eb="6">
      <t>バンゴウ</t>
    </rPh>
    <phoneticPr fontId="7"/>
  </si>
  <si>
    <t>入賞</t>
    <rPh sb="0" eb="2">
      <t>ニュウショウ</t>
    </rPh>
    <phoneticPr fontId="7"/>
  </si>
  <si>
    <t>演順</t>
    <rPh sb="0" eb="2">
      <t>エンジュン</t>
    </rPh>
    <phoneticPr fontId="7"/>
  </si>
  <si>
    <t>放送専門部会長　殿</t>
    <phoneticPr fontId="4"/>
  </si>
  <si>
    <t>校長名</t>
    <rPh sb="0" eb="3">
      <t>コウチョウメイ</t>
    </rPh>
    <phoneticPr fontId="7"/>
  </si>
  <si>
    <t>印</t>
    <rPh sb="0" eb="1">
      <t>イン</t>
    </rPh>
    <phoneticPr fontId="4"/>
  </si>
  <si>
    <t>４ページ</t>
    <phoneticPr fontId="4"/>
  </si>
  <si>
    <t>※アナのみ</t>
    <phoneticPr fontId="7"/>
  </si>
  <si>
    <t>直筆署名</t>
    <rPh sb="0" eb="4">
      <t>ジキヒツショメイ</t>
    </rPh>
    <phoneticPr fontId="4"/>
  </si>
  <si>
    <r>
      <t xml:space="preserve">学校名
</t>
    </r>
    <r>
      <rPr>
        <sz val="8"/>
        <color theme="1"/>
        <rFont val="UD デジタル 教科書体 NK-R"/>
        <family val="1"/>
        <charset val="128"/>
      </rPr>
      <t>記入不要</t>
    </r>
    <rPh sb="0" eb="3">
      <t>ガッコウメイ</t>
    </rPh>
    <rPh sb="5" eb="7">
      <t>キニュウ</t>
    </rPh>
    <rPh sb="7" eb="9">
      <t>フヨウ</t>
    </rPh>
    <phoneticPr fontId="7"/>
  </si>
  <si>
    <t>10月30日(水)　消印有効　※提出先持ち込みの場合は、16：30必着</t>
    <rPh sb="2" eb="3">
      <t>ガツ</t>
    </rPh>
    <rPh sb="5" eb="6">
      <t>ニチ</t>
    </rPh>
    <rPh sb="7" eb="8">
      <t>スイ</t>
    </rPh>
    <rPh sb="10" eb="14">
      <t>ケシインユウコウ</t>
    </rPh>
    <rPh sb="16" eb="20">
      <t>テイシュツサキモ</t>
    </rPh>
    <rPh sb="21" eb="22">
      <t>コ</t>
    </rPh>
    <rPh sb="24" eb="26">
      <t>バアイ</t>
    </rPh>
    <rPh sb="33" eb="35">
      <t>ヒッチャク</t>
    </rPh>
    <phoneticPr fontId="1"/>
  </si>
  <si>
    <t>01</t>
  </si>
  <si>
    <t>高総文祭(9月)運営担当校です。</t>
  </si>
  <si>
    <t>1～20</t>
  </si>
  <si>
    <t>02</t>
  </si>
  <si>
    <t>03</t>
  </si>
  <si>
    <t>04</t>
  </si>
  <si>
    <t>05</t>
  </si>
  <si>
    <t>宮崎工業</t>
  </si>
  <si>
    <t>06</t>
  </si>
  <si>
    <t>07</t>
  </si>
  <si>
    <t>NHK杯(6月)運営担当校です。</t>
  </si>
  <si>
    <t>08</t>
  </si>
  <si>
    <t>09</t>
  </si>
  <si>
    <t>10</t>
  </si>
  <si>
    <t>11</t>
  </si>
  <si>
    <t>13honjo</t>
  </si>
  <si>
    <t>12</t>
  </si>
  <si>
    <t>14takanabe</t>
  </si>
  <si>
    <t>13</t>
  </si>
  <si>
    <t>15takano</t>
  </si>
  <si>
    <t>14</t>
  </si>
  <si>
    <t>宮崎県立都農高等学校</t>
  </si>
  <si>
    <t>都農</t>
  </si>
  <si>
    <t>16tsuno</t>
  </si>
  <si>
    <t>15</t>
  </si>
  <si>
    <t>17tsuma</t>
  </si>
  <si>
    <t>21</t>
  </si>
  <si>
    <t>21takajo</t>
  </si>
  <si>
    <t>21～40</t>
  </si>
  <si>
    <t>22</t>
  </si>
  <si>
    <t>22izumigaoka</t>
  </si>
  <si>
    <t>23</t>
  </si>
  <si>
    <t>23tonishi</t>
  </si>
  <si>
    <t>24</t>
  </si>
  <si>
    <t>24toko</t>
  </si>
  <si>
    <t>25</t>
  </si>
  <si>
    <t>25tosho</t>
  </si>
  <si>
    <t>26</t>
  </si>
  <si>
    <t>26tono</t>
  </si>
  <si>
    <t>27</t>
  </si>
  <si>
    <t>27kobayashi</t>
  </si>
  <si>
    <t>28</t>
  </si>
  <si>
    <t>28syuho</t>
  </si>
  <si>
    <t>29</t>
  </si>
  <si>
    <t>29iino</t>
  </si>
  <si>
    <t>41</t>
  </si>
  <si>
    <t>41nobetaka</t>
  </si>
  <si>
    <t>41～60</t>
  </si>
  <si>
    <t>42</t>
  </si>
  <si>
    <t>42nobeko</t>
  </si>
  <si>
    <t>43</t>
  </si>
  <si>
    <t>43nobesho</t>
  </si>
  <si>
    <t>44</t>
  </si>
  <si>
    <t>44seiun</t>
  </si>
  <si>
    <t>45</t>
  </si>
  <si>
    <t>45seiho</t>
  </si>
  <si>
    <t>46</t>
  </si>
  <si>
    <t>46tomishima</t>
  </si>
  <si>
    <t>47</t>
  </si>
  <si>
    <t>47hyuga</t>
  </si>
  <si>
    <t>48</t>
  </si>
  <si>
    <t>48hyugakogyo</t>
  </si>
  <si>
    <t>49</t>
  </si>
  <si>
    <t>49kadokawa</t>
  </si>
  <si>
    <t>50</t>
  </si>
  <si>
    <t>50takachiho</t>
  </si>
  <si>
    <t>51</t>
  </si>
  <si>
    <t>51gokase</t>
  </si>
  <si>
    <t>61</t>
  </si>
  <si>
    <t>61nichinan</t>
  </si>
  <si>
    <t>61～70</t>
  </si>
  <si>
    <t>62</t>
  </si>
  <si>
    <t>62shintoku</t>
  </si>
  <si>
    <t>63</t>
  </si>
  <si>
    <t>63hukushima</t>
  </si>
  <si>
    <t>71</t>
  </si>
  <si>
    <t>71eigakukan</t>
  </si>
  <si>
    <t>71～90</t>
  </si>
  <si>
    <t>72</t>
  </si>
  <si>
    <t>72nissho</t>
  </si>
  <si>
    <t>73</t>
  </si>
  <si>
    <t>73hyugagakuin</t>
  </si>
  <si>
    <t>74</t>
  </si>
  <si>
    <t>74hosho</t>
  </si>
  <si>
    <t>75</t>
  </si>
  <si>
    <t>75nichidai</t>
  </si>
  <si>
    <t>76</t>
  </si>
  <si>
    <t>76daiichi</t>
  </si>
  <si>
    <t>77</t>
  </si>
  <si>
    <t>77miyagaku</t>
  </si>
  <si>
    <t>78</t>
  </si>
  <si>
    <t>78meirinkan</t>
  </si>
  <si>
    <t>79</t>
  </si>
  <si>
    <t>79kyusyukokusai</t>
  </si>
  <si>
    <t>80</t>
  </si>
  <si>
    <t>80kobayashinishi</t>
  </si>
  <si>
    <t>81</t>
  </si>
  <si>
    <t>81nichinangakuen</t>
  </si>
  <si>
    <t>82</t>
  </si>
  <si>
    <t>82nobeokagakuen</t>
  </si>
  <si>
    <t>83</t>
  </si>
  <si>
    <t>83ursula</t>
  </si>
  <si>
    <t>84</t>
  </si>
  <si>
    <t>84dominico</t>
  </si>
  <si>
    <t>85</t>
  </si>
  <si>
    <t>85miyakonojo</t>
  </si>
  <si>
    <t>86</t>
  </si>
  <si>
    <t>86miyakonojohigashi</t>
  </si>
  <si>
    <t>87</t>
  </si>
  <si>
    <t>クラーク</t>
  </si>
  <si>
    <t>87clark</t>
  </si>
  <si>
    <t>91</t>
  </si>
  <si>
    <t>91miyacyuo</t>
  </si>
  <si>
    <t>91～１20</t>
  </si>
  <si>
    <t>92</t>
  </si>
  <si>
    <t>93</t>
  </si>
  <si>
    <t>93minaminokaze</t>
  </si>
  <si>
    <t>94</t>
  </si>
  <si>
    <t>94seiryu</t>
  </si>
  <si>
    <t>95</t>
  </si>
  <si>
    <t>95kuroshio</t>
  </si>
  <si>
    <t>96</t>
  </si>
  <si>
    <t>96himawari</t>
  </si>
  <si>
    <t>97</t>
  </si>
  <si>
    <t>97kirishima</t>
  </si>
  <si>
    <t>98</t>
  </si>
  <si>
    <t>98kirishimakoba</t>
  </si>
  <si>
    <t>99</t>
  </si>
  <si>
    <t>99rupinasu</t>
  </si>
  <si>
    <t>100</t>
  </si>
  <si>
    <t>100shiroyamataka</t>
  </si>
  <si>
    <t>101</t>
  </si>
  <si>
    <t>101meisei</t>
  </si>
  <si>
    <t>102</t>
  </si>
  <si>
    <t>102sakura</t>
  </si>
  <si>
    <t>長友　英司</t>
    <rPh sb="0" eb="2">
      <t>ナガトモ</t>
    </rPh>
    <rPh sb="3" eb="5">
      <t>エイジ</t>
    </rPh>
    <phoneticPr fontId="1"/>
  </si>
  <si>
    <t>冨山　喜正</t>
    <rPh sb="0" eb="2">
      <t>トミヤマ</t>
    </rPh>
    <rPh sb="3" eb="5">
      <t>ヨシマサ</t>
    </rPh>
    <phoneticPr fontId="11"/>
  </si>
  <si>
    <t>押川　まゆみ</t>
    <rPh sb="0" eb="2">
      <t>オシカワ</t>
    </rPh>
    <phoneticPr fontId="11"/>
  </si>
  <si>
    <t>石野田　航輝</t>
    <rPh sb="0" eb="1">
      <t>イシ</t>
    </rPh>
    <rPh sb="1" eb="3">
      <t>ノダ</t>
    </rPh>
    <rPh sb="4" eb="6">
      <t>コウキ</t>
    </rPh>
    <phoneticPr fontId="11"/>
  </si>
  <si>
    <t>宮野原　理子</t>
    <rPh sb="0" eb="3">
      <t>ミヤノハラ</t>
    </rPh>
    <rPh sb="4" eb="6">
      <t>リコ</t>
    </rPh>
    <phoneticPr fontId="11"/>
  </si>
  <si>
    <t>宮田　昌典</t>
    <rPh sb="0" eb="2">
      <t>ミヤタ</t>
    </rPh>
    <rPh sb="3" eb="5">
      <t>マサノリ</t>
    </rPh>
    <phoneticPr fontId="11"/>
  </si>
  <si>
    <t>田畑　時彦</t>
    <rPh sb="0" eb="2">
      <t>タバタ</t>
    </rPh>
    <rPh sb="3" eb="5">
      <t>トキヒコ</t>
    </rPh>
    <phoneticPr fontId="11"/>
  </si>
  <si>
    <t>黒木　弘美</t>
    <rPh sb="0" eb="2">
      <t>クロギ</t>
    </rPh>
    <rPh sb="3" eb="5">
      <t>ヒロミ</t>
    </rPh>
    <phoneticPr fontId="11"/>
  </si>
  <si>
    <t>松枝　尚子</t>
  </si>
  <si>
    <t>阿部　秋晴</t>
    <rPh sb="0" eb="2">
      <t>アベ</t>
    </rPh>
    <rPh sb="3" eb="4">
      <t>アキ</t>
    </rPh>
    <rPh sb="4" eb="5">
      <t>ハ</t>
    </rPh>
    <phoneticPr fontId="11"/>
  </si>
  <si>
    <t>福重　美帆</t>
    <rPh sb="0" eb="2">
      <t>フクシゲ</t>
    </rPh>
    <rPh sb="3" eb="5">
      <t>ミホ</t>
    </rPh>
    <phoneticPr fontId="11"/>
  </si>
  <si>
    <t>森　夢衣</t>
    <rPh sb="0" eb="1">
      <t>モリ</t>
    </rPh>
    <rPh sb="2" eb="3">
      <t>ユメ</t>
    </rPh>
    <rPh sb="3" eb="4">
      <t>コロモ</t>
    </rPh>
    <phoneticPr fontId="11"/>
  </si>
  <si>
    <t>東　正之</t>
    <rPh sb="0" eb="1">
      <t>アズマ</t>
    </rPh>
    <rPh sb="2" eb="4">
      <t>マサユキ</t>
    </rPh>
    <phoneticPr fontId="11"/>
  </si>
  <si>
    <t>柏田　英里</t>
    <rPh sb="0" eb="2">
      <t>カシワダ</t>
    </rPh>
    <rPh sb="3" eb="5">
      <t>エリ</t>
    </rPh>
    <phoneticPr fontId="11"/>
  </si>
  <si>
    <t>長澤　由紀</t>
    <rPh sb="0" eb="2">
      <t>ナガサワ</t>
    </rPh>
    <rPh sb="3" eb="5">
      <t>ユキ</t>
    </rPh>
    <phoneticPr fontId="11"/>
  </si>
  <si>
    <t>宮原　千枝美</t>
    <rPh sb="0" eb="2">
      <t>ミヤハラ</t>
    </rPh>
    <rPh sb="3" eb="6">
      <t>チエミ</t>
    </rPh>
    <phoneticPr fontId="81"/>
  </si>
  <si>
    <t>竹元　賢一郎</t>
    <rPh sb="0" eb="2">
      <t>タケモト</t>
    </rPh>
    <rPh sb="3" eb="6">
      <t>ケンイチロウ</t>
    </rPh>
    <phoneticPr fontId="1"/>
  </si>
  <si>
    <t>有藤　想夏</t>
    <rPh sb="0" eb="2">
      <t>ウトウ</t>
    </rPh>
    <rPh sb="3" eb="4">
      <t>オモ</t>
    </rPh>
    <rPh sb="4" eb="5">
      <t>ナツ</t>
    </rPh>
    <phoneticPr fontId="11"/>
  </si>
  <si>
    <t>久吉　明花</t>
    <rPh sb="0" eb="2">
      <t>ヒサヨシ</t>
    </rPh>
    <rPh sb="3" eb="4">
      <t>メイ</t>
    </rPh>
    <rPh sb="4" eb="5">
      <t>カ</t>
    </rPh>
    <phoneticPr fontId="11"/>
  </si>
  <si>
    <t>江藤　健太郎</t>
    <rPh sb="0" eb="2">
      <t>エトウ</t>
    </rPh>
    <rPh sb="3" eb="6">
      <t>ケンタロウ</t>
    </rPh>
    <phoneticPr fontId="11"/>
  </si>
  <si>
    <t>１　個人の内容
　　（１）運営に携わる生徒の氏名、学校名、学年及び性別
　　（２）参加者（展示発表作品制作者を含む）の氏名、学校名、性別及び競技・審査結果
　　（３）参加者及び展示発表作品の写真・映像等</t>
    <phoneticPr fontId="4"/>
  </si>
  <si>
    <t>３　個人情報の利用制限
　　取得した個人情報は、原則として前項の利用目的以外での使用及び第三者への提供を行わない。ただし、緊急の場合、医療機関との間で個人情報を収集することがある。</t>
    <phoneticPr fontId="4"/>
  </si>
  <si>
    <t>私は、上記の内容を確認し、同意いたします。</t>
    <phoneticPr fontId="4"/>
  </si>
  <si>
    <t>　　　　　　年　　　　　　月　　　　　　日</t>
    <rPh sb="6" eb="7">
      <t>ネン</t>
    </rPh>
    <rPh sb="13" eb="14">
      <t>ガツ</t>
    </rPh>
    <rPh sb="20" eb="21">
      <t>ニチ</t>
    </rPh>
    <phoneticPr fontId="4"/>
  </si>
  <si>
    <t>生徒氏名</t>
    <rPh sb="0" eb="4">
      <t>セイトシメイ</t>
    </rPh>
    <phoneticPr fontId="4"/>
  </si>
  <si>
    <t>保護者名</t>
    <rPh sb="0" eb="3">
      <t>ホゴシャ</t>
    </rPh>
    <rPh sb="3" eb="4">
      <t>メイ</t>
    </rPh>
    <phoneticPr fontId="4"/>
  </si>
  <si>
    <t>第47回宮崎県高等学校新人放送コンテスト
第46回九州高校放送コンテスト 宮崎県予選
全九州総文 宮崎県予選／全国高文祭 AM部門・VM部門 宮崎県予選</t>
    <phoneticPr fontId="4"/>
  </si>
  <si>
    <t>第47回宮崎県高等学校新人放送コンテスト
第46回九州高校放送コンテスト 宮崎県予選
全九州総文 宮崎県予選／全国高文祭 AM部門・VM部門 宮崎県予選</t>
    <rPh sb="0" eb="1">
      <t>ダイ</t>
    </rPh>
    <rPh sb="3" eb="4">
      <t>カイ</t>
    </rPh>
    <rPh sb="4" eb="7">
      <t>ミヤザキケン</t>
    </rPh>
    <rPh sb="7" eb="9">
      <t>コウトウ</t>
    </rPh>
    <rPh sb="9" eb="11">
      <t>ガッコウ</t>
    </rPh>
    <rPh sb="11" eb="13">
      <t>シンジン</t>
    </rPh>
    <rPh sb="13" eb="15">
      <t>ホウソウ</t>
    </rPh>
    <rPh sb="21" eb="22">
      <t>ダイ</t>
    </rPh>
    <rPh sb="24" eb="25">
      <t>カイ</t>
    </rPh>
    <rPh sb="25" eb="27">
      <t>キュウシュウ</t>
    </rPh>
    <rPh sb="27" eb="29">
      <t>コウコウ</t>
    </rPh>
    <rPh sb="29" eb="31">
      <t>ホウソウ</t>
    </rPh>
    <rPh sb="37" eb="40">
      <t>ミヤザキケン</t>
    </rPh>
    <rPh sb="40" eb="42">
      <t>ヨセン</t>
    </rPh>
    <rPh sb="43" eb="44">
      <t>ゼン</t>
    </rPh>
    <rPh sb="44" eb="46">
      <t>キュウシュウ</t>
    </rPh>
    <rPh sb="46" eb="47">
      <t>ソウ</t>
    </rPh>
    <rPh sb="47" eb="48">
      <t>ブン</t>
    </rPh>
    <rPh sb="49" eb="52">
      <t>ミヤザキケン</t>
    </rPh>
    <rPh sb="52" eb="54">
      <t>ヨセン</t>
    </rPh>
    <rPh sb="55" eb="57">
      <t>ゼンコク</t>
    </rPh>
    <rPh sb="57" eb="59">
      <t>コウブン</t>
    </rPh>
    <rPh sb="59" eb="60">
      <t>サイ</t>
    </rPh>
    <rPh sb="63" eb="65">
      <t>ブモン</t>
    </rPh>
    <rPh sb="68" eb="70">
      <t>ブモン</t>
    </rPh>
    <rPh sb="71" eb="74">
      <t>ミヤザキケン</t>
    </rPh>
    <rPh sb="74" eb="76">
      <t>ヨセン</t>
    </rPh>
    <phoneticPr fontId="1"/>
  </si>
  <si>
    <t>新人大会(11月)運営担当校です。</t>
  </si>
  <si>
    <t>弁当注文欄</t>
    <rPh sb="0" eb="2">
      <t>ベントウ</t>
    </rPh>
    <rPh sb="2" eb="4">
      <t>チュウモン</t>
    </rPh>
    <rPh sb="4" eb="5">
      <t>ラン</t>
    </rPh>
    <phoneticPr fontId="7"/>
  </si>
  <si>
    <t>学校名</t>
    <rPh sb="0" eb="2">
      <t>ガッコウ</t>
    </rPh>
    <rPh sb="2" eb="3">
      <t>メイ</t>
    </rPh>
    <phoneticPr fontId="4"/>
  </si>
  <si>
    <t>昼食</t>
    <rPh sb="0" eb="2">
      <t>チュウショク</t>
    </rPh>
    <phoneticPr fontId="7"/>
  </si>
  <si>
    <t>※現時点で未定（備考欄に記入）</t>
    <rPh sb="1" eb="4">
      <t>ゲンジテン</t>
    </rPh>
    <rPh sb="5" eb="7">
      <t>ミテイ</t>
    </rPh>
    <rPh sb="8" eb="11">
      <t>ビコウラン</t>
    </rPh>
    <rPh sb="12" eb="14">
      <t>キニュウ</t>
    </rPh>
    <phoneticPr fontId="4"/>
  </si>
  <si>
    <t>※現時点で未定（備考欄に記入）</t>
    <rPh sb="1" eb="4">
      <t>ゲンジテン</t>
    </rPh>
    <rPh sb="5" eb="7">
      <t>ミテイ</t>
    </rPh>
    <rPh sb="8" eb="10">
      <t>ビコウ</t>
    </rPh>
    <rPh sb="10" eb="11">
      <t>ラン</t>
    </rPh>
    <rPh sb="12" eb="14">
      <t>キニュウ</t>
    </rPh>
    <phoneticPr fontId="4"/>
  </si>
  <si>
    <t>最終確認
（印刷・保存）
保存画面</t>
    <rPh sb="0" eb="2">
      <t>サイシュウ</t>
    </rPh>
    <rPh sb="2" eb="4">
      <t>カクニン</t>
    </rPh>
    <rPh sb="6" eb="8">
      <t>インサツ</t>
    </rPh>
    <rPh sb="9" eb="11">
      <t>ホゾン</t>
    </rPh>
    <rPh sb="13" eb="17">
      <t>ホゾンガメン</t>
    </rPh>
    <phoneticPr fontId="4"/>
  </si>
  <si>
    <r>
      <t>●氏　名/ 作品タイトル名
　</t>
    </r>
    <r>
      <rPr>
        <sz val="8"/>
        <color rgb="FFFF0000"/>
        <rFont val="UD デジタル 教科書体 NK-R"/>
        <family val="1"/>
        <charset val="128"/>
      </rPr>
      <t>(姓と名間は1字空白）</t>
    </r>
    <rPh sb="6" eb="8">
      <t>サクヒン</t>
    </rPh>
    <rPh sb="12" eb="13">
      <t>メイ</t>
    </rPh>
    <rPh sb="16" eb="17">
      <t>セイ</t>
    </rPh>
    <rPh sb="18" eb="19">
      <t>ナ</t>
    </rPh>
    <rPh sb="19" eb="20">
      <t>アイダ</t>
    </rPh>
    <rPh sb="22" eb="23">
      <t>ジ</t>
    </rPh>
    <rPh sb="23" eb="25">
      <t>クウハク</t>
    </rPh>
    <phoneticPr fontId="7"/>
  </si>
  <si>
    <t>11月5日（火）の準備</t>
    <rPh sb="2" eb="3">
      <t>ガツ</t>
    </rPh>
    <phoneticPr fontId="4"/>
  </si>
  <si>
    <t>11月6日（水）の運営</t>
    <rPh sb="2" eb="3">
      <t>ガツ</t>
    </rPh>
    <phoneticPr fontId="4"/>
  </si>
  <si>
    <t>11月7日（木）の運営</t>
    <rPh sb="2" eb="3">
      <t>ガツ</t>
    </rPh>
    <phoneticPr fontId="4"/>
  </si>
  <si>
    <t>提出前に、下の表で「出品の有無」「参加人数」を必ず確認してください。</t>
    <rPh sb="0" eb="2">
      <t>テイシュツ</t>
    </rPh>
    <rPh sb="2" eb="3">
      <t>マエ</t>
    </rPh>
    <rPh sb="5" eb="6">
      <t>シタ</t>
    </rPh>
    <rPh sb="7" eb="8">
      <t>ヒョウ</t>
    </rPh>
    <rPh sb="10" eb="12">
      <t>シュッピン</t>
    </rPh>
    <rPh sb="13" eb="15">
      <t>ウム</t>
    </rPh>
    <rPh sb="17" eb="19">
      <t>サンカ</t>
    </rPh>
    <rPh sb="19" eb="21">
      <t>ニンズウ</t>
    </rPh>
    <rPh sb="23" eb="24">
      <t>カナラ</t>
    </rPh>
    <rPh sb="25" eb="27">
      <t>カクニン</t>
    </rPh>
    <phoneticPr fontId="7"/>
  </si>
  <si>
    <t>新人大会エントリー数</t>
    <rPh sb="0" eb="4">
      <t>シンジンタイカイ</t>
    </rPh>
    <rPh sb="9" eb="10">
      <t>スウ</t>
    </rPh>
    <phoneticPr fontId="4"/>
  </si>
  <si>
    <t>新人大会の参加費</t>
    <rPh sb="0" eb="4">
      <t>シンジンタイカイ</t>
    </rPh>
    <rPh sb="5" eb="8">
      <t>サンカヒ</t>
    </rPh>
    <phoneticPr fontId="7"/>
  </si>
  <si>
    <t>番組部門のみ参加</t>
    <rPh sb="0" eb="4">
      <t>バングミブモン</t>
    </rPh>
    <rPh sb="6" eb="8">
      <t>サンカ</t>
    </rPh>
    <phoneticPr fontId="4"/>
  </si>
  <si>
    <t>高文祭エントリー数</t>
    <rPh sb="0" eb="2">
      <t>コウブン</t>
    </rPh>
    <rPh sb="2" eb="3">
      <t>サイ</t>
    </rPh>
    <rPh sb="8" eb="9">
      <t>スウ</t>
    </rPh>
    <phoneticPr fontId="4"/>
  </si>
  <si>
    <t>①大会1日目のみ必要</t>
    <rPh sb="1" eb="3">
      <t>タイカイ</t>
    </rPh>
    <rPh sb="4" eb="6">
      <t>ニチメ</t>
    </rPh>
    <rPh sb="8" eb="10">
      <t>ヒツヨウ</t>
    </rPh>
    <phoneticPr fontId="4"/>
  </si>
  <si>
    <t xml:space="preserve">運営委員・引率者氏名 </t>
    <rPh sb="0" eb="2">
      <t>ウンエイ</t>
    </rPh>
    <rPh sb="2" eb="4">
      <t>イイン</t>
    </rPh>
    <rPh sb="5" eb="8">
      <t>インソツシャ</t>
    </rPh>
    <rPh sb="8" eb="10">
      <t>シメイ</t>
    </rPh>
    <phoneticPr fontId="7"/>
  </si>
  <si>
    <t>部顧問情報入力２
運営委員・引率者</t>
    <rPh sb="0" eb="1">
      <t>ブ</t>
    </rPh>
    <rPh sb="1" eb="3">
      <t>コモン</t>
    </rPh>
    <rPh sb="3" eb="5">
      <t>ジョウホウ</t>
    </rPh>
    <rPh sb="5" eb="7">
      <t>ニュウリョク</t>
    </rPh>
    <rPh sb="9" eb="13">
      <t>ウンエイイイン</t>
    </rPh>
    <rPh sb="14" eb="17">
      <t>インソツシャ</t>
    </rPh>
    <phoneticPr fontId="4"/>
  </si>
  <si>
    <t>③両日必要</t>
    <rPh sb="1" eb="3">
      <t>リョウジツ</t>
    </rPh>
    <rPh sb="3" eb="5">
      <t>ヒツヨウ</t>
    </rPh>
    <phoneticPr fontId="4"/>
  </si>
  <si>
    <t>②大会2日目のみ必要</t>
    <rPh sb="1" eb="3">
      <t>タイカイ</t>
    </rPh>
    <rPh sb="4" eb="6">
      <t>ニチメ</t>
    </rPh>
    <rPh sb="8" eb="10">
      <t>ヒツヨウ</t>
    </rPh>
    <phoneticPr fontId="4"/>
  </si>
  <si>
    <t>※ハイフンは不要</t>
    <rPh sb="6" eb="8">
      <t>フヨウ</t>
    </rPh>
    <phoneticPr fontId="4"/>
  </si>
  <si>
    <t>①　ご自身の学校をリストから選んでください。</t>
    <rPh sb="3" eb="5">
      <t>ジシン</t>
    </rPh>
    <rPh sb="6" eb="8">
      <t>ガッコウ</t>
    </rPh>
    <rPh sb="14" eb="15">
      <t>エラ</t>
    </rPh>
    <phoneticPr fontId="4"/>
  </si>
  <si>
    <t>④　上記大会の担当校業務について確認して下さい。</t>
    <rPh sb="7" eb="9">
      <t>タントウ</t>
    </rPh>
    <rPh sb="9" eb="10">
      <t>コウ</t>
    </rPh>
    <rPh sb="10" eb="12">
      <t>ギョウム</t>
    </rPh>
    <rPh sb="16" eb="18">
      <t>カクニン</t>
    </rPh>
    <rPh sb="20" eb="21">
      <t>クダ</t>
    </rPh>
    <phoneticPr fontId="4"/>
  </si>
  <si>
    <t>　　　　【顧問総会での確認事項】
　　　　放送部の全顧問は、放送専門部が行う大会などの運営に協力します。
　　　　担当校の正顧問・副顧問などすべての放送部顧問は
　　　　原則として前日準備・１日目・２日目の３日間、大会運営に協力します。</t>
    <rPh sb="21" eb="24">
      <t>ホウソウブ</t>
    </rPh>
    <rPh sb="30" eb="32">
      <t>ホウソウ</t>
    </rPh>
    <rPh sb="32" eb="35">
      <t>センモンブ</t>
    </rPh>
    <rPh sb="36" eb="37">
      <t>オコナ</t>
    </rPh>
    <rPh sb="57" eb="60">
      <t>タントウコウ</t>
    </rPh>
    <rPh sb="61" eb="62">
      <t>セイ</t>
    </rPh>
    <rPh sb="62" eb="64">
      <t>コモン</t>
    </rPh>
    <rPh sb="65" eb="66">
      <t>フク</t>
    </rPh>
    <rPh sb="66" eb="68">
      <t>コモン</t>
    </rPh>
    <rPh sb="74" eb="77">
      <t>ホウソウブ</t>
    </rPh>
    <rPh sb="77" eb="79">
      <t>コモン</t>
    </rPh>
    <rPh sb="85" eb="87">
      <t>ゲンソク</t>
    </rPh>
    <rPh sb="90" eb="92">
      <t>ゼンジツ</t>
    </rPh>
    <rPh sb="92" eb="94">
      <t>ジュンビ</t>
    </rPh>
    <rPh sb="96" eb="98">
      <t>ニチメ</t>
    </rPh>
    <rPh sb="100" eb="102">
      <t>ニチメ</t>
    </rPh>
    <rPh sb="104" eb="106">
      <t>ニチカン</t>
    </rPh>
    <rPh sb="107" eb="109">
      <t>タイカイ</t>
    </rPh>
    <rPh sb="109" eb="111">
      <t>ウンエイ</t>
    </rPh>
    <rPh sb="112" eb="114">
      <t>キョウリョク</t>
    </rPh>
    <phoneticPr fontId="4"/>
  </si>
  <si>
    <t>担当校の全顧問は、原則として前日準備・１日目・２日目の３日間、大会運営に協力いただきます。</t>
    <rPh sb="0" eb="2">
      <t>タントウ</t>
    </rPh>
    <rPh sb="2" eb="3">
      <t>コウ</t>
    </rPh>
    <rPh sb="4" eb="5">
      <t>ゼン</t>
    </rPh>
    <rPh sb="5" eb="7">
      <t>コモン</t>
    </rPh>
    <rPh sb="9" eb="11">
      <t>ゲンソク</t>
    </rPh>
    <rPh sb="20" eb="22">
      <t>ニチメ</t>
    </rPh>
    <rPh sb="24" eb="26">
      <t>ニチメ</t>
    </rPh>
    <rPh sb="28" eb="30">
      <t>ニチカン</t>
    </rPh>
    <rPh sb="31" eb="33">
      <t>タイカイ</t>
    </rPh>
    <rPh sb="33" eb="35">
      <t>ウンエイ</t>
    </rPh>
    <rPh sb="36" eb="38">
      <t>キョウリョク</t>
    </rPh>
    <phoneticPr fontId="4"/>
  </si>
  <si>
    <t>⑦　本大会に参加する生徒や作品について、入力してください。</t>
    <rPh sb="2" eb="3">
      <t>ホン</t>
    </rPh>
    <rPh sb="6" eb="8">
      <t>サンカ</t>
    </rPh>
    <rPh sb="10" eb="12">
      <t>セイト</t>
    </rPh>
    <rPh sb="13" eb="15">
      <t>サクヒン</t>
    </rPh>
    <rPh sb="20" eb="22">
      <t>ニュウリョク</t>
    </rPh>
    <phoneticPr fontId="4"/>
  </si>
  <si>
    <t>申込情報入力</t>
    <rPh sb="0" eb="2">
      <t>モウシコミ</t>
    </rPh>
    <rPh sb="2" eb="4">
      <t>ジョウホウ</t>
    </rPh>
    <rPh sb="4" eb="6">
      <t>ニュウリョク</t>
    </rPh>
    <phoneticPr fontId="4"/>
  </si>
  <si>
    <t>(3)　申込ファイル送信前に、部長にすべての入力内容を確認させてください。</t>
    <rPh sb="4" eb="6">
      <t>モウシコミ</t>
    </rPh>
    <rPh sb="10" eb="12">
      <t>ソウシン</t>
    </rPh>
    <rPh sb="12" eb="13">
      <t>マエ</t>
    </rPh>
    <rPh sb="15" eb="17">
      <t>ブチョウ</t>
    </rPh>
    <rPh sb="22" eb="26">
      <t>ニュウリョクナイヨウ</t>
    </rPh>
    <rPh sb="27" eb="29">
      <t>カクニン</t>
    </rPh>
    <phoneticPr fontId="4"/>
  </si>
  <si>
    <r>
      <t>(4)　(3)に関連して、申込ファイル送信後、</t>
    </r>
    <r>
      <rPr>
        <u/>
        <sz val="10"/>
        <color rgb="FFFF0000"/>
        <rFont val="UD デジタル 教科書体 NK-R"/>
        <family val="1"/>
        <charset val="128"/>
      </rPr>
      <t>部門別の申込数の変更や訂正の入力をしてはいけません。</t>
    </r>
    <r>
      <rPr>
        <sz val="10"/>
        <color theme="1"/>
        <rFont val="UD デジタル 教科書体 NK-R"/>
        <family val="1"/>
        <charset val="128"/>
      </rPr>
      <t xml:space="preserve">
　　　辞退に伴う参加登録料の返納はできません。</t>
    </r>
    <rPh sb="8" eb="10">
      <t>カンレン</t>
    </rPh>
    <rPh sb="13" eb="15">
      <t>モウシコミ</t>
    </rPh>
    <rPh sb="19" eb="22">
      <t>ソウシンゴ</t>
    </rPh>
    <rPh sb="27" eb="29">
      <t>モウシコミ</t>
    </rPh>
    <rPh sb="31" eb="33">
      <t>ヘンコウ</t>
    </rPh>
    <rPh sb="34" eb="36">
      <t>テイセイ</t>
    </rPh>
    <rPh sb="37" eb="39">
      <t>ニュウリョク</t>
    </rPh>
    <rPh sb="53" eb="55">
      <t>ジタイ</t>
    </rPh>
    <rPh sb="56" eb="57">
      <t>トモナ</t>
    </rPh>
    <rPh sb="58" eb="60">
      <t>サンカ</t>
    </rPh>
    <rPh sb="60" eb="62">
      <t>トウロク</t>
    </rPh>
    <rPh sb="62" eb="63">
      <t>リョウ</t>
    </rPh>
    <rPh sb="64" eb="66">
      <t>ヘンノウ</t>
    </rPh>
    <phoneticPr fontId="4"/>
  </si>
  <si>
    <r>
      <t>(2)　・</t>
    </r>
    <r>
      <rPr>
        <sz val="10"/>
        <rFont val="UD デジタル 教科書体 NK-R"/>
        <family val="1"/>
        <charset val="128"/>
      </rPr>
      <t>アナウンス原稿は、</t>
    </r>
    <r>
      <rPr>
        <u/>
        <sz val="10"/>
        <color rgb="FFFF0000"/>
        <rFont val="UD デジタル 教科書体 NK-R"/>
        <family val="1"/>
        <charset val="128"/>
      </rPr>
      <t>指定様式(A4)</t>
    </r>
    <r>
      <rPr>
        <sz val="10"/>
        <rFont val="UD デジタル 教科書体 NK-R"/>
        <family val="1"/>
        <charset val="128"/>
      </rPr>
      <t xml:space="preserve">の右頁に必要事項、左頁～2枚目にアナウンス原稿を記入し、
        </t>
    </r>
    <r>
      <rPr>
        <u/>
        <sz val="10"/>
        <color rgb="FFFF0000"/>
        <rFont val="UD デジタル 教科書体 NK-R"/>
        <family val="1"/>
        <charset val="128"/>
      </rPr>
      <t>コピーしたものを二つ折りにし、ホッチキス２箇所で袋とじに製本</t>
    </r>
    <r>
      <rPr>
        <sz val="10"/>
        <rFont val="UD デジタル 教科書体 NK-R"/>
        <family val="1"/>
        <charset val="128"/>
      </rPr>
      <t>したものを、</t>
    </r>
    <r>
      <rPr>
        <sz val="10"/>
        <color rgb="FFFF0000"/>
        <rFont val="UD デジタル 教科書体 NK-R"/>
        <family val="1"/>
        <charset val="128"/>
      </rPr>
      <t>４</t>
    </r>
    <r>
      <rPr>
        <u/>
        <sz val="10"/>
        <color rgb="FFFF0000"/>
        <rFont val="UD デジタル 教科書体 NK-R"/>
        <family val="1"/>
        <charset val="128"/>
      </rPr>
      <t>部</t>
    </r>
    <r>
      <rPr>
        <sz val="10"/>
        <rFont val="UD デジタル 教科書体 NK-R"/>
        <family val="1"/>
        <charset val="128"/>
      </rPr>
      <t>提出してください。
　　 　 ・朗読原稿は、</t>
    </r>
    <r>
      <rPr>
        <u/>
        <sz val="10"/>
        <color rgb="FFFF0000"/>
        <rFont val="UD デジタル 教科書体 NK-R"/>
        <family val="1"/>
        <charset val="128"/>
      </rPr>
      <t>指定様式(A4)</t>
    </r>
    <r>
      <rPr>
        <sz val="10"/>
        <rFont val="UD デジタル 教科書体 NK-R"/>
        <family val="1"/>
        <charset val="128"/>
      </rPr>
      <t>の右頁に必要事項を、</t>
    </r>
    <r>
      <rPr>
        <u/>
        <sz val="10"/>
        <color rgb="FFFF0000"/>
        <rFont val="UD デジタル 教科書体 NK-R"/>
        <family val="1"/>
        <charset val="128"/>
      </rPr>
      <t>左頁に抽出箇所の始めと終わりのそれぞれ10字</t>
    </r>
    <r>
      <rPr>
        <sz val="10"/>
        <rFont val="UD デジタル 教科書体 NK-R"/>
        <family val="1"/>
        <charset val="128"/>
      </rPr>
      <t>を記載し、
        抽出箇所を含んだページをA4サイズまで拡大/縮小コピーし、抽出箇所に</t>
    </r>
    <r>
      <rPr>
        <u/>
        <sz val="10"/>
        <color rgb="FFFF0000"/>
        <rFont val="UD デジタル 教科書体 NK-R"/>
        <family val="1"/>
        <charset val="128"/>
      </rPr>
      <t>赤ペンで「　」を記入</t>
    </r>
    <r>
      <rPr>
        <sz val="10"/>
        <rFont val="UD デジタル 教科書体 NK-R"/>
        <family val="1"/>
        <charset val="128"/>
      </rPr>
      <t xml:space="preserve">。
        </t>
    </r>
    <r>
      <rPr>
        <u/>
        <sz val="10"/>
        <color rgb="FFFF0000"/>
        <rFont val="UD デジタル 教科書体 NK-R"/>
        <family val="1"/>
        <charset val="128"/>
      </rPr>
      <t>半分に折らず、A4のまま</t>
    </r>
    <r>
      <rPr>
        <sz val="10"/>
        <rFont val="UD デジタル 教科書体 NK-R"/>
        <family val="1"/>
        <charset val="128"/>
      </rPr>
      <t>重ね、右肩をホッチキス止めしたものを</t>
    </r>
    <r>
      <rPr>
        <u/>
        <sz val="10"/>
        <color rgb="FFFF0000"/>
        <rFont val="UD デジタル 教科書体 NK-R"/>
        <family val="1"/>
        <charset val="128"/>
      </rPr>
      <t>４部</t>
    </r>
    <r>
      <rPr>
        <sz val="10"/>
        <rFont val="UD デジタル 教科書体 NK-R"/>
        <family val="1"/>
        <charset val="128"/>
      </rPr>
      <t>提出してください。
　　　　・音声データ（MP3形式）の提出は任意です。</t>
    </r>
    <rPh sb="10" eb="12">
      <t>ゲンコウ</t>
    </rPh>
    <rPh sb="14" eb="16">
      <t>シテイ</t>
    </rPh>
    <rPh sb="16" eb="18">
      <t>ヨウシキ</t>
    </rPh>
    <rPh sb="23" eb="24">
      <t>ミギ</t>
    </rPh>
    <rPh sb="24" eb="25">
      <t>ページ</t>
    </rPh>
    <rPh sb="26" eb="28">
      <t>ヒツヨウ</t>
    </rPh>
    <rPh sb="28" eb="30">
      <t>ジコウ</t>
    </rPh>
    <rPh sb="31" eb="32">
      <t>ヒダリ</t>
    </rPh>
    <rPh sb="32" eb="33">
      <t>ページ</t>
    </rPh>
    <rPh sb="35" eb="37">
      <t>マイメ</t>
    </rPh>
    <rPh sb="43" eb="45">
      <t>ゲンコウ</t>
    </rPh>
    <rPh sb="46" eb="48">
      <t>キニュウ</t>
    </rPh>
    <rPh sb="67" eb="68">
      <t>フタ</t>
    </rPh>
    <rPh sb="69" eb="70">
      <t>オ</t>
    </rPh>
    <rPh sb="87" eb="89">
      <t>セイホン</t>
    </rPh>
    <rPh sb="96" eb="97">
      <t>ブ</t>
    </rPh>
    <rPh sb="97" eb="99">
      <t>テイシュツ</t>
    </rPh>
    <rPh sb="113" eb="115">
      <t>ロウドク</t>
    </rPh>
    <rPh sb="115" eb="117">
      <t>ゲンコウ</t>
    </rPh>
    <rPh sb="119" eb="121">
      <t>シテイ</t>
    </rPh>
    <rPh sb="121" eb="123">
      <t>ヨウシキ</t>
    </rPh>
    <rPh sb="128" eb="129">
      <t>ミギ</t>
    </rPh>
    <rPh sb="129" eb="130">
      <t>ページ</t>
    </rPh>
    <rPh sb="131" eb="133">
      <t>ヒツヨウ</t>
    </rPh>
    <rPh sb="133" eb="135">
      <t>ジコウ</t>
    </rPh>
    <rPh sb="137" eb="138">
      <t>ヒダリ</t>
    </rPh>
    <rPh sb="138" eb="139">
      <t>ページ</t>
    </rPh>
    <rPh sb="140" eb="142">
      <t>チュウシュツ</t>
    </rPh>
    <rPh sb="142" eb="144">
      <t>カショ</t>
    </rPh>
    <rPh sb="145" eb="146">
      <t>ハジ</t>
    </rPh>
    <rPh sb="148" eb="149">
      <t>オ</t>
    </rPh>
    <rPh sb="192" eb="194">
      <t>カクダイ</t>
    </rPh>
    <rPh sb="195" eb="197">
      <t>シュクショウ</t>
    </rPh>
    <rPh sb="287" eb="289">
      <t>テイシュツ</t>
    </rPh>
    <rPh sb="290" eb="292">
      <t>ニンイ</t>
    </rPh>
    <phoneticPr fontId="4"/>
  </si>
  <si>
    <r>
      <t>(5)　申込ファイル送信後の不参加（辞退）がある場合は、申込用紙の該当箇所を</t>
    </r>
    <r>
      <rPr>
        <u/>
        <sz val="10"/>
        <color rgb="FFFF0000"/>
        <rFont val="UD デジタル 教科書体 NK-R"/>
        <family val="1"/>
        <charset val="128"/>
      </rPr>
      <t xml:space="preserve">朱書きの二重線で削除
</t>
    </r>
    <r>
      <rPr>
        <sz val="10"/>
        <color rgb="FFFF0000"/>
        <rFont val="UD デジタル 教科書体 NK-R"/>
        <family val="1"/>
        <charset val="128"/>
      </rPr>
      <t>　　</t>
    </r>
    <r>
      <rPr>
        <sz val="10"/>
        <color theme="1"/>
        <rFont val="UD デジタル 教科書体 NK-R"/>
        <family val="1"/>
        <charset val="128"/>
      </rPr>
      <t>　　した上で送付してください。</t>
    </r>
    <rPh sb="4" eb="6">
      <t>モウシコミ</t>
    </rPh>
    <rPh sb="10" eb="13">
      <t>ソウシンゴ</t>
    </rPh>
    <rPh sb="28" eb="30">
      <t>モウシコミ</t>
    </rPh>
    <rPh sb="30" eb="32">
      <t>ヨウシ</t>
    </rPh>
    <rPh sb="33" eb="35">
      <t>ガイトウ</t>
    </rPh>
    <rPh sb="35" eb="37">
      <t>カショ</t>
    </rPh>
    <rPh sb="38" eb="40">
      <t>シュガ</t>
    </rPh>
    <rPh sb="42" eb="45">
      <t>ニジュウセン</t>
    </rPh>
    <rPh sb="46" eb="48">
      <t>サクジョ</t>
    </rPh>
    <rPh sb="55" eb="56">
      <t>ウエ</t>
    </rPh>
    <rPh sb="57" eb="59">
      <t>ソウフ</t>
    </rPh>
    <phoneticPr fontId="4"/>
  </si>
  <si>
    <t>⑦　本大会に参加する生徒や作品について、入力してください。</t>
    <phoneticPr fontId="4"/>
  </si>
  <si>
    <t>　　　大会の運営業務の可否日については、次ページ以降で入力します。</t>
    <rPh sb="3" eb="5">
      <t>タイカイ</t>
    </rPh>
    <rPh sb="6" eb="8">
      <t>ウンエイ</t>
    </rPh>
    <rPh sb="8" eb="10">
      <t>ギョウム</t>
    </rPh>
    <rPh sb="11" eb="13">
      <t>カヒ</t>
    </rPh>
    <rPh sb="13" eb="14">
      <t>ヒ</t>
    </rPh>
    <rPh sb="20" eb="21">
      <t>ジ</t>
    </rPh>
    <rPh sb="24" eb="26">
      <t>イコウ</t>
    </rPh>
    <rPh sb="27" eb="29">
      <t>ニュウリョク</t>
    </rPh>
    <phoneticPr fontId="4"/>
  </si>
  <si>
    <t>②　上記大会の生徒参加申込について、「参加」・「不参加」を選んで下さい。</t>
    <rPh sb="2" eb="4">
      <t>ジョウキ</t>
    </rPh>
    <rPh sb="4" eb="6">
      <t>タイカイ</t>
    </rPh>
    <rPh sb="7" eb="9">
      <t>セイト</t>
    </rPh>
    <rPh sb="9" eb="11">
      <t>サンカ</t>
    </rPh>
    <rPh sb="11" eb="13">
      <t>モウシコミ</t>
    </rPh>
    <rPh sb="19" eb="21">
      <t>サンカ</t>
    </rPh>
    <rPh sb="24" eb="27">
      <t>フサンカ</t>
    </rPh>
    <rPh sb="29" eb="30">
      <t>エラ</t>
    </rPh>
    <rPh sb="32" eb="33">
      <t>クダ</t>
    </rPh>
    <phoneticPr fontId="4"/>
  </si>
  <si>
    <t>※１個５５０円</t>
    <rPh sb="2" eb="3">
      <t>コ</t>
    </rPh>
    <rPh sb="6" eb="7">
      <t>エン</t>
    </rPh>
    <phoneticPr fontId="4"/>
  </si>
  <si>
    <t>２　個人情報の利用目的
　　（１）プログラム、部門作品集等への掲載
　　（２）展示キャプション等への記載
　　（３）高文連や放送専門部のホームページ、集録、記録ＤＶＤ等記録関係冊子への掲載
　　（４）各種報道機関、情報誌等での写真、映像掲載ならびに放送用としての使用
　　（５）上位大会に出場する場合、推薦に伴う大会申込や参加時に上記(1)～（４）の適用</t>
    <rPh sb="62" eb="67">
      <t>ホウソウセンモンブ</t>
    </rPh>
    <phoneticPr fontId="4"/>
  </si>
  <si>
    <t>（日南高等学校校長）</t>
    <phoneticPr fontId="4"/>
  </si>
  <si>
    <t>r6n</t>
    <phoneticPr fontId="4"/>
  </si>
  <si>
    <t>r6k</t>
    <phoneticPr fontId="4"/>
  </si>
  <si>
    <t>r6s</t>
    <phoneticPr fontId="4"/>
  </si>
  <si>
    <t>基本申込ファイル名</t>
    <rPh sb="0" eb="2">
      <t>キホン</t>
    </rPh>
    <rPh sb="2" eb="4">
      <t>モウシコミ</t>
    </rPh>
    <rPh sb="8" eb="9">
      <t>メイ</t>
    </rPh>
    <phoneticPr fontId="1"/>
  </si>
  <si>
    <t>Nコン申し込みファイル名</t>
    <rPh sb="3" eb="4">
      <t>モウ</t>
    </rPh>
    <rPh sb="5" eb="6">
      <t>コ</t>
    </rPh>
    <rPh sb="11" eb="12">
      <t>メイ</t>
    </rPh>
    <phoneticPr fontId="4"/>
  </si>
  <si>
    <t>高文祭申込ファイル名</t>
    <rPh sb="0" eb="3">
      <t>コウブンサイ</t>
    </rPh>
    <rPh sb="3" eb="5">
      <t>モウシコミ</t>
    </rPh>
    <rPh sb="9" eb="10">
      <t>メイ</t>
    </rPh>
    <phoneticPr fontId="4"/>
  </si>
  <si>
    <t>新人大会申込ファイル名</t>
    <rPh sb="0" eb="4">
      <t>シンジンタイカイ</t>
    </rPh>
    <rPh sb="4" eb="6">
      <t>モウシコミ</t>
    </rPh>
    <rPh sb="10" eb="11">
      <t>メイ</t>
    </rPh>
    <phoneticPr fontId="4"/>
  </si>
  <si>
    <t>今大会申込ファイル名</t>
    <rPh sb="0" eb="5">
      <t>コンタイカイモウシコミ</t>
    </rPh>
    <rPh sb="9" eb="10">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</si>
</sst>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000\-0000"/>
    <numFmt numFmtId="177" formatCode="[$-411]ggge&quot;年&quot;m&quot;月&quot;d&quot;日&quot;;@"/>
    <numFmt numFmtId="178" formatCode="##0&quot;作品&quot;"/>
    <numFmt numFmtId="179" formatCode="##0&quot;人&quot;"/>
    <numFmt numFmtId="180" formatCode="0_ "/>
    <numFmt numFmtId="181" formatCode="m&quot;月&quot;d&quot;日&quot;;@"/>
    <numFmt numFmtId="182" formatCode="[$-F800]dddd\,\ mmmm\ dd\,\ yyyy"/>
    <numFmt numFmtId="183" formatCode="##0&quot;エントリー&quot;"/>
    <numFmt numFmtId="184" formatCode="#,##0&quot;円&quot;"/>
  </numFmts>
  <fonts count="85" x14ac:knownFonts="1">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theme="1"/>
      <name val="HGPｺﾞｼｯｸM"/>
      <family val="3"/>
      <charset val="128"/>
    </font>
    <font>
      <sz val="9"/>
      <color theme="1"/>
      <name val="HGPｺﾞｼｯｸM"/>
      <family val="3"/>
      <charset val="128"/>
    </font>
    <font>
      <sz val="6"/>
      <name val="ＭＳ Ｐゴシック"/>
      <family val="3"/>
      <charset val="128"/>
    </font>
    <font>
      <b/>
      <sz val="12"/>
      <color indexed="81"/>
      <name val="ＭＳ Ｐゴシック"/>
      <family val="3"/>
      <charset val="128"/>
    </font>
    <font>
      <b/>
      <u/>
      <sz val="12"/>
      <color indexed="81"/>
      <name val="ＭＳ Ｐゴシック"/>
      <family val="3"/>
      <charset val="128"/>
    </font>
    <font>
      <sz val="11"/>
      <name val="HGPｺﾞｼｯｸM"/>
      <family val="3"/>
      <charset val="128"/>
    </font>
    <font>
      <sz val="9"/>
      <name val="HGPｺﾞｼｯｸM"/>
      <family val="3"/>
      <charset val="128"/>
    </font>
    <font>
      <sz val="11"/>
      <color rgb="FFFF0000"/>
      <name val="HGPｺﾞｼｯｸM"/>
      <family val="3"/>
      <charset val="128"/>
    </font>
    <font>
      <b/>
      <sz val="14"/>
      <color rgb="FFFF0000"/>
      <name val="ＭＳ Ｐゴシック"/>
      <family val="3"/>
      <charset val="128"/>
    </font>
    <font>
      <sz val="10"/>
      <color theme="1"/>
      <name val="HGPｺﾞｼｯｸM"/>
      <family val="3"/>
      <charset val="128"/>
    </font>
    <font>
      <sz val="8"/>
      <color theme="1"/>
      <name val="HGPｺﾞｼｯｸM"/>
      <family val="3"/>
      <charset val="128"/>
    </font>
    <font>
      <sz val="14"/>
      <color theme="1"/>
      <name val="HGPｺﾞｼｯｸM"/>
      <family val="3"/>
      <charset val="128"/>
    </font>
    <font>
      <sz val="11"/>
      <color theme="0"/>
      <name val="HGPｺﾞｼｯｸM"/>
      <family val="3"/>
      <charset val="128"/>
    </font>
    <font>
      <sz val="11"/>
      <color theme="1"/>
      <name val="Tahoma"/>
      <family val="2"/>
    </font>
    <font>
      <sz val="8"/>
      <color theme="1"/>
      <name val="Tahoma"/>
      <family val="2"/>
    </font>
    <font>
      <sz val="8"/>
      <color theme="1"/>
      <name val="ＭＳ Ｐゴシック"/>
      <family val="3"/>
      <charset val="128"/>
    </font>
    <font>
      <sz val="11"/>
      <color theme="1"/>
      <name val="ＭＳ Ｐゴシック"/>
      <family val="3"/>
      <charset val="128"/>
    </font>
    <font>
      <sz val="11"/>
      <color rgb="FFFF0000"/>
      <name val="Tahoma"/>
      <family val="2"/>
    </font>
    <font>
      <sz val="11"/>
      <color rgb="FFFF0000"/>
      <name val="ＭＳ Ｐゴシック"/>
      <family val="3"/>
      <charset val="128"/>
    </font>
    <font>
      <b/>
      <sz val="9"/>
      <color indexed="81"/>
      <name val="ＭＳ Ｐゴシック"/>
      <family val="3"/>
      <charset val="128"/>
    </font>
    <font>
      <sz val="9"/>
      <color indexed="81"/>
      <name val="ＭＳ Ｐゴシック"/>
      <family val="3"/>
      <charset val="128"/>
    </font>
    <font>
      <sz val="11"/>
      <color theme="1"/>
      <name val="Tahoma"/>
      <family val="3"/>
      <charset val="128"/>
    </font>
    <font>
      <sz val="11"/>
      <color theme="1"/>
      <name val="ＭＳ Ｐゴシック"/>
      <family val="2"/>
      <charset val="128"/>
    </font>
    <font>
      <sz val="9"/>
      <color theme="0" tint="-4.9989318521683403E-2"/>
      <name val="UD デジタル 教科書体 NK-R"/>
      <family val="1"/>
      <charset val="128"/>
    </font>
    <font>
      <b/>
      <sz val="12"/>
      <name val="UD デジタル 教科書体 NK-R"/>
      <family val="1"/>
      <charset val="128"/>
    </font>
    <font>
      <sz val="11"/>
      <color theme="1"/>
      <name val="UD デジタル 教科書体 NK-R"/>
      <family val="1"/>
      <charset val="128"/>
    </font>
    <font>
      <b/>
      <sz val="12"/>
      <color theme="1"/>
      <name val="UD デジタル 教科書体 NK-R"/>
      <family val="1"/>
      <charset val="128"/>
    </font>
    <font>
      <sz val="11"/>
      <name val="UD デジタル 教科書体 NK-R"/>
      <family val="1"/>
      <charset val="128"/>
    </font>
    <font>
      <sz val="12"/>
      <color theme="0"/>
      <name val="UD デジタル 教科書体 NK-R"/>
      <family val="1"/>
      <charset val="128"/>
    </font>
    <font>
      <sz val="11"/>
      <color theme="0"/>
      <name val="UD デジタル 教科書体 NK-R"/>
      <family val="1"/>
      <charset val="128"/>
    </font>
    <font>
      <sz val="9"/>
      <name val="UD デジタル 教科書体 NK-R"/>
      <family val="1"/>
      <charset val="128"/>
    </font>
    <font>
      <sz val="6"/>
      <name val="UD デジタル 教科書体 NK-R"/>
      <family val="1"/>
      <charset val="128"/>
    </font>
    <font>
      <b/>
      <sz val="14"/>
      <color rgb="FFFF0000"/>
      <name val="UD デジタル 教科書体 NK-R"/>
      <family val="1"/>
      <charset val="128"/>
    </font>
    <font>
      <sz val="12"/>
      <name val="UD デジタル 教科書体 NK-R"/>
      <family val="1"/>
      <charset val="128"/>
    </font>
    <font>
      <sz val="12"/>
      <color theme="1"/>
      <name val="UD デジタル 教科書体 NK-R"/>
      <family val="1"/>
      <charset val="128"/>
    </font>
    <font>
      <sz val="9"/>
      <color rgb="FFFF0000"/>
      <name val="UD デジタル 教科書体 NK-R"/>
      <family val="1"/>
      <charset val="128"/>
    </font>
    <font>
      <sz val="10"/>
      <color theme="1"/>
      <name val="UD デジタル 教科書体 NK-R"/>
      <family val="1"/>
      <charset val="128"/>
    </font>
    <font>
      <b/>
      <sz val="14"/>
      <name val="UD デジタル 教科書体 NK-R"/>
      <family val="1"/>
      <charset val="128"/>
    </font>
    <font>
      <b/>
      <u/>
      <sz val="11"/>
      <color rgb="FFFF0000"/>
      <name val="UD デジタル 教科書体 NK-R"/>
      <family val="1"/>
      <charset val="128"/>
    </font>
    <font>
      <sz val="9"/>
      <color theme="0"/>
      <name val="UD デジタル 教科書体 NK-R"/>
      <family val="1"/>
      <charset val="128"/>
    </font>
    <font>
      <sz val="10"/>
      <color theme="0"/>
      <name val="UD デジタル 教科書体 NK-R"/>
      <family val="1"/>
      <charset val="128"/>
    </font>
    <font>
      <b/>
      <sz val="6"/>
      <name val="UD デジタル 教科書体 NK-R"/>
      <family val="1"/>
      <charset val="128"/>
    </font>
    <font>
      <sz val="8"/>
      <name val="UD デジタル 教科書体 NK-R"/>
      <family val="1"/>
      <charset val="128"/>
    </font>
    <font>
      <sz val="14"/>
      <name val="UD デジタル 教科書体 NK-R"/>
      <family val="1"/>
      <charset val="128"/>
    </font>
    <font>
      <sz val="9"/>
      <color theme="1"/>
      <name val="UD デジタル 教科書体 NK-R"/>
      <family val="1"/>
      <charset val="128"/>
    </font>
    <font>
      <sz val="10"/>
      <name val="UD デジタル 教科書体 NK-R"/>
      <family val="1"/>
      <charset val="128"/>
    </font>
    <font>
      <sz val="8"/>
      <color theme="1"/>
      <name val="UD デジタル 教科書体 NK-R"/>
      <family val="1"/>
      <charset val="128"/>
    </font>
    <font>
      <sz val="6"/>
      <color theme="1"/>
      <name val="UD デジタル 教科書体 NK-R"/>
      <family val="1"/>
      <charset val="128"/>
    </font>
    <font>
      <b/>
      <sz val="9"/>
      <color theme="1"/>
      <name val="UD デジタル 教科書体 NK-R"/>
      <family val="1"/>
      <charset val="128"/>
    </font>
    <font>
      <b/>
      <sz val="11"/>
      <name val="UD デジタル 教科書体 NK-R"/>
      <family val="1"/>
      <charset val="128"/>
    </font>
    <font>
      <b/>
      <sz val="9"/>
      <name val="UD デジタル 教科書体 NK-R"/>
      <family val="1"/>
      <charset val="128"/>
    </font>
    <font>
      <sz val="8"/>
      <color rgb="FFFF0000"/>
      <name val="UD デジタル 教科書体 NK-R"/>
      <family val="1"/>
      <charset val="128"/>
    </font>
    <font>
      <sz val="12"/>
      <color rgb="FFFF0000"/>
      <name val="UD デジタル 教科書体 NK-R"/>
      <family val="1"/>
      <charset val="128"/>
    </font>
    <font>
      <b/>
      <sz val="11"/>
      <color theme="0"/>
      <name val="UD デジタル 教科書体 NK-R"/>
      <family val="1"/>
      <charset val="128"/>
    </font>
    <font>
      <sz val="12"/>
      <color rgb="FF000000"/>
      <name val="UD デジタル 教科書体 NK-R"/>
      <family val="1"/>
      <charset val="128"/>
    </font>
    <font>
      <sz val="10"/>
      <color rgb="FF000000"/>
      <name val="UD デジタル 教科書体 NK-R"/>
      <family val="1"/>
      <charset val="128"/>
    </font>
    <font>
      <u/>
      <sz val="10"/>
      <color rgb="FFFF0000"/>
      <name val="UD デジタル 教科書体 NK-R"/>
      <family val="1"/>
      <charset val="128"/>
    </font>
    <font>
      <sz val="9"/>
      <color rgb="FF000000"/>
      <name val="UD デジタル 教科書体 NK-R"/>
      <family val="1"/>
      <charset val="128"/>
    </font>
    <font>
      <b/>
      <sz val="16"/>
      <name val="UD デジタル 教科書体 NK-R"/>
      <family val="1"/>
      <charset val="128"/>
    </font>
    <font>
      <sz val="8"/>
      <color theme="0"/>
      <name val="UD デジタル 教科書体 NK-R"/>
      <family val="1"/>
      <charset val="128"/>
    </font>
    <font>
      <sz val="6"/>
      <color theme="0"/>
      <name val="UD デジタル 教科書体 NK-R"/>
      <family val="1"/>
      <charset val="128"/>
    </font>
    <font>
      <sz val="10"/>
      <color rgb="FFFF0000"/>
      <name val="UD デジタル 教科書体 NK-R"/>
      <family val="1"/>
      <charset val="128"/>
    </font>
    <font>
      <b/>
      <sz val="10"/>
      <color indexed="81"/>
      <name val="ＭＳ Ｐゴシック"/>
      <family val="3"/>
      <charset val="128"/>
    </font>
    <font>
      <sz val="18"/>
      <color theme="1"/>
      <name val="UD デジタル 教科書体 NK-R"/>
      <family val="1"/>
      <charset val="128"/>
    </font>
    <font>
      <sz val="11"/>
      <color rgb="FFFF0000"/>
      <name val="UD デジタル 教科書体 NK-R"/>
      <family val="1"/>
      <charset val="128"/>
    </font>
    <font>
      <b/>
      <sz val="12"/>
      <color rgb="FFFF0000"/>
      <name val="UD デジタル 教科書体 NK-R"/>
      <family val="1"/>
      <charset val="128"/>
    </font>
    <font>
      <sz val="14"/>
      <color rgb="FFFF0000"/>
      <name val="UD デジタル 教科書体 NK-R"/>
      <family val="1"/>
      <charset val="128"/>
    </font>
    <font>
      <sz val="12"/>
      <color theme="5"/>
      <name val="UD デジタル 教科書体 NK-R"/>
      <family val="1"/>
      <charset val="128"/>
    </font>
    <font>
      <sz val="10.5"/>
      <color rgb="FF000000"/>
      <name val="UD デジタル 教科書体 NK-R"/>
      <family val="1"/>
      <charset val="128"/>
    </font>
    <font>
      <sz val="16"/>
      <color rgb="FFFF0000"/>
      <name val="UD デジタル 教科書体 NK-R"/>
      <family val="1"/>
      <charset val="128"/>
    </font>
    <font>
      <sz val="14"/>
      <color theme="1"/>
      <name val="UD デジタル 教科書体 NK-R"/>
      <family val="1"/>
      <charset val="128"/>
    </font>
    <font>
      <sz val="11"/>
      <color theme="0" tint="-0.14999847407452621"/>
      <name val="UD デジタル 教科書体 NK-R"/>
      <family val="1"/>
      <charset val="128"/>
    </font>
    <font>
      <sz val="9"/>
      <color theme="0" tint="-0.14999847407452621"/>
      <name val="UD デジタル 教科書体 NK-R"/>
      <family val="1"/>
      <charset val="128"/>
    </font>
    <font>
      <b/>
      <sz val="8"/>
      <color rgb="FFFF0000"/>
      <name val="UD デジタル 教科書体 NK-R"/>
      <family val="1"/>
      <charset val="128"/>
    </font>
    <font>
      <sz val="11"/>
      <color theme="0" tint="-0.34998626667073579"/>
      <name val="UD デジタル 教科書体 NK-R"/>
      <family val="1"/>
      <charset val="128"/>
    </font>
    <font>
      <sz val="12"/>
      <color theme="0" tint="-0.34998626667073579"/>
      <name val="UD デジタル 教科書体 NK-R"/>
      <family val="1"/>
      <charset val="128"/>
    </font>
    <font>
      <sz val="6"/>
      <color rgb="FFFF0000"/>
      <name val="UD デジタル 教科書体 NK-R"/>
      <family val="1"/>
      <charset val="128"/>
    </font>
    <font>
      <b/>
      <sz val="12"/>
      <color indexed="10"/>
      <name val="UD デジタル 教科書体 NK-R"/>
      <family val="1"/>
      <charset val="128"/>
    </font>
    <font>
      <sz val="16"/>
      <color theme="0"/>
      <name val="UD デジタル 教科書体 NK-R"/>
      <family val="1"/>
      <charset val="128"/>
    </font>
    <font>
      <sz val="16"/>
      <color theme="1"/>
      <name val="UD デジタル 教科書体 NK-R"/>
      <family val="1"/>
      <charset val="128"/>
    </font>
  </fonts>
  <fills count="21">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rgb="FFFFFF99"/>
        <bgColor indexed="64"/>
      </patternFill>
    </fill>
    <fill>
      <patternFill patternType="solid">
        <fgColor theme="0" tint="-0.14996795556505021"/>
        <bgColor indexed="64"/>
      </patternFill>
    </fill>
    <fill>
      <gradientFill degree="90">
        <stop position="0">
          <color theme="9" tint="0.40000610370189521"/>
        </stop>
        <stop position="1">
          <color theme="9" tint="0.80001220740379042"/>
        </stop>
      </gradientFill>
    </fill>
    <fill>
      <patternFill patternType="solid">
        <fgColor rgb="FF00B050"/>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9FF66"/>
        <bgColor indexed="64"/>
      </patternFill>
    </fill>
    <fill>
      <patternFill patternType="solid">
        <fgColor theme="7" tint="0.39997558519241921"/>
        <bgColor indexed="64"/>
      </patternFill>
    </fill>
    <fill>
      <patternFill patternType="solid">
        <fgColor rgb="FFFF99FF"/>
        <bgColor indexed="64"/>
      </patternFill>
    </fill>
    <fill>
      <patternFill patternType="solid">
        <fgColor theme="1" tint="0.14999847407452621"/>
        <bgColor indexed="64"/>
      </patternFill>
    </fill>
    <fill>
      <patternFill patternType="solid">
        <fgColor theme="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C000"/>
        <bgColor indexed="64"/>
      </patternFill>
    </fill>
  </fills>
  <borders count="288">
    <border>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top/>
      <bottom style="thick">
        <color rgb="FFFF0000"/>
      </bottom>
      <diagonal/>
    </border>
    <border>
      <left/>
      <right/>
      <top/>
      <bottom style="thick">
        <color rgb="FFFF0000"/>
      </bottom>
      <diagonal/>
    </border>
    <border>
      <left style="medium">
        <color rgb="FFFF0000"/>
      </left>
      <right style="medium">
        <color rgb="FFFF0000"/>
      </right>
      <top style="medium">
        <color rgb="FFFF0000"/>
      </top>
      <bottom style="double">
        <color rgb="FFFF0000"/>
      </bottom>
      <diagonal/>
    </border>
    <border>
      <left style="medium">
        <color rgb="FFFF0000"/>
      </left>
      <right/>
      <top/>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thick">
        <color theme="9" tint="-0.499984740745262"/>
      </right>
      <top style="thick">
        <color theme="9" tint="-0.499984740745262"/>
      </top>
      <bottom/>
      <diagonal/>
    </border>
    <border>
      <left style="thick">
        <color theme="9" tint="-0.499984740745262"/>
      </left>
      <right/>
      <top/>
      <bottom/>
      <diagonal/>
    </border>
    <border>
      <left/>
      <right style="thick">
        <color theme="9" tint="-0.499984740745262"/>
      </right>
      <top/>
      <bottom/>
      <diagonal/>
    </border>
    <border>
      <left style="thick">
        <color theme="9" tint="-0.499984740745262"/>
      </left>
      <right/>
      <top/>
      <bottom style="thick">
        <color theme="9" tint="-0.499984740745262"/>
      </bottom>
      <diagonal/>
    </border>
    <border>
      <left/>
      <right/>
      <top/>
      <bottom style="thick">
        <color theme="9" tint="-0.499984740745262"/>
      </bottom>
      <diagonal/>
    </border>
    <border>
      <left/>
      <right style="thick">
        <color theme="9" tint="-0.499984740745262"/>
      </right>
      <top/>
      <bottom style="thick">
        <color theme="9" tint="-0.499984740745262"/>
      </bottom>
      <diagonal/>
    </border>
    <border>
      <left/>
      <right/>
      <top style="medium">
        <color rgb="FFFF0000"/>
      </top>
      <bottom/>
      <diagonal/>
    </border>
    <border>
      <left style="dotted">
        <color rgb="FFFF0000"/>
      </left>
      <right style="medium">
        <color rgb="FFFF0000"/>
      </right>
      <top style="medium">
        <color rgb="FFFF0000"/>
      </top>
      <bottom style="medium">
        <color rgb="FFFF0000"/>
      </bottom>
      <diagonal/>
    </border>
    <border>
      <left/>
      <right/>
      <top/>
      <bottom style="medium">
        <color rgb="FFFF0000"/>
      </bottom>
      <diagonal/>
    </border>
    <border>
      <left style="medium">
        <color rgb="FFFF0000"/>
      </left>
      <right/>
      <top style="medium">
        <color rgb="FFFF0000"/>
      </top>
      <bottom/>
      <diagonal/>
    </border>
    <border>
      <left style="medium">
        <color rgb="FFFF0000"/>
      </left>
      <right style="medium">
        <color rgb="FFFF0000"/>
      </right>
      <top/>
      <bottom style="medium">
        <color rgb="FFFF0000"/>
      </bottom>
      <diagonal/>
    </border>
    <border>
      <left style="thin">
        <color theme="1"/>
      </left>
      <right/>
      <top style="thin">
        <color theme="1"/>
      </top>
      <bottom style="thin">
        <color theme="1"/>
      </bottom>
      <diagonal/>
    </border>
    <border>
      <left style="thin">
        <color indexed="64"/>
      </left>
      <right style="thin">
        <color indexed="64"/>
      </right>
      <top style="medium">
        <color rgb="FFFF0000"/>
      </top>
      <bottom/>
      <diagonal/>
    </border>
    <border>
      <left style="thin">
        <color theme="1"/>
      </left>
      <right/>
      <top style="thin">
        <color theme="1"/>
      </top>
      <bottom style="medium">
        <color rgb="FFFF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medium">
        <color rgb="FFFF0000"/>
      </bottom>
      <diagonal/>
    </border>
    <border>
      <left/>
      <right style="thin">
        <color theme="1"/>
      </right>
      <top/>
      <bottom style="thin">
        <color theme="1"/>
      </bottom>
      <diagonal/>
    </border>
    <border>
      <left/>
      <right style="thin">
        <color theme="1"/>
      </right>
      <top style="thin">
        <color theme="1"/>
      </top>
      <bottom style="thin">
        <color theme="1"/>
      </bottom>
      <diagonal/>
    </border>
    <border>
      <left/>
      <right style="medium">
        <color rgb="FFFF0000"/>
      </right>
      <top style="thin">
        <color indexed="64"/>
      </top>
      <bottom style="thin">
        <color indexed="64"/>
      </bottom>
      <diagonal/>
    </border>
    <border>
      <left/>
      <right style="medium">
        <color rgb="FFFF0000"/>
      </right>
      <top style="thin">
        <color indexed="64"/>
      </top>
      <bottom style="medium">
        <color rgb="FFFF0000"/>
      </bottom>
      <diagonal/>
    </border>
    <border>
      <left style="thin">
        <color rgb="FFFF0000"/>
      </left>
      <right style="thin">
        <color rgb="FFFF0000"/>
      </right>
      <top style="thin">
        <color rgb="FFFF0000"/>
      </top>
      <bottom style="thin">
        <color rgb="FFFF0000"/>
      </bottom>
      <diagonal/>
    </border>
    <border>
      <left/>
      <right/>
      <top/>
      <bottom style="medium">
        <color indexed="64"/>
      </bottom>
      <diagonal/>
    </border>
    <border>
      <left style="thin">
        <color rgb="FFFF0000"/>
      </left>
      <right/>
      <top/>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rgb="FF008000"/>
      </left>
      <right/>
      <top style="medium">
        <color rgb="FF008000"/>
      </top>
      <bottom/>
      <diagonal/>
    </border>
    <border>
      <left style="medium">
        <color rgb="FF008000"/>
      </left>
      <right/>
      <top/>
      <bottom/>
      <diagonal/>
    </border>
    <border>
      <left style="thin">
        <color indexed="64"/>
      </left>
      <right style="thin">
        <color indexed="64"/>
      </right>
      <top style="thin">
        <color indexed="64"/>
      </top>
      <bottom/>
      <diagonal/>
    </border>
    <border>
      <left style="thin">
        <color indexed="64"/>
      </left>
      <right/>
      <top/>
      <bottom/>
      <diagonal/>
    </border>
    <border>
      <left/>
      <right style="medium">
        <color rgb="FF008000"/>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top/>
      <bottom style="thin">
        <color indexed="64"/>
      </bottom>
      <diagonal/>
    </border>
    <border>
      <left style="thin">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style="dotted">
        <color indexed="64"/>
      </right>
      <top style="thin">
        <color indexed="64"/>
      </top>
      <bottom/>
      <diagonal/>
    </border>
    <border>
      <left style="medium">
        <color indexed="64"/>
      </left>
      <right style="medium">
        <color indexed="64"/>
      </right>
      <top style="medium">
        <color indexed="64"/>
      </top>
      <bottom/>
      <diagonal/>
    </border>
    <border>
      <left style="dotted">
        <color indexed="64"/>
      </left>
      <right/>
      <top style="thin">
        <color indexed="64"/>
      </top>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theme="1"/>
      </bottom>
      <diagonal/>
    </border>
    <border>
      <left style="medium">
        <color indexed="64"/>
      </left>
      <right/>
      <top style="thin">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medium">
        <color indexed="64"/>
      </right>
      <top/>
      <bottom/>
      <diagonal/>
    </border>
    <border>
      <left style="thin">
        <color indexed="64"/>
      </left>
      <right style="medium">
        <color indexed="64"/>
      </right>
      <top/>
      <bottom/>
      <diagonal/>
    </border>
    <border>
      <left/>
      <right style="dotted">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dotted">
        <color indexed="64"/>
      </right>
      <top/>
      <bottom style="medium">
        <color indexed="64"/>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dotted">
        <color indexed="64"/>
      </top>
      <bottom style="dotted">
        <color indexed="64"/>
      </bottom>
      <diagonal/>
    </border>
    <border>
      <left style="medium">
        <color rgb="FFFF0000"/>
      </left>
      <right style="thin">
        <color theme="1"/>
      </right>
      <top/>
      <bottom style="thin">
        <color theme="1"/>
      </bottom>
      <diagonal/>
    </border>
    <border>
      <left style="thin">
        <color theme="1"/>
      </left>
      <right style="thin">
        <color theme="1"/>
      </right>
      <top/>
      <bottom style="thin">
        <color theme="1"/>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style="thin">
        <color theme="1"/>
      </top>
      <bottom/>
      <diagonal/>
    </border>
    <border>
      <left style="thin">
        <color theme="1"/>
      </left>
      <right style="thin">
        <color theme="1"/>
      </right>
      <top style="thin">
        <color theme="1"/>
      </top>
      <bottom style="dotted">
        <color theme="1"/>
      </bottom>
      <diagonal/>
    </border>
    <border>
      <left style="thin">
        <color theme="1"/>
      </left>
      <right style="thin">
        <color theme="1"/>
      </right>
      <top style="dotted">
        <color theme="1"/>
      </top>
      <bottom style="dotted">
        <color theme="1"/>
      </bottom>
      <diagonal/>
    </border>
    <border>
      <left style="thin">
        <color theme="1"/>
      </left>
      <right style="thin">
        <color theme="1"/>
      </right>
      <top style="dotted">
        <color theme="1"/>
      </top>
      <bottom style="thin">
        <color theme="1"/>
      </bottom>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style="thin">
        <color rgb="FFFF0000"/>
      </top>
      <bottom style="medium">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medium">
        <color indexed="64"/>
      </left>
      <right style="medium">
        <color indexed="64"/>
      </right>
      <top/>
      <bottom style="double">
        <color indexed="64"/>
      </bottom>
      <diagonal/>
    </border>
    <border>
      <left style="thin">
        <color indexed="64"/>
      </left>
      <right style="thin">
        <color indexed="64"/>
      </right>
      <top style="thin">
        <color theme="1"/>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dotted">
        <color indexed="64"/>
      </left>
      <right/>
      <top style="medium">
        <color indexed="64"/>
      </top>
      <bottom/>
      <diagonal/>
    </border>
    <border>
      <left style="medium">
        <color rgb="FF008000"/>
      </left>
      <right style="thin">
        <color rgb="FF008000"/>
      </right>
      <top style="medium">
        <color rgb="FF008000"/>
      </top>
      <bottom style="dotted">
        <color rgb="FF008000"/>
      </bottom>
      <diagonal/>
    </border>
    <border>
      <left style="thin">
        <color rgb="FF008000"/>
      </left>
      <right style="thin">
        <color rgb="FF008000"/>
      </right>
      <top style="medium">
        <color rgb="FF008000"/>
      </top>
      <bottom style="dotted">
        <color rgb="FF008000"/>
      </bottom>
      <diagonal/>
    </border>
    <border>
      <left style="thin">
        <color rgb="FF008000"/>
      </left>
      <right style="medium">
        <color rgb="FF008000"/>
      </right>
      <top style="medium">
        <color rgb="FF008000"/>
      </top>
      <bottom style="dotted">
        <color rgb="FF008000"/>
      </bottom>
      <diagonal/>
    </border>
    <border>
      <left style="medium">
        <color rgb="FF008000"/>
      </left>
      <right style="thin">
        <color rgb="FF008000"/>
      </right>
      <top style="dotted">
        <color rgb="FF008000"/>
      </top>
      <bottom style="medium">
        <color rgb="FF008000"/>
      </bottom>
      <diagonal/>
    </border>
    <border>
      <left style="thin">
        <color rgb="FF008000"/>
      </left>
      <right style="thin">
        <color rgb="FF008000"/>
      </right>
      <top style="dotted">
        <color rgb="FF008000"/>
      </top>
      <bottom style="medium">
        <color rgb="FF008000"/>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medium">
        <color indexed="64"/>
      </left>
      <right style="thin">
        <color indexed="64"/>
      </right>
      <top/>
      <bottom style="double">
        <color indexed="64"/>
      </bottom>
      <diagonal/>
    </border>
    <border>
      <left style="medium">
        <color rgb="FFFF0000"/>
      </left>
      <right style="medium">
        <color rgb="FFFF0000"/>
      </right>
      <top/>
      <bottom/>
      <diagonal/>
    </border>
    <border>
      <left/>
      <right style="thin">
        <color indexed="64"/>
      </right>
      <top style="thin">
        <color indexed="64"/>
      </top>
      <bottom style="medium">
        <color rgb="FFFF0000"/>
      </bottom>
      <diagonal/>
    </border>
    <border>
      <left/>
      <right/>
      <top style="thin">
        <color theme="1"/>
      </top>
      <bottom style="thin">
        <color theme="1"/>
      </bottom>
      <diagonal/>
    </border>
    <border>
      <left style="medium">
        <color indexed="64"/>
      </left>
      <right style="dotted">
        <color indexed="64"/>
      </right>
      <top style="medium">
        <color indexed="64"/>
      </top>
      <bottom style="medium">
        <color indexed="64"/>
      </bottom>
      <diagonal/>
    </border>
    <border>
      <left/>
      <right/>
      <top style="medium">
        <color rgb="FF008000"/>
      </top>
      <bottom/>
      <diagonal/>
    </border>
    <border>
      <left/>
      <right style="medium">
        <color rgb="FF008000"/>
      </right>
      <top style="medium">
        <color rgb="FF008000"/>
      </top>
      <bottom/>
      <diagonal/>
    </border>
    <border>
      <left style="double">
        <color rgb="FFFF0000"/>
      </left>
      <right/>
      <top style="medium">
        <color rgb="FFFF0000"/>
      </top>
      <bottom style="thin">
        <color rgb="FFFF0000"/>
      </bottom>
      <diagonal/>
    </border>
    <border>
      <left/>
      <right/>
      <top style="medium">
        <color rgb="FFFF0000"/>
      </top>
      <bottom style="thin">
        <color rgb="FFFF0000"/>
      </bottom>
      <diagonal/>
    </border>
    <border>
      <left/>
      <right style="medium">
        <color rgb="FFFF0000"/>
      </right>
      <top style="medium">
        <color rgb="FFFF0000"/>
      </top>
      <bottom style="thin">
        <color rgb="FFFF0000"/>
      </bottom>
      <diagonal/>
    </border>
    <border>
      <left style="double">
        <color rgb="FFFF0000"/>
      </left>
      <right/>
      <top style="thin">
        <color rgb="FFFF0000"/>
      </top>
      <bottom style="double">
        <color rgb="FFFF0000"/>
      </bottom>
      <diagonal/>
    </border>
    <border>
      <left/>
      <right/>
      <top style="thin">
        <color rgb="FFFF0000"/>
      </top>
      <bottom style="double">
        <color rgb="FFFF0000"/>
      </bottom>
      <diagonal/>
    </border>
    <border>
      <left/>
      <right style="medium">
        <color rgb="FFFF0000"/>
      </right>
      <top style="thin">
        <color rgb="FFFF0000"/>
      </top>
      <bottom style="double">
        <color rgb="FFFF0000"/>
      </bottom>
      <diagonal/>
    </border>
    <border>
      <left style="medium">
        <color theme="7" tint="-0.24994659260841701"/>
      </left>
      <right/>
      <top style="medium">
        <color theme="7" tint="-0.24994659260841701"/>
      </top>
      <bottom style="dotted">
        <color theme="7" tint="-0.24994659260841701"/>
      </bottom>
      <diagonal/>
    </border>
    <border>
      <left/>
      <right style="medium">
        <color rgb="FF008000"/>
      </right>
      <top style="medium">
        <color theme="7" tint="-0.24994659260841701"/>
      </top>
      <bottom style="dotted">
        <color theme="7" tint="-0.24994659260841701"/>
      </bottom>
      <diagonal/>
    </border>
    <border>
      <left style="medium">
        <color rgb="FFFF0000"/>
      </left>
      <right style="thin">
        <color indexed="64"/>
      </right>
      <top style="medium">
        <color rgb="FFFF0000"/>
      </top>
      <bottom style="thin">
        <color theme="1"/>
      </bottom>
      <diagonal/>
    </border>
    <border>
      <left style="thin">
        <color indexed="64"/>
      </left>
      <right/>
      <top style="medium">
        <color rgb="FFFF0000"/>
      </top>
      <bottom style="thin">
        <color theme="1"/>
      </bottom>
      <diagonal/>
    </border>
    <border>
      <left style="dotted">
        <color indexed="64"/>
      </left>
      <right/>
      <top style="medium">
        <color rgb="FFFF0000"/>
      </top>
      <bottom style="thin">
        <color theme="1"/>
      </bottom>
      <diagonal/>
    </border>
    <border>
      <left/>
      <right/>
      <top style="medium">
        <color rgb="FFFF0000"/>
      </top>
      <bottom style="thin">
        <color theme="1"/>
      </bottom>
      <diagonal/>
    </border>
    <border>
      <left/>
      <right style="medium">
        <color rgb="FFFF0000"/>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dotted">
        <color indexed="64"/>
      </left>
      <right/>
      <top style="thin">
        <color theme="1"/>
      </top>
      <bottom style="thin">
        <color theme="1"/>
      </bottom>
      <diagonal/>
    </border>
    <border>
      <left/>
      <right style="medium">
        <color rgb="FFFF0000"/>
      </right>
      <top style="thin">
        <color theme="1"/>
      </top>
      <bottom style="thin">
        <color theme="1"/>
      </bottom>
      <diagonal/>
    </border>
    <border>
      <left/>
      <right style="thin">
        <color theme="1"/>
      </right>
      <top style="medium">
        <color rgb="FFFF0000"/>
      </top>
      <bottom style="thin">
        <color theme="1"/>
      </bottom>
      <diagonal/>
    </border>
    <border>
      <left/>
      <right style="dotted">
        <color indexed="64"/>
      </right>
      <top style="medium">
        <color rgb="FFFF0000"/>
      </top>
      <bottom style="thin">
        <color theme="1"/>
      </bottom>
      <diagonal/>
    </border>
    <border>
      <left/>
      <right style="dotted">
        <color indexed="64"/>
      </right>
      <top style="thin">
        <color theme="1"/>
      </top>
      <bottom style="thin">
        <color theme="1"/>
      </bottom>
      <diagonal/>
    </border>
    <border>
      <left style="dotted">
        <color rgb="FFFF0000"/>
      </left>
      <right style="medium">
        <color rgb="FFFF0000"/>
      </right>
      <top style="medium">
        <color rgb="FFFF0000"/>
      </top>
      <bottom/>
      <diagonal/>
    </border>
    <border>
      <left style="dotted">
        <color rgb="FFFF0000"/>
      </left>
      <right style="medium">
        <color rgb="FFFF0000"/>
      </right>
      <top/>
      <bottom/>
      <diagonal/>
    </border>
    <border>
      <left style="dotted">
        <color rgb="FFFF0000"/>
      </left>
      <right style="medium">
        <color rgb="FFFF0000"/>
      </right>
      <top/>
      <bottom style="medium">
        <color rgb="FFFF0000"/>
      </bottom>
      <diagonal/>
    </border>
    <border>
      <left style="thin">
        <color indexed="64"/>
      </left>
      <right style="thin">
        <color indexed="64"/>
      </right>
      <top/>
      <bottom style="thin">
        <color theme="1"/>
      </bottom>
      <diagonal/>
    </border>
    <border>
      <left/>
      <right style="thin">
        <color indexed="64"/>
      </right>
      <top style="thin">
        <color theme="1"/>
      </top>
      <bottom style="thin">
        <color indexed="64"/>
      </bottom>
      <diagonal/>
    </border>
    <border>
      <left style="dotted">
        <color theme="1"/>
      </left>
      <right style="thin">
        <color theme="1"/>
      </right>
      <top style="thin">
        <color theme="1"/>
      </top>
      <bottom style="thin">
        <color theme="1"/>
      </bottom>
      <diagonal/>
    </border>
    <border>
      <left style="thin">
        <color theme="1"/>
      </left>
      <right style="dotted">
        <color theme="1"/>
      </right>
      <top style="thin">
        <color theme="1"/>
      </top>
      <bottom style="thin">
        <color theme="1"/>
      </bottom>
      <diagonal/>
    </border>
    <border>
      <left style="dotted">
        <color theme="1"/>
      </left>
      <right style="thin">
        <color theme="1"/>
      </right>
      <top style="thin">
        <color theme="1"/>
      </top>
      <bottom style="medium">
        <color rgb="FFFF0000"/>
      </bottom>
      <diagonal/>
    </border>
    <border>
      <left style="thin">
        <color theme="1"/>
      </left>
      <right style="dotted">
        <color theme="1"/>
      </right>
      <top style="thin">
        <color theme="1"/>
      </top>
      <bottom style="medium">
        <color rgb="FFFF0000"/>
      </bottom>
      <diagonal/>
    </border>
    <border>
      <left/>
      <right style="medium">
        <color rgb="FFFF0000"/>
      </right>
      <top style="thin">
        <color theme="1"/>
      </top>
      <bottom style="thin">
        <color indexed="64"/>
      </bottom>
      <diagonal/>
    </border>
    <border>
      <left style="medium">
        <color rgb="FFFF0000"/>
      </left>
      <right style="mediumDashed">
        <color rgb="FFFF0000"/>
      </right>
      <top style="mediumDashed">
        <color rgb="FFFF0000"/>
      </top>
      <bottom/>
      <diagonal/>
    </border>
    <border>
      <left style="medium">
        <color rgb="FFFF0000"/>
      </left>
      <right style="mediumDashed">
        <color rgb="FFFF0000"/>
      </right>
      <top/>
      <bottom/>
      <diagonal/>
    </border>
    <border>
      <left style="medium">
        <color rgb="FFFF0000"/>
      </left>
      <right style="mediumDashed">
        <color rgb="FFFF0000"/>
      </right>
      <top/>
      <bottom style="mediumDashed">
        <color rgb="FFFF0000"/>
      </bottom>
      <diagonal/>
    </border>
    <border>
      <left style="thick">
        <color theme="9" tint="-0.499984740745262"/>
      </left>
      <right style="thick">
        <color theme="9" tint="-0.499984740745262"/>
      </right>
      <top/>
      <bottom style="double">
        <color theme="9" tint="-0.499984740745262"/>
      </bottom>
      <diagonal/>
    </border>
    <border>
      <left style="thick">
        <color theme="9" tint="-0.499984740745262"/>
      </left>
      <right style="thick">
        <color theme="9" tint="-0.499984740745262"/>
      </right>
      <top style="thick">
        <color theme="9" tint="-0.499984740745262"/>
      </top>
      <bottom/>
      <diagonal/>
    </border>
    <border>
      <left style="thick">
        <color theme="9" tint="-0.499984740745262"/>
      </left>
      <right style="thick">
        <color theme="9" tint="-0.499984740745262"/>
      </right>
      <top/>
      <bottom style="thick">
        <color theme="9" tint="-0.499984740745262"/>
      </bottom>
      <diagonal/>
    </border>
    <border>
      <left style="thick">
        <color theme="9" tint="-0.499984740745262"/>
      </left>
      <right style="thick">
        <color theme="9" tint="-0.499984740745262"/>
      </right>
      <top style="double">
        <color theme="9" tint="-0.499984740745262"/>
      </top>
      <bottom style="thick">
        <color theme="9" tint="-0.499984740745262"/>
      </bottom>
      <diagonal/>
    </border>
    <border>
      <left style="dotted">
        <color theme="1"/>
      </left>
      <right style="medium">
        <color theme="1"/>
      </right>
      <top style="medium">
        <color theme="1"/>
      </top>
      <bottom/>
      <diagonal/>
    </border>
    <border>
      <left style="medium">
        <color theme="1"/>
      </left>
      <right/>
      <top style="medium">
        <color theme="1"/>
      </top>
      <bottom style="thin">
        <color theme="1"/>
      </bottom>
      <diagonal/>
    </border>
    <border>
      <left style="medium">
        <color theme="1"/>
      </left>
      <right style="dotted">
        <color auto="1"/>
      </right>
      <top style="medium">
        <color theme="1"/>
      </top>
      <bottom style="thin">
        <color theme="1"/>
      </bottom>
      <diagonal/>
    </border>
    <border>
      <left/>
      <right style="dotted">
        <color theme="1"/>
      </right>
      <top style="medium">
        <color theme="1"/>
      </top>
      <bottom style="thin">
        <color theme="1"/>
      </bottom>
      <diagonal/>
    </border>
    <border>
      <left style="medium">
        <color theme="1"/>
      </left>
      <right/>
      <top style="thin">
        <color theme="1"/>
      </top>
      <bottom style="medium">
        <color rgb="FFFF0000"/>
      </bottom>
      <diagonal/>
    </border>
    <border>
      <left style="medium">
        <color theme="1"/>
      </left>
      <right style="dotted">
        <color auto="1"/>
      </right>
      <top style="thin">
        <color theme="1"/>
      </top>
      <bottom style="medium">
        <color rgb="FFFF0000"/>
      </bottom>
      <diagonal/>
    </border>
    <border>
      <left/>
      <right style="dotted">
        <color theme="1"/>
      </right>
      <top style="thin">
        <color theme="1"/>
      </top>
      <bottom style="medium">
        <color rgb="FFFF0000"/>
      </bottom>
      <diagonal/>
    </border>
    <border>
      <left style="dotted">
        <color auto="1"/>
      </left>
      <right style="medium">
        <color theme="1"/>
      </right>
      <top style="medium">
        <color theme="1"/>
      </top>
      <bottom style="thin">
        <color theme="1"/>
      </bottom>
      <diagonal/>
    </border>
    <border>
      <left style="dotted">
        <color auto="1"/>
      </left>
      <right style="medium">
        <color theme="1"/>
      </right>
      <top style="thin">
        <color theme="1"/>
      </top>
      <bottom style="medium">
        <color auto="1"/>
      </bottom>
      <diagonal/>
    </border>
    <border>
      <left style="dotted">
        <color theme="1"/>
      </left>
      <right style="medium">
        <color theme="1"/>
      </right>
      <top/>
      <bottom style="medium">
        <color theme="1"/>
      </bottom>
      <diagonal/>
    </border>
    <border>
      <left style="mediumDashDot">
        <color theme="5" tint="-0.24994659260841701"/>
      </left>
      <right/>
      <top style="mediumDashDot">
        <color theme="5" tint="-0.24994659260841701"/>
      </top>
      <bottom/>
      <diagonal/>
    </border>
    <border>
      <left/>
      <right/>
      <top style="mediumDashDot">
        <color theme="5" tint="-0.24994659260841701"/>
      </top>
      <bottom/>
      <diagonal/>
    </border>
    <border>
      <left/>
      <right style="mediumDashDot">
        <color theme="5" tint="-0.24994659260841701"/>
      </right>
      <top style="mediumDashDot">
        <color theme="5" tint="-0.24994659260841701"/>
      </top>
      <bottom/>
      <diagonal/>
    </border>
    <border>
      <left style="mediumDashDot">
        <color theme="5" tint="-0.24994659260841701"/>
      </left>
      <right/>
      <top/>
      <bottom/>
      <diagonal/>
    </border>
    <border>
      <left/>
      <right style="mediumDashDot">
        <color theme="5" tint="-0.24994659260841701"/>
      </right>
      <top/>
      <bottom/>
      <diagonal/>
    </border>
    <border>
      <left style="mediumDashDot">
        <color theme="5" tint="-0.24994659260841701"/>
      </left>
      <right/>
      <top/>
      <bottom style="mediumDashDot">
        <color theme="5" tint="-0.24994659260841701"/>
      </bottom>
      <diagonal/>
    </border>
    <border>
      <left/>
      <right/>
      <top/>
      <bottom style="mediumDashDot">
        <color theme="5" tint="-0.24994659260841701"/>
      </bottom>
      <diagonal/>
    </border>
    <border>
      <left/>
      <right style="mediumDashDot">
        <color theme="5" tint="-0.24994659260841701"/>
      </right>
      <top/>
      <bottom style="mediumDashDot">
        <color theme="5" tint="-0.24994659260841701"/>
      </bottom>
      <diagonal/>
    </border>
    <border>
      <left style="thin">
        <color indexed="64"/>
      </left>
      <right/>
      <top style="thin">
        <color theme="1"/>
      </top>
      <bottom style="double">
        <color indexed="64"/>
      </bottom>
      <diagonal/>
    </border>
    <border>
      <left/>
      <right style="thin">
        <color indexed="64"/>
      </right>
      <top style="thin">
        <color theme="1"/>
      </top>
      <bottom style="double">
        <color indexed="64"/>
      </bottom>
      <diagonal/>
    </border>
    <border>
      <left/>
      <right style="dotted">
        <color indexed="64"/>
      </right>
      <top style="thin">
        <color theme="1"/>
      </top>
      <bottom style="double">
        <color indexed="64"/>
      </bottom>
      <diagonal/>
    </border>
    <border>
      <left style="dotted">
        <color indexed="64"/>
      </left>
      <right/>
      <top style="thin">
        <color theme="1"/>
      </top>
      <bottom style="double">
        <color indexed="64"/>
      </bottom>
      <diagonal/>
    </border>
    <border>
      <left/>
      <right style="thin">
        <color theme="1"/>
      </right>
      <top style="thin">
        <color theme="1"/>
      </top>
      <bottom style="double">
        <color indexed="64"/>
      </bottom>
      <diagonal/>
    </border>
    <border>
      <left/>
      <right/>
      <top style="thin">
        <color theme="1"/>
      </top>
      <bottom style="double">
        <color indexed="64"/>
      </bottom>
      <diagonal/>
    </border>
    <border>
      <left style="thin">
        <color indexed="64"/>
      </left>
      <right/>
      <top style="medium">
        <color indexed="64"/>
      </top>
      <bottom style="thin">
        <color theme="1"/>
      </bottom>
      <diagonal/>
    </border>
    <border>
      <left/>
      <right style="dotted">
        <color indexed="64"/>
      </right>
      <top style="medium">
        <color indexed="64"/>
      </top>
      <bottom style="thin">
        <color theme="1"/>
      </bottom>
      <diagonal/>
    </border>
    <border>
      <left style="dotted">
        <color indexed="64"/>
      </left>
      <right/>
      <top style="medium">
        <color indexed="64"/>
      </top>
      <bottom style="thin">
        <color theme="1"/>
      </bottom>
      <diagonal/>
    </border>
    <border>
      <left/>
      <right/>
      <top style="medium">
        <color indexed="64"/>
      </top>
      <bottom style="thin">
        <color theme="1"/>
      </bottom>
      <diagonal/>
    </border>
    <border>
      <left/>
      <right style="thin">
        <color theme="1"/>
      </right>
      <top style="medium">
        <color indexed="64"/>
      </top>
      <bottom style="thin">
        <color theme="1"/>
      </bottom>
      <diagonal/>
    </border>
    <border>
      <left style="thin">
        <color theme="1"/>
      </left>
      <right/>
      <top style="medium">
        <color indexed="64"/>
      </top>
      <bottom style="thin">
        <color theme="1"/>
      </bottom>
      <diagonal/>
    </border>
    <border>
      <left/>
      <right style="medium">
        <color indexed="64"/>
      </right>
      <top style="medium">
        <color indexed="64"/>
      </top>
      <bottom style="thin">
        <color theme="1"/>
      </bottom>
      <diagonal/>
    </border>
    <border>
      <left/>
      <right style="medium">
        <color indexed="64"/>
      </right>
      <top style="thin">
        <color theme="1"/>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medium">
        <color rgb="FFFF0000"/>
      </top>
      <bottom/>
      <diagonal/>
    </border>
    <border>
      <left/>
      <right style="thin">
        <color indexed="64"/>
      </right>
      <top style="medium">
        <color rgb="FFFF0000"/>
      </top>
      <bottom/>
      <diagonal/>
    </border>
    <border>
      <left style="thin">
        <color indexed="64"/>
      </left>
      <right/>
      <top/>
      <bottom style="thin">
        <color theme="1"/>
      </bottom>
      <diagonal/>
    </border>
    <border>
      <left/>
      <right style="thin">
        <color indexed="64"/>
      </right>
      <top/>
      <bottom style="thin">
        <color theme="1"/>
      </bottom>
      <diagonal/>
    </border>
    <border>
      <left style="medium">
        <color theme="7" tint="-0.24994659260841701"/>
      </left>
      <right/>
      <top style="dotted">
        <color theme="7" tint="-0.24994659260841701"/>
      </top>
      <bottom style="medium">
        <color theme="7" tint="-0.24994659260841701"/>
      </bottom>
      <diagonal/>
    </border>
    <border>
      <left/>
      <right style="medium">
        <color rgb="FF008000"/>
      </right>
      <top style="dotted">
        <color theme="7" tint="-0.24994659260841701"/>
      </top>
      <bottom style="medium">
        <color theme="7" tint="-0.24994659260841701"/>
      </bottom>
      <diagonal/>
    </border>
    <border>
      <left/>
      <right style="dotted">
        <color rgb="FFFF0000"/>
      </right>
      <top style="medium">
        <color rgb="FFFF0000"/>
      </top>
      <bottom style="medium">
        <color rgb="FFFF0000"/>
      </bottom>
      <diagonal/>
    </border>
    <border>
      <left style="thin">
        <color rgb="FF008000"/>
      </left>
      <right/>
      <top style="medium">
        <color rgb="FF008000"/>
      </top>
      <bottom style="dotted">
        <color rgb="FF008000"/>
      </bottom>
      <diagonal/>
    </border>
    <border>
      <left style="thin">
        <color rgb="FF008000"/>
      </left>
      <right style="medium">
        <color rgb="FF008000"/>
      </right>
      <top style="dotted">
        <color rgb="FF008000"/>
      </top>
      <bottom style="medium">
        <color rgb="FF008000"/>
      </bottom>
      <diagonal/>
    </border>
    <border>
      <left/>
      <right/>
      <top style="medium">
        <color rgb="FF008000"/>
      </top>
      <bottom style="dotted">
        <color rgb="FF008000"/>
      </bottom>
      <diagonal/>
    </border>
    <border>
      <left/>
      <right style="medium">
        <color rgb="FF008000"/>
      </right>
      <top style="medium">
        <color rgb="FF008000"/>
      </top>
      <bottom style="dotted">
        <color rgb="FF008000"/>
      </bottom>
      <diagonal/>
    </border>
    <border>
      <left style="medium">
        <color theme="7" tint="-0.24994659260841701"/>
      </left>
      <right style="medium">
        <color theme="7" tint="-0.24994659260841701"/>
      </right>
      <top/>
      <bottom style="dotted">
        <color theme="7" tint="-0.24994659260841701"/>
      </bottom>
      <diagonal/>
    </border>
    <border>
      <left style="medium">
        <color rgb="FF008000"/>
      </left>
      <right style="medium">
        <color theme="7" tint="-0.24994659260841701"/>
      </right>
      <top/>
      <bottom style="medium">
        <color theme="7" tint="-0.24994659260841701"/>
      </bottom>
      <diagonal/>
    </border>
    <border>
      <left style="medium">
        <color theme="7" tint="-0.24994659260841701"/>
      </left>
      <right style="medium">
        <color theme="7" tint="-0.24994659260841701"/>
      </right>
      <top/>
      <bottom style="medium">
        <color theme="7" tint="-0.24994659260841701"/>
      </bottom>
      <diagonal/>
    </border>
  </borders>
  <cellStyleXfs count="1">
    <xf numFmtId="0" fontId="0" fillId="0" borderId="0">
      <alignment vertical="center"/>
    </xf>
  </cellStyleXfs>
  <cellXfs count="995">
    <xf numFmtId="0" fontId="0" fillId="0" borderId="0" xfId="0">
      <alignment vertical="center"/>
    </xf>
    <xf numFmtId="0" fontId="16" fillId="0" borderId="0" xfId="0" applyFont="1" applyAlignment="1">
      <alignment horizontal="center" vertical="center"/>
    </xf>
    <xf numFmtId="0" fontId="5" fillId="0" borderId="0" xfId="0" applyFont="1">
      <alignment vertical="center"/>
    </xf>
    <xf numFmtId="0" fontId="5" fillId="13" borderId="0" xfId="0" applyFont="1" applyFill="1" applyAlignment="1">
      <alignment horizontal="center" vertical="center"/>
    </xf>
    <xf numFmtId="0" fontId="5" fillId="2" borderId="142" xfId="0" applyFont="1" applyFill="1" applyBorder="1" applyAlignment="1">
      <alignment horizontal="center" vertical="center"/>
    </xf>
    <xf numFmtId="0" fontId="5" fillId="2" borderId="145" xfId="0" applyFont="1" applyFill="1" applyBorder="1" applyAlignment="1">
      <alignment horizontal="center" vertical="center"/>
    </xf>
    <xf numFmtId="0" fontId="5" fillId="2" borderId="145" xfId="0" applyFont="1" applyFill="1" applyBorder="1">
      <alignment vertical="center"/>
    </xf>
    <xf numFmtId="0" fontId="5" fillId="2" borderId="149" xfId="0" applyFont="1" applyFill="1" applyBorder="1" applyAlignment="1">
      <alignment horizontal="center" vertical="center"/>
    </xf>
    <xf numFmtId="0" fontId="18" fillId="13" borderId="0" xfId="0" applyFont="1" applyFill="1" applyAlignment="1">
      <alignment horizontal="center" vertical="center"/>
    </xf>
    <xf numFmtId="49" fontId="18" fillId="13" borderId="0" xfId="0" applyNumberFormat="1" applyFont="1" applyFill="1" applyAlignment="1">
      <alignment horizontal="center" vertical="center"/>
    </xf>
    <xf numFmtId="49" fontId="22" fillId="0" borderId="0" xfId="0" applyNumberFormat="1" applyFont="1" applyAlignment="1">
      <alignment horizontal="center" vertical="center"/>
    </xf>
    <xf numFmtId="0" fontId="5" fillId="4" borderId="0" xfId="0" applyFont="1" applyFill="1" applyAlignment="1">
      <alignment horizontal="center" vertical="center"/>
    </xf>
    <xf numFmtId="0" fontId="5" fillId="0" borderId="0" xfId="0" applyFont="1" applyAlignment="1">
      <alignment horizontal="center" vertical="center"/>
    </xf>
    <xf numFmtId="0" fontId="17" fillId="0" borderId="0" xfId="0" applyFont="1">
      <alignment vertical="center"/>
    </xf>
    <xf numFmtId="0" fontId="10" fillId="0" borderId="0" xfId="0" applyFont="1">
      <alignment vertical="center"/>
    </xf>
    <xf numFmtId="49" fontId="5" fillId="0" borderId="0" xfId="0" applyNumberFormat="1" applyFont="1" applyAlignment="1">
      <alignment horizontal="center" vertical="center"/>
    </xf>
    <xf numFmtId="0" fontId="5" fillId="0" borderId="0" xfId="0" applyFont="1" applyAlignment="1">
      <alignment horizontal="left" vertical="center"/>
    </xf>
    <xf numFmtId="0" fontId="18" fillId="0" borderId="0" xfId="0" applyFont="1">
      <alignment vertical="center"/>
    </xf>
    <xf numFmtId="49" fontId="18" fillId="0" borderId="0" xfId="0" applyNumberFormat="1" applyFont="1" applyAlignment="1">
      <alignment horizontal="center" vertical="center"/>
    </xf>
    <xf numFmtId="49" fontId="12" fillId="0" borderId="0" xfId="0" applyNumberFormat="1" applyFont="1">
      <alignment vertical="center"/>
    </xf>
    <xf numFmtId="49" fontId="23" fillId="0" borderId="0" xfId="0" applyNumberFormat="1" applyFont="1">
      <alignment vertical="center"/>
    </xf>
    <xf numFmtId="0" fontId="15" fillId="0" borderId="0" xfId="0" applyFont="1">
      <alignment vertical="center"/>
    </xf>
    <xf numFmtId="0" fontId="26" fillId="0" borderId="0" xfId="0" applyFont="1">
      <alignment vertical="center"/>
    </xf>
    <xf numFmtId="0" fontId="11" fillId="0" borderId="0" xfId="0" applyFont="1" applyAlignment="1">
      <alignment vertical="center" wrapText="1"/>
    </xf>
    <xf numFmtId="181"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2" borderId="72" xfId="0" applyFont="1" applyFill="1" applyBorder="1">
      <alignment vertical="center"/>
    </xf>
    <xf numFmtId="49" fontId="5" fillId="2" borderId="70" xfId="0" applyNumberFormat="1" applyFont="1" applyFill="1" applyBorder="1" applyAlignment="1">
      <alignment horizontal="left" vertical="center"/>
    </xf>
    <xf numFmtId="49" fontId="5" fillId="2" borderId="88" xfId="0" applyNumberFormat="1" applyFont="1" applyFill="1" applyBorder="1" applyAlignment="1">
      <alignment horizontal="left" vertical="center"/>
    </xf>
    <xf numFmtId="49" fontId="20" fillId="2" borderId="72" xfId="0" applyNumberFormat="1" applyFont="1" applyFill="1" applyBorder="1" applyAlignment="1">
      <alignment horizontal="center" vertical="center"/>
    </xf>
    <xf numFmtId="0" fontId="6" fillId="2" borderId="154" xfId="0" applyFont="1" applyFill="1" applyBorder="1" applyAlignment="1">
      <alignment horizontal="center" vertical="center"/>
    </xf>
    <xf numFmtId="0" fontId="20" fillId="0" borderId="44" xfId="0" applyFont="1" applyBorder="1">
      <alignment vertical="center"/>
    </xf>
    <xf numFmtId="0" fontId="5" fillId="2" borderId="143" xfId="0" applyFont="1" applyFill="1" applyBorder="1">
      <alignment vertical="center"/>
    </xf>
    <xf numFmtId="0" fontId="5" fillId="2" borderId="144" xfId="0" applyFont="1" applyFill="1" applyBorder="1" applyAlignment="1">
      <alignment horizontal="left" vertical="center"/>
    </xf>
    <xf numFmtId="0" fontId="5" fillId="2" borderId="142" xfId="0" applyFont="1" applyFill="1" applyBorder="1" applyAlignment="1">
      <alignment horizontal="left" vertical="center"/>
    </xf>
    <xf numFmtId="0" fontId="19" fillId="2" borderId="144" xfId="0" applyFont="1" applyFill="1" applyBorder="1" applyAlignment="1">
      <alignment vertical="center" wrapText="1"/>
    </xf>
    <xf numFmtId="49" fontId="13" fillId="4" borderId="143" xfId="0" applyNumberFormat="1" applyFont="1" applyFill="1" applyBorder="1" applyAlignment="1">
      <alignment horizontal="center" vertical="center" wrapText="1"/>
    </xf>
    <xf numFmtId="0" fontId="15" fillId="2" borderId="153" xfId="0" applyFont="1" applyFill="1" applyBorder="1" applyAlignment="1">
      <alignment vertical="center" wrapText="1"/>
    </xf>
    <xf numFmtId="49" fontId="20" fillId="0" borderId="44" xfId="0" applyNumberFormat="1" applyFont="1" applyBorder="1" applyAlignment="1">
      <alignment horizontal="center" vertical="center" wrapText="1"/>
    </xf>
    <xf numFmtId="0" fontId="14" fillId="4" borderId="160" xfId="0" applyFont="1" applyFill="1" applyBorder="1" applyAlignment="1">
      <alignment vertical="center" wrapText="1"/>
    </xf>
    <xf numFmtId="0" fontId="14" fillId="4" borderId="160" xfId="0" applyFont="1" applyFill="1" applyBorder="1" applyAlignment="1">
      <alignment vertical="center" shrinkToFit="1"/>
    </xf>
    <xf numFmtId="0" fontId="5" fillId="2" borderId="146" xfId="0" applyFont="1" applyFill="1" applyBorder="1">
      <alignment vertical="center"/>
    </xf>
    <xf numFmtId="0" fontId="5" fillId="2" borderId="147" xfId="0" applyFont="1" applyFill="1" applyBorder="1" applyAlignment="1">
      <alignment horizontal="left" vertical="center"/>
    </xf>
    <xf numFmtId="0" fontId="5" fillId="2" borderId="145" xfId="0" applyFont="1" applyFill="1" applyBorder="1" applyAlignment="1">
      <alignment horizontal="left" vertical="center"/>
    </xf>
    <xf numFmtId="0" fontId="19" fillId="2" borderId="147" xfId="0" applyFont="1" applyFill="1" applyBorder="1" applyAlignment="1">
      <alignment vertical="center" wrapText="1"/>
    </xf>
    <xf numFmtId="49" fontId="13" fillId="4" borderId="146" xfId="0" applyNumberFormat="1" applyFont="1" applyFill="1" applyBorder="1" applyAlignment="1">
      <alignment horizontal="center" vertical="center" wrapText="1"/>
    </xf>
    <xf numFmtId="0" fontId="15" fillId="2" borderId="155" xfId="0" applyFont="1" applyFill="1" applyBorder="1" applyAlignment="1">
      <alignment vertical="center" wrapText="1"/>
    </xf>
    <xf numFmtId="0" fontId="15" fillId="0" borderId="44" xfId="0" applyFont="1" applyBorder="1" applyAlignment="1">
      <alignment vertical="center" wrapText="1"/>
    </xf>
    <xf numFmtId="0" fontId="14" fillId="4" borderId="161" xfId="0" applyFont="1" applyFill="1" applyBorder="1" applyAlignment="1">
      <alignment vertical="center" shrinkToFit="1"/>
    </xf>
    <xf numFmtId="0" fontId="14" fillId="4" borderId="161" xfId="0" applyFont="1" applyFill="1" applyBorder="1" applyAlignment="1">
      <alignment vertical="center" wrapText="1"/>
    </xf>
    <xf numFmtId="0" fontId="19" fillId="2" borderId="147" xfId="0" applyFont="1" applyFill="1" applyBorder="1">
      <alignment vertical="center"/>
    </xf>
    <xf numFmtId="0" fontId="15" fillId="0" borderId="44" xfId="0" applyFont="1" applyBorder="1">
      <alignment vertical="center"/>
    </xf>
    <xf numFmtId="0" fontId="14" fillId="4" borderId="161" xfId="0" applyFont="1" applyFill="1" applyBorder="1">
      <alignment vertical="center"/>
    </xf>
    <xf numFmtId="49" fontId="5" fillId="2" borderId="147" xfId="0" applyNumberFormat="1" applyFont="1" applyFill="1" applyBorder="1" applyAlignment="1">
      <alignment horizontal="left" vertical="center"/>
    </xf>
    <xf numFmtId="49" fontId="5" fillId="2" borderId="145" xfId="0" applyNumberFormat="1" applyFont="1" applyFill="1" applyBorder="1" applyAlignment="1">
      <alignment horizontal="left" vertical="center"/>
    </xf>
    <xf numFmtId="0" fontId="14" fillId="4" borderId="162" xfId="0" applyFont="1" applyFill="1" applyBorder="1" applyAlignment="1">
      <alignment vertical="center" shrinkToFit="1"/>
    </xf>
    <xf numFmtId="0" fontId="14" fillId="4" borderId="162" xfId="0" applyFont="1" applyFill="1" applyBorder="1" applyAlignment="1">
      <alignment vertical="center" wrapText="1"/>
    </xf>
    <xf numFmtId="49" fontId="19" fillId="2" borderId="147" xfId="0" applyNumberFormat="1" applyFont="1" applyFill="1" applyBorder="1" applyAlignment="1">
      <alignment horizontal="center" vertical="center" wrapText="1"/>
    </xf>
    <xf numFmtId="49" fontId="5" fillId="2" borderId="148" xfId="0" applyNumberFormat="1" applyFont="1" applyFill="1" applyBorder="1" applyAlignment="1">
      <alignment horizontal="left" vertical="center"/>
    </xf>
    <xf numFmtId="0" fontId="5" fillId="2" borderId="150" xfId="0" applyFont="1" applyFill="1" applyBorder="1">
      <alignment vertical="center"/>
    </xf>
    <xf numFmtId="49" fontId="5" fillId="2" borderId="151" xfId="0" applyNumberFormat="1" applyFont="1" applyFill="1" applyBorder="1" applyAlignment="1">
      <alignment horizontal="left" vertical="center"/>
    </xf>
    <xf numFmtId="49" fontId="18" fillId="2" borderId="151" xfId="0" applyNumberFormat="1" applyFont="1" applyFill="1" applyBorder="1" applyAlignment="1">
      <alignment horizontal="left" vertical="center"/>
    </xf>
    <xf numFmtId="49" fontId="18" fillId="2" borderId="151" xfId="0" applyNumberFormat="1" applyFont="1" applyFill="1" applyBorder="1" applyAlignment="1">
      <alignment horizontal="center" vertical="center"/>
    </xf>
    <xf numFmtId="49" fontId="5" fillId="2" borderId="152" xfId="0" applyNumberFormat="1" applyFont="1" applyFill="1" applyBorder="1" applyAlignment="1">
      <alignment horizontal="left" vertical="center"/>
    </xf>
    <xf numFmtId="0" fontId="27" fillId="0" borderId="0" xfId="0" applyFont="1">
      <alignment vertical="center"/>
    </xf>
    <xf numFmtId="0" fontId="5" fillId="0" borderId="0" xfId="0" applyFont="1" applyAlignment="1">
      <alignment vertical="center" wrapText="1"/>
    </xf>
    <xf numFmtId="0" fontId="14" fillId="4" borderId="88" xfId="0" applyFont="1" applyFill="1" applyBorder="1">
      <alignment vertical="center"/>
    </xf>
    <xf numFmtId="0" fontId="28" fillId="0" borderId="0" xfId="0" applyFont="1">
      <alignment vertical="center"/>
    </xf>
    <xf numFmtId="0" fontId="30" fillId="0" borderId="0" xfId="0" applyFont="1">
      <alignment vertical="center"/>
    </xf>
    <xf numFmtId="0" fontId="31" fillId="0" borderId="0" xfId="0" applyFont="1" applyAlignment="1">
      <alignment horizontal="left"/>
    </xf>
    <xf numFmtId="0" fontId="32" fillId="0" borderId="0" xfId="0" applyFont="1">
      <alignment vertical="center"/>
    </xf>
    <xf numFmtId="0" fontId="34" fillId="0" borderId="0" xfId="0" applyFont="1">
      <alignment vertical="center"/>
    </xf>
    <xf numFmtId="0" fontId="32" fillId="2" borderId="0" xfId="0" applyFont="1" applyFill="1">
      <alignment vertical="center"/>
    </xf>
    <xf numFmtId="0" fontId="35" fillId="0" borderId="0" xfId="0" applyFont="1" applyAlignment="1">
      <alignment horizontal="left" vertical="center"/>
    </xf>
    <xf numFmtId="0" fontId="36" fillId="0" borderId="0" xfId="0" applyFont="1">
      <alignment vertical="center"/>
    </xf>
    <xf numFmtId="0" fontId="37" fillId="0" borderId="0" xfId="0" applyFont="1" applyAlignment="1">
      <alignment horizontal="right" vertical="top"/>
    </xf>
    <xf numFmtId="0" fontId="37" fillId="0" borderId="0" xfId="0" applyFont="1" applyAlignment="1">
      <alignment vertical="top"/>
    </xf>
    <xf numFmtId="0" fontId="30" fillId="0" borderId="0" xfId="0" applyFont="1" applyAlignment="1">
      <alignment horizontal="center" vertical="center"/>
    </xf>
    <xf numFmtId="0" fontId="32" fillId="0" borderId="0" xfId="0" applyFont="1" applyAlignment="1">
      <alignment horizontal="right" vertical="center"/>
    </xf>
    <xf numFmtId="0" fontId="38" fillId="0" borderId="0" xfId="0" applyFont="1">
      <alignment vertical="center"/>
    </xf>
    <xf numFmtId="0" fontId="39" fillId="0" borderId="0" xfId="0" applyFont="1">
      <alignment vertical="center"/>
    </xf>
    <xf numFmtId="0" fontId="40" fillId="0" borderId="0" xfId="0" applyFont="1" applyAlignment="1">
      <alignment horizontal="left" vertical="center"/>
    </xf>
    <xf numFmtId="178" fontId="41" fillId="0" borderId="0" xfId="0" applyNumberFormat="1" applyFont="1" applyAlignment="1">
      <alignment vertical="center" wrapText="1"/>
    </xf>
    <xf numFmtId="0" fontId="42" fillId="0" borderId="0" xfId="0" applyFont="1" applyAlignment="1">
      <alignment vertical="top"/>
    </xf>
    <xf numFmtId="0" fontId="43" fillId="0" borderId="0" xfId="0" applyFont="1" applyAlignment="1">
      <alignment horizontal="right" vertical="center"/>
    </xf>
    <xf numFmtId="0" fontId="33" fillId="0" borderId="0" xfId="0" applyFont="1">
      <alignment vertical="center"/>
    </xf>
    <xf numFmtId="0" fontId="32" fillId="2" borderId="0" xfId="0" applyFont="1" applyFill="1" applyAlignment="1">
      <alignment vertical="center" shrinkToFit="1"/>
    </xf>
    <xf numFmtId="0" fontId="41" fillId="0" borderId="0" xfId="0" applyFont="1">
      <alignment vertical="center"/>
    </xf>
    <xf numFmtId="0" fontId="44" fillId="0" borderId="0" xfId="0" applyFont="1">
      <alignment vertical="center"/>
    </xf>
    <xf numFmtId="56" fontId="45" fillId="0" borderId="0" xfId="0" applyNumberFormat="1" applyFont="1">
      <alignment vertical="center"/>
    </xf>
    <xf numFmtId="0" fontId="29" fillId="0" borderId="0" xfId="0" applyFont="1">
      <alignment vertical="center"/>
    </xf>
    <xf numFmtId="0" fontId="46" fillId="0" borderId="0" xfId="0" applyFont="1">
      <alignment vertical="center"/>
    </xf>
    <xf numFmtId="0" fontId="30" fillId="0" borderId="0" xfId="0" applyFont="1" applyAlignment="1">
      <alignment horizontal="center"/>
    </xf>
    <xf numFmtId="0" fontId="35" fillId="0" borderId="0" xfId="0" applyFont="1" applyAlignment="1">
      <alignment horizontal="center"/>
    </xf>
    <xf numFmtId="0" fontId="29" fillId="0" borderId="0" xfId="0" applyFont="1" applyAlignment="1">
      <alignment horizontal="center" vertical="center"/>
    </xf>
    <xf numFmtId="0" fontId="33" fillId="0" borderId="0" xfId="0" applyFont="1" applyAlignment="1">
      <alignment vertical="center" wrapText="1"/>
    </xf>
    <xf numFmtId="0" fontId="35" fillId="0" borderId="111" xfId="0" applyFont="1" applyBorder="1" applyAlignment="1">
      <alignment horizontal="center" vertical="center" wrapText="1"/>
    </xf>
    <xf numFmtId="0" fontId="47" fillId="0" borderId="183" xfId="0" applyFont="1" applyBorder="1" applyAlignment="1">
      <alignment horizontal="left" vertical="center" wrapText="1"/>
    </xf>
    <xf numFmtId="0" fontId="32" fillId="0" borderId="177" xfId="0" applyFont="1" applyBorder="1" applyAlignment="1">
      <alignment vertical="center" wrapText="1"/>
    </xf>
    <xf numFmtId="0" fontId="47" fillId="0" borderId="183" xfId="0" applyFont="1" applyBorder="1" applyAlignment="1">
      <alignment vertical="center" wrapText="1"/>
    </xf>
    <xf numFmtId="0" fontId="35" fillId="0" borderId="110" xfId="0" applyFont="1" applyBorder="1" applyAlignment="1">
      <alignment vertical="center" wrapText="1"/>
    </xf>
    <xf numFmtId="0" fontId="32" fillId="0" borderId="199" xfId="0" applyFont="1" applyBorder="1" applyAlignment="1">
      <alignment horizontal="center" vertical="center" wrapText="1"/>
    </xf>
    <xf numFmtId="0" fontId="35" fillId="0" borderId="113" xfId="0" applyFont="1" applyBorder="1" applyAlignment="1">
      <alignment horizontal="center"/>
    </xf>
    <xf numFmtId="0" fontId="31" fillId="0" borderId="0" xfId="0" applyFont="1" applyAlignment="1">
      <alignment horizontal="left" vertical="center"/>
    </xf>
    <xf numFmtId="0" fontId="48" fillId="0" borderId="0" xfId="0" applyFont="1">
      <alignment vertical="center"/>
    </xf>
    <xf numFmtId="0" fontId="48" fillId="0" borderId="0" xfId="0" applyFont="1" applyAlignment="1">
      <alignment horizontal="center" vertical="center" wrapText="1"/>
    </xf>
    <xf numFmtId="0" fontId="38" fillId="0" borderId="113" xfId="0" applyFont="1" applyBorder="1">
      <alignment vertical="center"/>
    </xf>
    <xf numFmtId="0" fontId="32" fillId="0" borderId="113" xfId="0" applyFont="1" applyBorder="1" applyAlignment="1"/>
    <xf numFmtId="0" fontId="32" fillId="0" borderId="115" xfId="0" applyFont="1" applyBorder="1" applyAlignment="1"/>
    <xf numFmtId="0" fontId="32" fillId="0" borderId="0" xfId="0" applyFont="1" applyAlignment="1"/>
    <xf numFmtId="0" fontId="49" fillId="0" borderId="0" xfId="0" applyFont="1" applyAlignment="1">
      <alignment horizontal="right" vertical="center" wrapText="1"/>
    </xf>
    <xf numFmtId="0" fontId="50" fillId="0" borderId="56" xfId="0" applyFont="1" applyBorder="1" applyAlignment="1">
      <alignment horizontal="center" vertical="center"/>
    </xf>
    <xf numFmtId="0" fontId="36" fillId="0" borderId="131" xfId="0" applyFont="1" applyBorder="1" applyAlignment="1">
      <alignment horizontal="left" vertical="center" wrapText="1"/>
    </xf>
    <xf numFmtId="0" fontId="36" fillId="0" borderId="131" xfId="0" applyFont="1" applyBorder="1" applyAlignment="1">
      <alignment vertical="center" wrapText="1"/>
    </xf>
    <xf numFmtId="0" fontId="50" fillId="0" borderId="97" xfId="0" applyFont="1" applyBorder="1" applyAlignment="1">
      <alignment horizontal="center" vertical="center"/>
    </xf>
    <xf numFmtId="0" fontId="38" fillId="0" borderId="115" xfId="0" applyFont="1" applyBorder="1">
      <alignment vertical="center"/>
    </xf>
    <xf numFmtId="0" fontId="51" fillId="0" borderId="0" xfId="0" applyFont="1" applyAlignment="1">
      <alignment horizontal="right" vertical="top" wrapText="1"/>
    </xf>
    <xf numFmtId="0" fontId="36" fillId="0" borderId="74" xfId="0" applyFont="1" applyBorder="1" applyAlignment="1">
      <alignment horizontal="left" vertical="center"/>
    </xf>
    <xf numFmtId="0" fontId="46" fillId="0" borderId="128" xfId="0" applyFont="1" applyBorder="1" applyAlignment="1">
      <alignment horizontal="left" vertical="center"/>
    </xf>
    <xf numFmtId="0" fontId="36" fillId="0" borderId="119" xfId="0" applyFont="1" applyBorder="1" applyAlignment="1">
      <alignment horizontal="left" vertical="center"/>
    </xf>
    <xf numFmtId="0" fontId="38" fillId="0" borderId="49" xfId="0" applyFont="1" applyBorder="1" applyAlignment="1">
      <alignment horizontal="center" vertical="center"/>
    </xf>
    <xf numFmtId="0" fontId="38" fillId="0" borderId="108" xfId="0" applyFont="1" applyBorder="1" applyAlignment="1">
      <alignment horizontal="left" vertical="center"/>
    </xf>
    <xf numFmtId="0" fontId="46" fillId="0" borderId="128" xfId="0" applyFont="1" applyBorder="1">
      <alignment vertical="center"/>
    </xf>
    <xf numFmtId="0" fontId="36" fillId="0" borderId="102" xfId="0" applyFont="1" applyBorder="1" applyAlignment="1">
      <alignment horizontal="left" vertical="center"/>
    </xf>
    <xf numFmtId="0" fontId="36" fillId="0" borderId="185" xfId="0" applyFont="1" applyBorder="1">
      <alignment vertical="center"/>
    </xf>
    <xf numFmtId="0" fontId="36" fillId="0" borderId="180" xfId="0" applyFont="1" applyBorder="1">
      <alignment vertical="center"/>
    </xf>
    <xf numFmtId="0" fontId="49" fillId="0" borderId="0" xfId="0" applyFont="1" applyAlignment="1">
      <alignment horizontal="right" vertical="center"/>
    </xf>
    <xf numFmtId="0" fontId="47" fillId="0" borderId="62" xfId="0" applyFont="1" applyBorder="1" applyAlignment="1">
      <alignment horizontal="left" vertical="center" wrapText="1" shrinkToFit="1"/>
    </xf>
    <xf numFmtId="0" fontId="36" fillId="0" borderId="96" xfId="0" applyFont="1" applyBorder="1" applyAlignment="1">
      <alignment horizontal="left" vertical="center" wrapText="1" shrinkToFit="1"/>
    </xf>
    <xf numFmtId="0" fontId="52" fillId="0" borderId="96" xfId="0" applyFont="1" applyBorder="1" applyAlignment="1">
      <alignment vertical="center" wrapText="1"/>
    </xf>
    <xf numFmtId="0" fontId="47" fillId="0" borderId="69" xfId="0" applyFont="1" applyBorder="1" applyAlignment="1">
      <alignment horizontal="left" vertical="center" wrapText="1"/>
    </xf>
    <xf numFmtId="0" fontId="50" fillId="0" borderId="0" xfId="0" applyFont="1" applyAlignment="1">
      <alignment horizontal="left" vertical="center" shrinkToFit="1"/>
    </xf>
    <xf numFmtId="0" fontId="53" fillId="0" borderId="0" xfId="0" applyFont="1" applyAlignment="1">
      <alignment horizontal="right" vertical="center"/>
    </xf>
    <xf numFmtId="0" fontId="36" fillId="0" borderId="77" xfId="0" applyFont="1" applyBorder="1" applyAlignment="1">
      <alignment horizontal="left" vertical="center"/>
    </xf>
    <xf numFmtId="0" fontId="38" fillId="0" borderId="74" xfId="0" applyFont="1" applyBorder="1" applyAlignment="1">
      <alignment horizontal="center" vertical="center" wrapText="1"/>
    </xf>
    <xf numFmtId="0" fontId="38" fillId="0" borderId="130" xfId="0" applyFont="1" applyBorder="1" applyAlignment="1">
      <alignment horizontal="left" vertical="center" wrapText="1"/>
    </xf>
    <xf numFmtId="0" fontId="36" fillId="0" borderId="128" xfId="0" applyFont="1" applyBorder="1" applyAlignment="1">
      <alignment horizontal="right" vertical="center"/>
    </xf>
    <xf numFmtId="0" fontId="36" fillId="0" borderId="104" xfId="0" applyFont="1" applyBorder="1" applyAlignment="1">
      <alignment horizontal="right" vertical="center"/>
    </xf>
    <xf numFmtId="0" fontId="36" fillId="0" borderId="176" xfId="0" applyFont="1" applyBorder="1">
      <alignment vertical="center"/>
    </xf>
    <xf numFmtId="0" fontId="36" fillId="0" borderId="96" xfId="0" applyFont="1" applyBorder="1" applyAlignment="1">
      <alignment vertical="center" wrapText="1"/>
    </xf>
    <xf numFmtId="0" fontId="38" fillId="0" borderId="0" xfId="0" applyFont="1" applyAlignment="1">
      <alignment horizontal="center" vertical="center" wrapText="1"/>
    </xf>
    <xf numFmtId="0" fontId="36" fillId="0" borderId="77" xfId="0" applyFont="1" applyBorder="1">
      <alignment vertical="center"/>
    </xf>
    <xf numFmtId="0" fontId="36" fillId="0" borderId="104" xfId="0" applyFont="1" applyBorder="1" applyAlignment="1">
      <alignment horizontal="left" vertical="center" wrapText="1"/>
    </xf>
    <xf numFmtId="0" fontId="38" fillId="0" borderId="53" xfId="0" applyFont="1" applyBorder="1">
      <alignment vertical="center"/>
    </xf>
    <xf numFmtId="0" fontId="53" fillId="0" borderId="0" xfId="0" applyFont="1" applyAlignment="1">
      <alignment horizontal="left" vertical="center"/>
    </xf>
    <xf numFmtId="0" fontId="47" fillId="0" borderId="176" xfId="0" applyFont="1" applyBorder="1">
      <alignment vertical="center"/>
    </xf>
    <xf numFmtId="0" fontId="54" fillId="0" borderId="74" xfId="0" applyFont="1" applyBorder="1">
      <alignment vertical="center"/>
    </xf>
    <xf numFmtId="0" fontId="38" fillId="0" borderId="74" xfId="0" applyFont="1" applyBorder="1" applyAlignment="1">
      <alignment horizontal="center" vertical="center"/>
    </xf>
    <xf numFmtId="0" fontId="36" fillId="0" borderId="110" xfId="0" applyFont="1" applyBorder="1" applyAlignment="1">
      <alignment horizontal="right" vertical="center"/>
    </xf>
    <xf numFmtId="0" fontId="38" fillId="0" borderId="49" xfId="0" applyFont="1" applyBorder="1">
      <alignment vertical="center"/>
    </xf>
    <xf numFmtId="0" fontId="38" fillId="0" borderId="176" xfId="0" applyFont="1" applyBorder="1">
      <alignment vertical="center"/>
    </xf>
    <xf numFmtId="0" fontId="47" fillId="0" borderId="0" xfId="0" applyFont="1" applyAlignment="1">
      <alignment vertical="top" wrapText="1" shrinkToFit="1"/>
    </xf>
    <xf numFmtId="0" fontId="50" fillId="0" borderId="0" xfId="0" applyFont="1" applyAlignment="1">
      <alignment vertical="center" wrapText="1" shrinkToFit="1"/>
    </xf>
    <xf numFmtId="0" fontId="36" fillId="0" borderId="119" xfId="0" applyFont="1" applyBorder="1" applyAlignment="1">
      <alignment vertical="top" wrapText="1"/>
    </xf>
    <xf numFmtId="0" fontId="36" fillId="0" borderId="75" xfId="0" applyFont="1" applyBorder="1" applyAlignment="1">
      <alignment vertical="top" wrapText="1"/>
    </xf>
    <xf numFmtId="176" fontId="35" fillId="0" borderId="89" xfId="0" applyNumberFormat="1" applyFont="1" applyBorder="1" applyAlignment="1">
      <alignment horizontal="center" vertical="center" wrapText="1"/>
    </xf>
    <xf numFmtId="176" fontId="50" fillId="0" borderId="36" xfId="0" quotePrefix="1" applyNumberFormat="1" applyFont="1" applyBorder="1">
      <alignment vertical="center"/>
    </xf>
    <xf numFmtId="0" fontId="38" fillId="0" borderId="36" xfId="0" applyFont="1" applyBorder="1">
      <alignment vertical="center"/>
    </xf>
    <xf numFmtId="176" fontId="35" fillId="0" borderId="131" xfId="0" quotePrefix="1" applyNumberFormat="1" applyFont="1" applyBorder="1" applyAlignment="1">
      <alignment horizontal="center" vertical="center"/>
    </xf>
    <xf numFmtId="0" fontId="50" fillId="0" borderId="36" xfId="0" applyFont="1" applyBorder="1" applyAlignment="1">
      <alignment horizontal="left" vertical="center" shrinkToFit="1"/>
    </xf>
    <xf numFmtId="0" fontId="51" fillId="0" borderId="0" xfId="0" applyFont="1" applyAlignment="1">
      <alignment vertical="top" wrapText="1"/>
    </xf>
    <xf numFmtId="0" fontId="47" fillId="0" borderId="0" xfId="0" applyFont="1" applyAlignment="1">
      <alignment vertical="top" wrapText="1"/>
    </xf>
    <xf numFmtId="0" fontId="55" fillId="0" borderId="0" xfId="0" applyFont="1" applyAlignment="1">
      <alignment horizontal="right" vertical="center"/>
    </xf>
    <xf numFmtId="0" fontId="54" fillId="0" borderId="0" xfId="0" applyFont="1">
      <alignment vertical="center"/>
    </xf>
    <xf numFmtId="0" fontId="47" fillId="0" borderId="0" xfId="0" applyFont="1" applyAlignment="1">
      <alignment horizontal="left" vertical="center"/>
    </xf>
    <xf numFmtId="0" fontId="38" fillId="0" borderId="0" xfId="0" applyFont="1" applyAlignment="1">
      <alignment horizontal="center" vertical="center"/>
    </xf>
    <xf numFmtId="0" fontId="55" fillId="0" borderId="0" xfId="0" applyFont="1" applyAlignment="1">
      <alignment horizontal="center" vertical="center"/>
    </xf>
    <xf numFmtId="0" fontId="38" fillId="0" borderId="0" xfId="0" applyFont="1" applyAlignment="1"/>
    <xf numFmtId="0" fontId="41" fillId="10" borderId="41" xfId="0" applyFont="1" applyFill="1" applyBorder="1" applyAlignment="1">
      <alignment horizontal="center"/>
    </xf>
    <xf numFmtId="0" fontId="50" fillId="0" borderId="0" xfId="0" applyFont="1" applyAlignment="1">
      <alignment horizontal="center"/>
    </xf>
    <xf numFmtId="0" fontId="33" fillId="0" borderId="0" xfId="0" applyFont="1" applyAlignment="1"/>
    <xf numFmtId="0" fontId="41" fillId="0" borderId="42" xfId="0" applyFont="1" applyBorder="1" applyAlignment="1">
      <alignment horizontal="center" vertical="center"/>
    </xf>
    <xf numFmtId="0" fontId="50" fillId="0" borderId="0" xfId="0" applyFont="1">
      <alignment vertical="center"/>
    </xf>
    <xf numFmtId="0" fontId="41" fillId="0" borderId="42" xfId="0" applyFont="1" applyBorder="1" applyAlignment="1">
      <alignment horizontal="center" vertical="center" wrapText="1"/>
    </xf>
    <xf numFmtId="0" fontId="41" fillId="11" borderId="186" xfId="0" applyFont="1" applyFill="1" applyBorder="1" applyAlignment="1">
      <alignment horizontal="center" vertical="center" wrapText="1"/>
    </xf>
    <xf numFmtId="0" fontId="41" fillId="11" borderId="187" xfId="0" applyFont="1" applyFill="1" applyBorder="1" applyAlignment="1">
      <alignment horizontal="center" vertical="center" wrapText="1"/>
    </xf>
    <xf numFmtId="0" fontId="50" fillId="0" borderId="187" xfId="0" applyFont="1" applyBorder="1">
      <alignment vertical="center"/>
    </xf>
    <xf numFmtId="0" fontId="41" fillId="0" borderId="187" xfId="0" applyFont="1" applyBorder="1" applyAlignment="1">
      <alignment vertical="center" wrapText="1"/>
    </xf>
    <xf numFmtId="0" fontId="41" fillId="0" borderId="187" xfId="0" applyFont="1" applyBorder="1" applyAlignment="1">
      <alignment vertical="center" shrinkToFit="1"/>
    </xf>
    <xf numFmtId="0" fontId="41" fillId="0" borderId="0" xfId="0" applyFont="1" applyAlignment="1">
      <alignment vertical="center" wrapText="1"/>
    </xf>
    <xf numFmtId="0" fontId="45" fillId="0" borderId="0" xfId="0" applyFont="1">
      <alignment vertical="center"/>
    </xf>
    <xf numFmtId="0" fontId="50" fillId="2" borderId="0" xfId="0" applyFont="1" applyFill="1">
      <alignment vertical="center"/>
    </xf>
    <xf numFmtId="179" fontId="30" fillId="11" borderId="189" xfId="0" applyNumberFormat="1" applyFont="1" applyFill="1" applyBorder="1" applyAlignment="1">
      <alignment horizontal="center" vertical="center"/>
    </xf>
    <xf numFmtId="0" fontId="38" fillId="0" borderId="190" xfId="0" applyFont="1" applyBorder="1">
      <alignment vertical="center"/>
    </xf>
    <xf numFmtId="178" fontId="30" fillId="0" borderId="190" xfId="0" applyNumberFormat="1" applyFont="1" applyBorder="1">
      <alignment vertical="center"/>
    </xf>
    <xf numFmtId="178" fontId="30" fillId="11" borderId="190" xfId="0" applyNumberFormat="1" applyFont="1" applyFill="1" applyBorder="1" applyAlignment="1">
      <alignment horizontal="center" vertical="center"/>
    </xf>
    <xf numFmtId="178" fontId="30" fillId="0" borderId="0" xfId="0" applyNumberFormat="1" applyFont="1">
      <alignment vertical="center"/>
    </xf>
    <xf numFmtId="178" fontId="30" fillId="0" borderId="0" xfId="0" applyNumberFormat="1" applyFont="1" applyAlignment="1">
      <alignment horizontal="center" vertical="center"/>
    </xf>
    <xf numFmtId="179" fontId="34" fillId="0" borderId="190" xfId="0" applyNumberFormat="1" applyFont="1" applyBorder="1">
      <alignment vertical="center"/>
    </xf>
    <xf numFmtId="0" fontId="38" fillId="0" borderId="42" xfId="0" applyFont="1" applyBorder="1">
      <alignment vertical="center"/>
    </xf>
    <xf numFmtId="178" fontId="30" fillId="0" borderId="45" xfId="0" applyNumberFormat="1" applyFont="1" applyBorder="1" applyAlignment="1">
      <alignment horizontal="center" vertical="center"/>
    </xf>
    <xf numFmtId="0" fontId="49" fillId="0" borderId="42" xfId="0" applyFont="1" applyBorder="1">
      <alignment vertical="center"/>
    </xf>
    <xf numFmtId="0" fontId="57" fillId="0" borderId="0" xfId="0" applyFont="1">
      <alignment vertical="center"/>
    </xf>
    <xf numFmtId="0" fontId="38" fillId="0" borderId="0" xfId="0" applyFont="1" applyProtection="1">
      <alignment vertical="center"/>
      <protection locked="0"/>
    </xf>
    <xf numFmtId="0" fontId="39" fillId="0" borderId="42" xfId="0" applyFont="1" applyBorder="1" applyProtection="1">
      <alignment vertical="center"/>
      <protection locked="0"/>
    </xf>
    <xf numFmtId="178" fontId="58" fillId="0" borderId="42" xfId="0" applyNumberFormat="1" applyFont="1" applyBorder="1" applyAlignment="1" applyProtection="1">
      <alignment wrapText="1"/>
      <protection locked="0"/>
    </xf>
    <xf numFmtId="0" fontId="38" fillId="0" borderId="45" xfId="0" applyFont="1" applyBorder="1" applyProtection="1">
      <alignment vertical="center"/>
      <protection locked="0"/>
    </xf>
    <xf numFmtId="0" fontId="38" fillId="18" borderId="0" xfId="0" applyFont="1" applyFill="1">
      <alignment vertical="center"/>
    </xf>
    <xf numFmtId="178" fontId="54" fillId="18" borderId="42" xfId="0" applyNumberFormat="1" applyFont="1" applyFill="1" applyBorder="1" applyAlignment="1">
      <alignment vertical="center" wrapText="1"/>
    </xf>
    <xf numFmtId="0" fontId="35" fillId="18" borderId="42" xfId="0" applyFont="1" applyFill="1" applyBorder="1" applyAlignment="1">
      <alignment vertical="center" wrapText="1"/>
    </xf>
    <xf numFmtId="178" fontId="41" fillId="0" borderId="0" xfId="0" applyNumberFormat="1" applyFont="1" applyAlignment="1">
      <alignment vertical="top" wrapText="1"/>
    </xf>
    <xf numFmtId="178" fontId="41" fillId="0" borderId="45" xfId="0" applyNumberFormat="1" applyFont="1" applyBorder="1" applyAlignment="1">
      <alignment vertical="top" wrapText="1"/>
    </xf>
    <xf numFmtId="0" fontId="55" fillId="18" borderId="42" xfId="0" applyFont="1" applyFill="1" applyBorder="1" applyAlignment="1">
      <alignment vertical="center" wrapText="1"/>
    </xf>
    <xf numFmtId="0" fontId="55" fillId="18" borderId="50" xfId="0" applyFont="1" applyFill="1" applyBorder="1" applyAlignment="1">
      <alignment vertical="center" wrapText="1"/>
    </xf>
    <xf numFmtId="0" fontId="50" fillId="0" borderId="0" xfId="0" applyFont="1" applyAlignment="1">
      <alignment horizontal="center" vertical="center"/>
    </xf>
    <xf numFmtId="0" fontId="41" fillId="0" borderId="0" xfId="0" applyFont="1" applyProtection="1">
      <alignment vertical="center"/>
      <protection locked="0"/>
    </xf>
    <xf numFmtId="0" fontId="47" fillId="0" borderId="0" xfId="0" applyFont="1" applyProtection="1">
      <alignment vertical="center"/>
      <protection locked="0"/>
    </xf>
    <xf numFmtId="0" fontId="47" fillId="0" borderId="48" xfId="0" applyFont="1" applyBorder="1" applyProtection="1">
      <alignment vertical="center"/>
      <protection locked="0"/>
    </xf>
    <xf numFmtId="0" fontId="46" fillId="0" borderId="0" xfId="0" applyFont="1" applyProtection="1">
      <alignment vertical="center"/>
      <protection locked="0"/>
    </xf>
    <xf numFmtId="0" fontId="38" fillId="0" borderId="0" xfId="0" applyFont="1" applyAlignment="1" applyProtection="1">
      <alignment horizontal="center" vertical="center"/>
      <protection locked="0"/>
    </xf>
    <xf numFmtId="0" fontId="50" fillId="0" borderId="0" xfId="0" applyFont="1" applyAlignment="1" applyProtection="1">
      <alignment horizontal="center" vertical="center"/>
      <protection locked="0"/>
    </xf>
    <xf numFmtId="0" fontId="35" fillId="0" borderId="0" xfId="0" applyFont="1" applyAlignment="1">
      <alignment horizontal="right" vertical="center"/>
    </xf>
    <xf numFmtId="0" fontId="38" fillId="0" borderId="88" xfId="0" applyFont="1" applyBorder="1" applyAlignment="1" applyProtection="1">
      <alignment horizontal="center" vertical="center"/>
      <protection locked="0"/>
    </xf>
    <xf numFmtId="0" fontId="47" fillId="0" borderId="0" xfId="0" applyFont="1" applyAlignment="1">
      <alignment horizontal="right" vertical="center"/>
    </xf>
    <xf numFmtId="0" fontId="30" fillId="0" borderId="88" xfId="0" applyFont="1" applyBorder="1" applyAlignment="1" applyProtection="1">
      <alignment horizontal="center" vertical="center"/>
      <protection locked="0"/>
    </xf>
    <xf numFmtId="0" fontId="47" fillId="0" borderId="36" xfId="0" applyFont="1" applyBorder="1" applyAlignment="1">
      <alignment horizontal="left" vertical="center"/>
    </xf>
    <xf numFmtId="0" fontId="50" fillId="0" borderId="36" xfId="0" applyFont="1" applyBorder="1" applyAlignment="1">
      <alignment horizontal="center" vertical="center"/>
    </xf>
    <xf numFmtId="0" fontId="30" fillId="0" borderId="0" xfId="0" applyFont="1" applyAlignment="1" applyProtection="1">
      <alignment horizontal="center" vertical="center"/>
      <protection locked="0"/>
    </xf>
    <xf numFmtId="0" fontId="59" fillId="4" borderId="0" xfId="0" applyFont="1" applyFill="1" applyAlignment="1">
      <alignment horizontal="left" vertical="center"/>
    </xf>
    <xf numFmtId="0" fontId="30" fillId="4" borderId="0" xfId="0" applyFont="1" applyFill="1">
      <alignment vertical="center"/>
    </xf>
    <xf numFmtId="0" fontId="38" fillId="4" borderId="21" xfId="0" applyFont="1" applyFill="1" applyBorder="1">
      <alignment vertical="center"/>
    </xf>
    <xf numFmtId="0" fontId="47" fillId="4" borderId="21" xfId="0" applyFont="1" applyFill="1" applyBorder="1" applyAlignment="1">
      <alignment horizontal="right" vertical="center"/>
    </xf>
    <xf numFmtId="0" fontId="30" fillId="4" borderId="21" xfId="0" applyFont="1" applyFill="1" applyBorder="1" applyAlignment="1" applyProtection="1">
      <alignment horizontal="center" vertical="center"/>
      <protection locked="0"/>
    </xf>
    <xf numFmtId="0" fontId="47" fillId="4" borderId="21" xfId="0" applyFont="1" applyFill="1" applyBorder="1" applyAlignment="1">
      <alignment horizontal="left" vertical="center"/>
    </xf>
    <xf numFmtId="0" fontId="59" fillId="4" borderId="0" xfId="0" applyFont="1" applyFill="1">
      <alignment vertical="center"/>
    </xf>
    <xf numFmtId="0" fontId="50" fillId="4" borderId="12" xfId="0" applyFont="1" applyFill="1" applyBorder="1">
      <alignment vertical="center"/>
    </xf>
    <xf numFmtId="0" fontId="38" fillId="4" borderId="0" xfId="0" applyFont="1" applyFill="1" applyAlignment="1" applyProtection="1">
      <alignment horizontal="center" vertical="center"/>
      <protection locked="0"/>
    </xf>
    <xf numFmtId="0" fontId="38" fillId="4" borderId="0" xfId="0" applyFont="1" applyFill="1">
      <alignment vertical="center"/>
    </xf>
    <xf numFmtId="0" fontId="47" fillId="4" borderId="0" xfId="0" applyFont="1" applyFill="1" applyAlignment="1">
      <alignment horizontal="right" vertical="center"/>
    </xf>
    <xf numFmtId="0" fontId="30" fillId="4" borderId="0" xfId="0" applyFont="1" applyFill="1" applyAlignment="1" applyProtection="1">
      <alignment horizontal="center" vertical="center"/>
      <protection locked="0"/>
    </xf>
    <xf numFmtId="0" fontId="47" fillId="4" borderId="0" xfId="0" applyFont="1" applyFill="1" applyAlignment="1">
      <alignment horizontal="left" vertical="center"/>
    </xf>
    <xf numFmtId="0" fontId="60" fillId="4" borderId="12" xfId="0" applyFont="1" applyFill="1" applyBorder="1" applyAlignment="1">
      <alignment horizontal="left" vertical="center"/>
    </xf>
    <xf numFmtId="0" fontId="50" fillId="4" borderId="139" xfId="0" applyFont="1" applyFill="1" applyBorder="1" applyAlignment="1">
      <alignment horizontal="center" vertical="center"/>
    </xf>
    <xf numFmtId="0" fontId="60" fillId="4" borderId="12" xfId="0" applyFont="1" applyFill="1" applyBorder="1">
      <alignment vertical="center"/>
    </xf>
    <xf numFmtId="0" fontId="50" fillId="4" borderId="0" xfId="0" applyFont="1" applyFill="1" applyAlignment="1">
      <alignment horizontal="center" vertical="center"/>
    </xf>
    <xf numFmtId="0" fontId="62" fillId="4" borderId="12" xfId="0" applyFont="1" applyFill="1" applyBorder="1" applyAlignment="1">
      <alignment horizontal="left" vertical="top"/>
    </xf>
    <xf numFmtId="0" fontId="38" fillId="0" borderId="0" xfId="0" applyFont="1" applyAlignment="1">
      <alignment vertical="top"/>
    </xf>
    <xf numFmtId="0" fontId="39" fillId="0" borderId="0" xfId="0" applyFont="1" applyAlignment="1">
      <alignment vertical="top"/>
    </xf>
    <xf numFmtId="0" fontId="60" fillId="4" borderId="0" xfId="0" applyFont="1" applyFill="1" applyAlignment="1">
      <alignment horizontal="left" vertical="top"/>
    </xf>
    <xf numFmtId="0" fontId="30" fillId="4" borderId="0" xfId="0" applyFont="1" applyFill="1" applyAlignment="1">
      <alignment vertical="top"/>
    </xf>
    <xf numFmtId="0" fontId="32" fillId="0" borderId="0" xfId="0" applyFont="1" applyAlignment="1">
      <alignment vertical="top"/>
    </xf>
    <xf numFmtId="0" fontId="32" fillId="2" borderId="0" xfId="0" applyFont="1" applyFill="1" applyAlignment="1">
      <alignment vertical="top" shrinkToFit="1"/>
    </xf>
    <xf numFmtId="0" fontId="33" fillId="0" borderId="0" xfId="0" applyFont="1" applyAlignment="1">
      <alignment vertical="top"/>
    </xf>
    <xf numFmtId="0" fontId="34" fillId="0" borderId="0" xfId="0" applyFont="1" applyAlignment="1">
      <alignment vertical="top"/>
    </xf>
    <xf numFmtId="0" fontId="41" fillId="0" borderId="0" xfId="0" applyFont="1" applyAlignment="1">
      <alignment horizontal="center" vertical="center"/>
    </xf>
    <xf numFmtId="0" fontId="42" fillId="0" borderId="0" xfId="0" applyFont="1" applyAlignment="1">
      <alignment horizontal="left" vertical="center"/>
    </xf>
    <xf numFmtId="0" fontId="42" fillId="0" borderId="0" xfId="0" applyFont="1" applyAlignment="1">
      <alignment horizontal="right" vertical="center"/>
    </xf>
    <xf numFmtId="0" fontId="39" fillId="0" borderId="0" xfId="0" applyFont="1" applyAlignment="1"/>
    <xf numFmtId="0" fontId="50" fillId="0" borderId="0" xfId="0" applyFont="1" applyAlignment="1">
      <alignment horizontal="left"/>
    </xf>
    <xf numFmtId="0" fontId="29" fillId="0" borderId="0" xfId="0" applyFont="1" applyAlignment="1">
      <alignment horizontal="center"/>
    </xf>
    <xf numFmtId="0" fontId="29" fillId="0" borderId="0" xfId="0" applyFont="1" applyAlignment="1"/>
    <xf numFmtId="0" fontId="34" fillId="0" borderId="0" xfId="0" applyFont="1" applyAlignment="1"/>
    <xf numFmtId="0" fontId="32" fillId="2" borderId="0" xfId="0" applyFont="1" applyFill="1" applyAlignment="1"/>
    <xf numFmtId="0" fontId="29" fillId="0" borderId="0" xfId="0" applyFont="1" applyAlignment="1">
      <alignment horizontal="left" vertical="center"/>
    </xf>
    <xf numFmtId="0" fontId="38" fillId="0" borderId="53" xfId="0" applyFont="1" applyBorder="1" applyAlignment="1">
      <alignment horizontal="center" vertical="center"/>
    </xf>
    <xf numFmtId="0" fontId="35" fillId="0" borderId="0" xfId="0" applyFont="1" applyAlignment="1">
      <alignment horizontal="center" vertical="center"/>
    </xf>
    <xf numFmtId="0" fontId="50" fillId="0" borderId="0" xfId="0" applyFont="1" applyAlignment="1">
      <alignment horizontal="right" vertical="center"/>
    </xf>
    <xf numFmtId="0" fontId="48" fillId="0" borderId="0" xfId="0" applyFont="1" applyAlignment="1">
      <alignment horizontal="center" vertical="center"/>
    </xf>
    <xf numFmtId="0" fontId="63" fillId="0" borderId="0" xfId="0" applyFont="1" applyAlignment="1">
      <alignment horizontal="center" vertical="center"/>
    </xf>
    <xf numFmtId="0" fontId="50" fillId="0" borderId="0" xfId="0" applyFont="1" applyAlignment="1">
      <alignment horizontal="left" vertical="center"/>
    </xf>
    <xf numFmtId="0" fontId="35" fillId="0" borderId="0" xfId="0" applyFont="1" applyAlignment="1">
      <alignment vertical="top" wrapText="1"/>
    </xf>
    <xf numFmtId="0" fontId="38" fillId="0" borderId="0" xfId="0" applyFont="1" applyAlignment="1">
      <alignment horizontal="right" vertical="center"/>
    </xf>
    <xf numFmtId="0" fontId="35" fillId="0" borderId="0" xfId="0" applyFont="1">
      <alignment vertical="center"/>
    </xf>
    <xf numFmtId="0" fontId="50" fillId="0" borderId="53" xfId="0" applyFont="1" applyBorder="1" applyAlignment="1">
      <alignment horizontal="right" vertical="center"/>
    </xf>
    <xf numFmtId="0" fontId="30" fillId="0" borderId="53" xfId="0" applyFont="1" applyBorder="1" applyAlignment="1">
      <alignment horizontal="center" vertical="center"/>
    </xf>
    <xf numFmtId="0" fontId="31" fillId="0" borderId="0" xfId="0" applyFont="1">
      <alignment vertical="center"/>
    </xf>
    <xf numFmtId="0" fontId="32" fillId="12" borderId="263" xfId="0" applyFont="1" applyFill="1" applyBorder="1" applyAlignment="1">
      <alignment horizontal="center" vertical="center" wrapText="1"/>
    </xf>
    <xf numFmtId="0" fontId="32" fillId="12" borderId="264" xfId="0" applyFont="1" applyFill="1" applyBorder="1" applyAlignment="1">
      <alignment horizontal="center" vertical="center" wrapText="1"/>
    </xf>
    <xf numFmtId="0" fontId="47" fillId="17" borderId="258" xfId="0" applyFont="1" applyFill="1" applyBorder="1" applyAlignment="1">
      <alignment horizontal="center" vertical="center" wrapText="1"/>
    </xf>
    <xf numFmtId="0" fontId="47" fillId="17" borderId="259" xfId="0" applyFont="1" applyFill="1" applyBorder="1" applyAlignment="1">
      <alignment horizontal="center" vertical="center" wrapText="1"/>
    </xf>
    <xf numFmtId="0" fontId="47" fillId="0" borderId="0" xfId="0" applyFont="1" applyAlignment="1">
      <alignment horizontal="center" vertical="center" wrapText="1"/>
    </xf>
    <xf numFmtId="0" fontId="47" fillId="3" borderId="58" xfId="0" applyFont="1" applyFill="1" applyBorder="1" applyAlignment="1">
      <alignment horizontal="center" vertical="center" wrapText="1"/>
    </xf>
    <xf numFmtId="0" fontId="47" fillId="3" borderId="60" xfId="0" applyFont="1" applyFill="1" applyBorder="1" applyAlignment="1">
      <alignment horizontal="center" vertical="center" wrapText="1"/>
    </xf>
    <xf numFmtId="180" fontId="47" fillId="12" borderId="61" xfId="0" applyNumberFormat="1" applyFont="1" applyFill="1" applyBorder="1" applyAlignment="1">
      <alignment horizontal="center" vertical="center" wrapText="1"/>
    </xf>
    <xf numFmtId="0" fontId="47" fillId="12" borderId="59" xfId="0" applyFont="1" applyFill="1" applyBorder="1" applyAlignment="1">
      <alignment horizontal="center" vertical="center" wrapText="1"/>
    </xf>
    <xf numFmtId="0" fontId="49" fillId="0" borderId="62" xfId="0" applyFont="1" applyBorder="1" applyAlignment="1">
      <alignment horizontal="left" vertical="center"/>
    </xf>
    <xf numFmtId="0" fontId="49" fillId="0" borderId="62" xfId="0" applyFont="1" applyBorder="1" applyAlignment="1">
      <alignment horizontal="left" vertical="center" shrinkToFit="1"/>
    </xf>
    <xf numFmtId="0" fontId="49" fillId="0" borderId="46" xfId="0" applyFont="1" applyBorder="1" applyAlignment="1">
      <alignment horizontal="left" vertical="center" shrinkToFit="1"/>
    </xf>
    <xf numFmtId="0" fontId="49" fillId="0" borderId="63" xfId="0" applyFont="1" applyBorder="1" applyAlignment="1">
      <alignment horizontal="center" vertical="center" shrinkToFit="1"/>
    </xf>
    <xf numFmtId="0" fontId="49" fillId="0" borderId="122" xfId="0" applyFont="1" applyBorder="1" applyAlignment="1">
      <alignment horizontal="center" vertical="center" shrinkToFit="1"/>
    </xf>
    <xf numFmtId="0" fontId="49" fillId="0" borderId="47" xfId="0" applyFont="1" applyBorder="1" applyAlignment="1">
      <alignment horizontal="center" vertical="center" shrinkToFit="1"/>
    </xf>
    <xf numFmtId="0" fontId="44" fillId="0" borderId="46" xfId="0" applyFont="1" applyBorder="1" applyAlignment="1">
      <alignment horizontal="center" vertical="center" shrinkToFit="1"/>
    </xf>
    <xf numFmtId="0" fontId="44" fillId="0" borderId="53" xfId="0" applyFont="1" applyBorder="1" applyAlignment="1">
      <alignment horizontal="center" vertical="center" shrinkToFit="1"/>
    </xf>
    <xf numFmtId="0" fontId="35" fillId="0" borderId="122" xfId="0" applyFont="1" applyBorder="1" applyAlignment="1">
      <alignment horizontal="center" vertical="center" shrinkToFit="1"/>
    </xf>
    <xf numFmtId="0" fontId="35" fillId="0" borderId="46" xfId="0" applyFont="1" applyBorder="1" applyAlignment="1">
      <alignment horizontal="left" vertical="center" shrinkToFit="1"/>
    </xf>
    <xf numFmtId="0" fontId="49" fillId="0" borderId="46" xfId="0" applyFont="1" applyBorder="1" applyAlignment="1">
      <alignment horizontal="center" vertical="center"/>
    </xf>
    <xf numFmtId="0" fontId="49" fillId="0" borderId="86" xfId="0" applyFont="1" applyBorder="1" applyAlignment="1">
      <alignment horizontal="center" vertical="center" shrinkToFit="1"/>
    </xf>
    <xf numFmtId="0" fontId="32" fillId="0" borderId="64" xfId="0" applyFont="1" applyBorder="1">
      <alignment vertical="center"/>
    </xf>
    <xf numFmtId="0" fontId="32" fillId="0" borderId="65" xfId="0" applyFont="1" applyBorder="1">
      <alignment vertical="center"/>
    </xf>
    <xf numFmtId="0" fontId="38" fillId="0" borderId="64" xfId="0" applyFont="1" applyBorder="1">
      <alignment vertical="center"/>
    </xf>
    <xf numFmtId="0" fontId="32" fillId="0" borderId="66" xfId="0" applyFont="1" applyBorder="1">
      <alignment vertical="center"/>
    </xf>
    <xf numFmtId="0" fontId="35" fillId="0" borderId="121" xfId="0" applyFont="1" applyBorder="1" applyAlignment="1">
      <alignment horizontal="center" vertical="center" shrinkToFit="1"/>
    </xf>
    <xf numFmtId="0" fontId="32" fillId="0" borderId="71" xfId="0" applyFont="1" applyBorder="1">
      <alignment vertical="center"/>
    </xf>
    <xf numFmtId="0" fontId="32" fillId="0" borderId="72" xfId="0" applyFont="1" applyBorder="1">
      <alignment vertical="center"/>
    </xf>
    <xf numFmtId="0" fontId="38" fillId="0" borderId="71" xfId="0" applyFont="1" applyBorder="1">
      <alignment vertical="center"/>
    </xf>
    <xf numFmtId="0" fontId="32" fillId="0" borderId="73" xfId="0" applyFont="1" applyBorder="1">
      <alignment vertical="center"/>
    </xf>
    <xf numFmtId="0" fontId="35" fillId="0" borderId="73" xfId="0" applyFont="1" applyBorder="1" applyAlignment="1">
      <alignment horizontal="left" vertical="center"/>
    </xf>
    <xf numFmtId="0" fontId="44" fillId="0" borderId="0" xfId="0" applyFont="1" applyAlignment="1">
      <alignment horizontal="left" vertical="center"/>
    </xf>
    <xf numFmtId="0" fontId="49" fillId="0" borderId="74" xfId="0" applyFont="1" applyBorder="1" applyAlignment="1">
      <alignment horizontal="left" vertical="center"/>
    </xf>
    <xf numFmtId="0" fontId="49" fillId="0" borderId="74" xfId="0" applyFont="1" applyBorder="1" applyAlignment="1">
      <alignment horizontal="left" vertical="center" shrinkToFit="1"/>
    </xf>
    <xf numFmtId="0" fontId="49" fillId="0" borderId="126" xfId="0" applyFont="1" applyBorder="1" applyAlignment="1">
      <alignment horizontal="left" vertical="center" shrinkToFit="1"/>
    </xf>
    <xf numFmtId="0" fontId="49" fillId="0" borderId="127" xfId="0" applyFont="1" applyBorder="1" applyAlignment="1">
      <alignment horizontal="center" vertical="center" shrinkToFit="1"/>
    </xf>
    <xf numFmtId="0" fontId="49" fillId="0" borderId="181" xfId="0" applyFont="1" applyBorder="1" applyAlignment="1">
      <alignment horizontal="center" vertical="center" shrinkToFit="1"/>
    </xf>
    <xf numFmtId="0" fontId="49" fillId="0" borderId="44" xfId="0" applyFont="1" applyBorder="1" applyAlignment="1">
      <alignment horizontal="center" vertical="center" shrinkToFit="1"/>
    </xf>
    <xf numFmtId="0" fontId="44" fillId="0" borderId="126" xfId="0" applyFont="1" applyBorder="1" applyAlignment="1">
      <alignment horizontal="center" vertical="center" shrinkToFit="1"/>
    </xf>
    <xf numFmtId="0" fontId="44" fillId="0" borderId="0" xfId="0" applyFont="1" applyAlignment="1">
      <alignment horizontal="center" vertical="center" shrinkToFit="1"/>
    </xf>
    <xf numFmtId="0" fontId="35" fillId="0" borderId="123" xfId="0" applyFont="1" applyBorder="1" applyAlignment="1">
      <alignment horizontal="center" vertical="center" shrinkToFit="1"/>
    </xf>
    <xf numFmtId="0" fontId="35" fillId="0" borderId="126" xfId="0" applyFont="1" applyBorder="1" applyAlignment="1">
      <alignment horizontal="left" vertical="center" shrinkToFit="1"/>
    </xf>
    <xf numFmtId="0" fontId="49" fillId="0" borderId="126" xfId="0" applyFont="1" applyBorder="1" applyAlignment="1">
      <alignment horizontal="center" vertical="center"/>
    </xf>
    <xf numFmtId="0" fontId="49" fillId="0" borderId="129" xfId="0" applyFont="1" applyBorder="1" applyAlignment="1">
      <alignment horizontal="center" vertical="center" shrinkToFit="1"/>
    </xf>
    <xf numFmtId="0" fontId="32" fillId="0" borderId="79" xfId="0" applyFont="1" applyBorder="1">
      <alignment vertical="center"/>
    </xf>
    <xf numFmtId="0" fontId="32" fillId="0" borderId="80" xfId="0" applyFont="1" applyBorder="1">
      <alignment vertical="center"/>
    </xf>
    <xf numFmtId="0" fontId="38" fillId="0" borderId="79" xfId="0" applyFont="1" applyBorder="1">
      <alignment vertical="center"/>
    </xf>
    <xf numFmtId="0" fontId="32" fillId="0" borderId="81" xfId="0" applyFont="1" applyBorder="1">
      <alignment vertical="center"/>
    </xf>
    <xf numFmtId="0" fontId="49" fillId="0" borderId="56" xfId="0" applyFont="1" applyBorder="1" applyAlignment="1">
      <alignment horizontal="left" vertical="center"/>
    </xf>
    <xf numFmtId="0" fontId="49" fillId="0" borderId="56" xfId="0" applyFont="1" applyBorder="1" applyAlignment="1">
      <alignment horizontal="left" vertical="center" shrinkToFit="1"/>
    </xf>
    <xf numFmtId="0" fontId="49" fillId="0" borderId="83" xfId="0" applyFont="1" applyBorder="1" applyAlignment="1">
      <alignment horizontal="left" vertical="center" shrinkToFit="1"/>
    </xf>
    <xf numFmtId="0" fontId="49" fillId="0" borderId="84" xfId="0" applyFont="1" applyBorder="1" applyAlignment="1">
      <alignment horizontal="center" vertical="center" shrinkToFit="1"/>
    </xf>
    <xf numFmtId="0" fontId="49" fillId="0" borderId="124" xfId="0" applyFont="1" applyBorder="1" applyAlignment="1">
      <alignment horizontal="center" vertical="center" shrinkToFit="1"/>
    </xf>
    <xf numFmtId="0" fontId="49" fillId="0" borderId="54" xfId="0" applyFont="1" applyBorder="1" applyAlignment="1">
      <alignment horizontal="center" vertical="center" shrinkToFit="1"/>
    </xf>
    <xf numFmtId="0" fontId="44" fillId="0" borderId="83" xfId="0" applyFont="1" applyBorder="1" applyAlignment="1">
      <alignment horizontal="center" vertical="center" shrinkToFit="1"/>
    </xf>
    <xf numFmtId="0" fontId="44" fillId="0" borderId="168" xfId="0" applyFont="1" applyBorder="1" applyAlignment="1">
      <alignment horizontal="center" vertical="center" shrinkToFit="1"/>
    </xf>
    <xf numFmtId="0" fontId="35" fillId="0" borderId="124" xfId="0" applyFont="1" applyBorder="1" applyAlignment="1">
      <alignment horizontal="center" vertical="center" shrinkToFit="1"/>
    </xf>
    <xf numFmtId="0" fontId="35" fillId="0" borderId="83" xfId="0" applyFont="1" applyBorder="1" applyAlignment="1">
      <alignment horizontal="left" vertical="center" shrinkToFit="1"/>
    </xf>
    <xf numFmtId="0" fontId="49" fillId="0" borderId="83" xfId="0" applyFont="1" applyBorder="1" applyAlignment="1">
      <alignment horizontal="center" vertical="center"/>
    </xf>
    <xf numFmtId="0" fontId="49" fillId="0" borderId="98" xfId="0" applyFont="1" applyBorder="1" applyAlignment="1">
      <alignment horizontal="center" vertical="center" shrinkToFit="1"/>
    </xf>
    <xf numFmtId="0" fontId="32" fillId="0" borderId="85" xfId="0" applyFont="1" applyBorder="1">
      <alignment vertical="center"/>
    </xf>
    <xf numFmtId="0" fontId="32" fillId="0" borderId="47" xfId="0" applyFont="1" applyBorder="1">
      <alignment vertical="center"/>
    </xf>
    <xf numFmtId="0" fontId="38" fillId="0" borderId="85" xfId="0" applyFont="1" applyBorder="1">
      <alignment vertical="center"/>
    </xf>
    <xf numFmtId="0" fontId="32" fillId="0" borderId="86" xfId="0" applyFont="1" applyBorder="1">
      <alignment vertical="center"/>
    </xf>
    <xf numFmtId="0" fontId="49" fillId="0" borderId="89" xfId="0" applyFont="1" applyBorder="1" applyAlignment="1">
      <alignment horizontal="left" vertical="center"/>
    </xf>
    <xf numFmtId="0" fontId="49" fillId="0" borderId="89" xfId="0" applyFont="1" applyBorder="1" applyAlignment="1">
      <alignment horizontal="left" vertical="center" shrinkToFit="1"/>
    </xf>
    <xf numFmtId="0" fontId="49" fillId="0" borderId="132" xfId="0" applyFont="1" applyBorder="1" applyAlignment="1">
      <alignment horizontal="left" vertical="center" shrinkToFit="1"/>
    </xf>
    <xf numFmtId="0" fontId="49" fillId="0" borderId="133" xfId="0" applyFont="1" applyBorder="1" applyAlignment="1">
      <alignment horizontal="center" vertical="center" shrinkToFit="1"/>
    </xf>
    <xf numFmtId="0" fontId="49" fillId="0" borderId="182" xfId="0" applyFont="1" applyBorder="1" applyAlignment="1">
      <alignment horizontal="center" vertical="center" shrinkToFit="1"/>
    </xf>
    <xf numFmtId="0" fontId="49" fillId="0" borderId="135" xfId="0" applyFont="1" applyBorder="1" applyAlignment="1">
      <alignment horizontal="center" vertical="center" shrinkToFit="1"/>
    </xf>
    <xf numFmtId="0" fontId="44" fillId="0" borderId="132" xfId="0" applyFont="1" applyBorder="1" applyAlignment="1">
      <alignment horizontal="center" vertical="center" shrinkToFit="1"/>
    </xf>
    <xf numFmtId="0" fontId="44" fillId="0" borderId="36" xfId="0" applyFont="1" applyBorder="1" applyAlignment="1">
      <alignment horizontal="center" vertical="center" shrinkToFit="1"/>
    </xf>
    <xf numFmtId="0" fontId="35" fillId="0" borderId="120" xfId="0" applyFont="1" applyBorder="1" applyAlignment="1">
      <alignment horizontal="center" vertical="center" shrinkToFit="1"/>
    </xf>
    <xf numFmtId="0" fontId="35" fillId="0" borderId="132" xfId="0" applyFont="1" applyBorder="1" applyAlignment="1">
      <alignment horizontal="left" vertical="center" shrinkToFit="1"/>
    </xf>
    <xf numFmtId="0" fontId="49" fillId="0" borderId="132" xfId="0" applyFont="1" applyBorder="1" applyAlignment="1">
      <alignment horizontal="center" vertical="center"/>
    </xf>
    <xf numFmtId="0" fontId="49" fillId="0" borderId="136" xfId="0" applyFont="1" applyBorder="1" applyAlignment="1">
      <alignment horizontal="center" vertical="center" shrinkToFit="1"/>
    </xf>
    <xf numFmtId="0" fontId="32" fillId="0" borderId="93" xfId="0" applyFont="1" applyBorder="1">
      <alignment vertical="center"/>
    </xf>
    <xf numFmtId="0" fontId="32" fillId="0" borderId="94" xfId="0" applyFont="1" applyBorder="1">
      <alignment vertical="center"/>
    </xf>
    <xf numFmtId="0" fontId="38" fillId="0" borderId="93" xfId="0" applyFont="1" applyBorder="1">
      <alignment vertical="center"/>
    </xf>
    <xf numFmtId="0" fontId="32" fillId="0" borderId="95" xfId="0" applyFont="1" applyBorder="1">
      <alignment vertical="center"/>
    </xf>
    <xf numFmtId="0" fontId="32" fillId="0" borderId="97" xfId="0" applyFont="1" applyBorder="1">
      <alignment vertical="center"/>
    </xf>
    <xf numFmtId="0" fontId="32" fillId="0" borderId="54" xfId="0" applyFont="1" applyBorder="1">
      <alignment vertical="center"/>
    </xf>
    <xf numFmtId="0" fontId="38" fillId="0" borderId="97" xfId="0" applyFont="1" applyBorder="1">
      <alignment vertical="center"/>
    </xf>
    <xf numFmtId="0" fontId="32" fillId="0" borderId="98" xfId="0" applyFont="1" applyBorder="1">
      <alignment vertical="center"/>
    </xf>
    <xf numFmtId="0" fontId="51" fillId="0" borderId="62" xfId="0" applyFont="1" applyBorder="1" applyAlignment="1">
      <alignment horizontal="left" vertical="center"/>
    </xf>
    <xf numFmtId="0" fontId="49" fillId="0" borderId="53" xfId="0" applyFont="1" applyBorder="1" applyAlignment="1">
      <alignment horizontal="center" vertical="center" shrinkToFit="1"/>
    </xf>
    <xf numFmtId="0" fontId="35" fillId="0" borderId="54" xfId="0" applyFont="1" applyBorder="1" applyAlignment="1">
      <alignment horizontal="left" vertical="center" shrinkToFit="1"/>
    </xf>
    <xf numFmtId="0" fontId="49" fillId="0" borderId="107" xfId="0" applyFont="1" applyBorder="1" applyAlignment="1">
      <alignment horizontal="center" vertical="center"/>
    </xf>
    <xf numFmtId="0" fontId="49" fillId="0" borderId="96" xfId="0" applyFont="1" applyBorder="1" applyAlignment="1">
      <alignment horizontal="center" vertical="center" shrinkToFit="1"/>
    </xf>
    <xf numFmtId="0" fontId="35" fillId="0" borderId="47" xfId="0" applyFont="1" applyBorder="1" applyAlignment="1">
      <alignment horizontal="left" vertical="center" shrinkToFit="1"/>
    </xf>
    <xf numFmtId="0" fontId="30" fillId="0" borderId="0" xfId="0" applyFont="1" applyAlignment="1"/>
    <xf numFmtId="0" fontId="51" fillId="0" borderId="74" xfId="0" applyFont="1" applyBorder="1" applyAlignment="1">
      <alignment horizontal="left" vertical="center"/>
    </xf>
    <xf numFmtId="0" fontId="49" fillId="0" borderId="0" xfId="0" applyFont="1" applyAlignment="1">
      <alignment horizontal="center" vertical="center" shrinkToFit="1"/>
    </xf>
    <xf numFmtId="0" fontId="35" fillId="0" borderId="44" xfId="0" applyFont="1" applyBorder="1" applyAlignment="1">
      <alignment horizontal="left" vertical="center" shrinkToFit="1"/>
    </xf>
    <xf numFmtId="0" fontId="49" fillId="0" borderId="130" xfId="0" applyFont="1" applyBorder="1" applyAlignment="1">
      <alignment horizontal="center" vertical="center"/>
    </xf>
    <xf numFmtId="0" fontId="49" fillId="0" borderId="128" xfId="0" applyFont="1" applyBorder="1" applyAlignment="1">
      <alignment horizontal="center" vertical="center" shrinkToFit="1"/>
    </xf>
    <xf numFmtId="0" fontId="51" fillId="0" borderId="56" xfId="0" applyFont="1" applyBorder="1" applyAlignment="1">
      <alignment horizontal="left" vertical="center"/>
    </xf>
    <xf numFmtId="0" fontId="49" fillId="0" borderId="168" xfId="0" applyFont="1" applyBorder="1" applyAlignment="1">
      <alignment horizontal="center" vertical="center" shrinkToFit="1"/>
    </xf>
    <xf numFmtId="0" fontId="49" fillId="0" borderId="109" xfId="0" applyFont="1" applyBorder="1" applyAlignment="1">
      <alignment horizontal="center" vertical="center"/>
    </xf>
    <xf numFmtId="0" fontId="49" fillId="0" borderId="55" xfId="0" applyFont="1" applyBorder="1" applyAlignment="1">
      <alignment horizontal="center" vertical="center" shrinkToFit="1"/>
    </xf>
    <xf numFmtId="0" fontId="51" fillId="0" borderId="89" xfId="0" applyFont="1" applyBorder="1" applyAlignment="1">
      <alignment horizontal="left" vertical="center"/>
    </xf>
    <xf numFmtId="0" fontId="49" fillId="0" borderId="36" xfId="0" applyFont="1" applyBorder="1" applyAlignment="1">
      <alignment horizontal="center" vertical="center" shrinkToFit="1"/>
    </xf>
    <xf numFmtId="0" fontId="35" fillId="0" borderId="135" xfId="0" applyFont="1" applyBorder="1" applyAlignment="1">
      <alignment horizontal="left" vertical="center" shrinkToFit="1"/>
    </xf>
    <xf numFmtId="0" fontId="49" fillId="0" borderId="137" xfId="0" applyFont="1" applyBorder="1" applyAlignment="1">
      <alignment horizontal="center" vertical="center"/>
    </xf>
    <xf numFmtId="0" fontId="49" fillId="0" borderId="134" xfId="0" applyFont="1" applyBorder="1" applyAlignment="1">
      <alignment horizontal="center" vertical="center" shrinkToFit="1"/>
    </xf>
    <xf numFmtId="0" fontId="36" fillId="0" borderId="0" xfId="0" applyFont="1" applyAlignment="1"/>
    <xf numFmtId="0" fontId="50" fillId="0" borderId="0" xfId="0" applyFont="1" applyAlignment="1"/>
    <xf numFmtId="0" fontId="30" fillId="0" borderId="0" xfId="0" applyFont="1" applyAlignment="1">
      <alignment horizontal="left" vertical="center"/>
    </xf>
    <xf numFmtId="0" fontId="48" fillId="0" borderId="53" xfId="0" applyFont="1" applyBorder="1">
      <alignment vertical="center"/>
    </xf>
    <xf numFmtId="0" fontId="48" fillId="0" borderId="53" xfId="0" applyFont="1" applyBorder="1" applyAlignment="1">
      <alignment vertical="center" shrinkToFit="1"/>
    </xf>
    <xf numFmtId="0" fontId="30" fillId="0" borderId="70" xfId="0" applyFont="1" applyBorder="1" applyAlignment="1">
      <alignment horizontal="center" vertical="center"/>
    </xf>
    <xf numFmtId="0" fontId="48" fillId="0" borderId="70" xfId="0" applyFont="1" applyBorder="1">
      <alignment vertical="center"/>
    </xf>
    <xf numFmtId="0" fontId="50" fillId="0" borderId="70" xfId="0" applyFont="1" applyBorder="1" applyAlignment="1">
      <alignment horizontal="center" vertical="center"/>
    </xf>
    <xf numFmtId="0" fontId="47" fillId="12" borderId="54" xfId="0" applyFont="1" applyFill="1" applyBorder="1" applyAlignment="1">
      <alignment vertical="center" wrapText="1"/>
    </xf>
    <xf numFmtId="0" fontId="36" fillId="17" borderId="169" xfId="0" applyFont="1" applyFill="1" applyBorder="1" applyAlignment="1">
      <alignment vertical="center" wrapText="1"/>
    </xf>
    <xf numFmtId="0" fontId="49" fillId="0" borderId="64" xfId="0" applyFont="1" applyBorder="1" applyAlignment="1">
      <alignment horizontal="left" vertical="center" shrinkToFit="1"/>
    </xf>
    <xf numFmtId="0" fontId="49" fillId="0" borderId="191" xfId="0" applyFont="1" applyBorder="1" applyAlignment="1">
      <alignment horizontal="left" vertical="center" shrinkToFit="1"/>
    </xf>
    <xf numFmtId="0" fontId="49" fillId="0" borderId="192" xfId="0" applyFont="1" applyBorder="1" applyAlignment="1">
      <alignment horizontal="left" vertical="center" shrinkToFit="1"/>
    </xf>
    <xf numFmtId="0" fontId="49" fillId="0" borderId="193" xfId="0" applyFont="1" applyBorder="1" applyAlignment="1">
      <alignment horizontal="center" vertical="center"/>
    </xf>
    <xf numFmtId="0" fontId="49" fillId="0" borderId="194" xfId="0" applyFont="1" applyBorder="1" applyAlignment="1">
      <alignment horizontal="center" vertical="center"/>
    </xf>
    <xf numFmtId="0" fontId="49" fillId="0" borderId="168" xfId="0" applyFont="1" applyBorder="1" applyAlignment="1">
      <alignment horizontal="center" vertical="center"/>
    </xf>
    <xf numFmtId="0" fontId="44" fillId="0" borderId="192" xfId="0" applyFont="1" applyBorder="1" applyAlignment="1">
      <alignment horizontal="center" vertical="center"/>
    </xf>
    <xf numFmtId="0" fontId="44" fillId="0" borderId="168" xfId="0" applyFont="1" applyBorder="1" applyAlignment="1">
      <alignment horizontal="center" vertical="center"/>
    </xf>
    <xf numFmtId="0" fontId="35" fillId="0" borderId="124" xfId="0" applyFont="1" applyBorder="1" applyAlignment="1">
      <alignment horizontal="center" vertical="center"/>
    </xf>
    <xf numFmtId="0" fontId="35" fillId="0" borderId="54" xfId="0" applyFont="1" applyBorder="1" applyAlignment="1">
      <alignment horizontal="left" vertical="center"/>
    </xf>
    <xf numFmtId="0" fontId="35" fillId="0" borderId="192" xfId="0" applyFont="1" applyBorder="1" applyAlignment="1">
      <alignment horizontal="left" vertical="center" shrinkToFit="1"/>
    </xf>
    <xf numFmtId="0" fontId="51" fillId="0" borderId="116" xfId="0" applyFont="1" applyBorder="1" applyAlignment="1">
      <alignment horizontal="left" vertical="center"/>
    </xf>
    <xf numFmtId="0" fontId="49" fillId="0" borderId="71" xfId="0" applyFont="1" applyBorder="1" applyAlignment="1">
      <alignment horizontal="left" vertical="center" shrinkToFit="1"/>
    </xf>
    <xf numFmtId="0" fontId="49" fillId="0" borderId="87" xfId="0" applyFont="1" applyBorder="1" applyAlignment="1">
      <alignment horizontal="left" vertical="center" shrinkToFit="1"/>
    </xf>
    <xf numFmtId="0" fontId="49" fillId="0" borderId="88" xfId="0" applyFont="1" applyBorder="1" applyAlignment="1">
      <alignment horizontal="left" vertical="center" shrinkToFit="1"/>
    </xf>
    <xf numFmtId="0" fontId="49" fillId="0" borderId="100" xfId="0" applyFont="1" applyBorder="1" applyAlignment="1">
      <alignment horizontal="center" vertical="center"/>
    </xf>
    <xf numFmtId="0" fontId="49" fillId="0" borderId="121" xfId="0" applyFont="1" applyBorder="1" applyAlignment="1">
      <alignment horizontal="center" vertical="center"/>
    </xf>
    <xf numFmtId="0" fontId="49" fillId="0" borderId="70" xfId="0" applyFont="1" applyBorder="1" applyAlignment="1">
      <alignment horizontal="center" vertical="center"/>
    </xf>
    <xf numFmtId="0" fontId="44" fillId="0" borderId="88" xfId="0" applyFont="1" applyBorder="1" applyAlignment="1">
      <alignment horizontal="center" vertical="center"/>
    </xf>
    <xf numFmtId="0" fontId="44" fillId="0" borderId="70" xfId="0" applyFont="1" applyBorder="1" applyAlignment="1">
      <alignment horizontal="center" vertical="center"/>
    </xf>
    <xf numFmtId="0" fontId="35" fillId="0" borderId="121" xfId="0" applyFont="1" applyBorder="1" applyAlignment="1">
      <alignment horizontal="center" vertical="center"/>
    </xf>
    <xf numFmtId="0" fontId="35" fillId="0" borderId="72" xfId="0" applyFont="1" applyBorder="1" applyAlignment="1">
      <alignment horizontal="left" vertical="center"/>
    </xf>
    <xf numFmtId="0" fontId="35" fillId="0" borderId="88" xfId="0" applyFont="1" applyBorder="1" applyAlignment="1">
      <alignment horizontal="left" vertical="center" shrinkToFit="1"/>
    </xf>
    <xf numFmtId="0" fontId="49" fillId="0" borderId="105" xfId="0" applyFont="1" applyBorder="1" applyAlignment="1">
      <alignment horizontal="center" vertical="center"/>
    </xf>
    <xf numFmtId="0" fontId="49" fillId="0" borderId="68" xfId="0" applyFont="1" applyBorder="1" applyAlignment="1">
      <alignment horizontal="center" vertical="center" shrinkToFit="1"/>
    </xf>
    <xf numFmtId="0" fontId="51" fillId="0" borderId="117" xfId="0" applyFont="1" applyBorder="1" applyAlignment="1">
      <alignment horizontal="left" vertical="center"/>
    </xf>
    <xf numFmtId="0" fontId="49" fillId="0" borderId="79" xfId="0" applyFont="1" applyBorder="1" applyAlignment="1">
      <alignment horizontal="left" vertical="center" shrinkToFit="1"/>
    </xf>
    <xf numFmtId="0" fontId="49" fillId="0" borderId="90" xfId="0" applyFont="1" applyBorder="1" applyAlignment="1">
      <alignment horizontal="left" vertical="center" shrinkToFit="1"/>
    </xf>
    <xf numFmtId="0" fontId="49" fillId="0" borderId="91" xfId="0" applyFont="1" applyBorder="1" applyAlignment="1">
      <alignment horizontal="left" vertical="center" shrinkToFit="1"/>
    </xf>
    <xf numFmtId="0" fontId="49" fillId="0" borderId="76" xfId="0" applyFont="1" applyBorder="1" applyAlignment="1">
      <alignment horizontal="center" vertical="center"/>
    </xf>
    <xf numFmtId="0" fontId="49" fillId="0" borderId="120" xfId="0" applyFont="1" applyBorder="1" applyAlignment="1">
      <alignment horizontal="center" vertical="center"/>
    </xf>
    <xf numFmtId="0" fontId="49" fillId="0" borderId="78" xfId="0" applyFont="1" applyBorder="1" applyAlignment="1">
      <alignment horizontal="center" vertical="center"/>
    </xf>
    <xf numFmtId="0" fontId="44" fillId="0" borderId="91" xfId="0" applyFont="1" applyBorder="1" applyAlignment="1">
      <alignment horizontal="center" vertical="center"/>
    </xf>
    <xf numFmtId="0" fontId="44" fillId="0" borderId="78" xfId="0" applyFont="1" applyBorder="1" applyAlignment="1">
      <alignment horizontal="center" vertical="center"/>
    </xf>
    <xf numFmtId="0" fontId="35" fillId="0" borderId="120" xfId="0" applyFont="1" applyBorder="1" applyAlignment="1">
      <alignment horizontal="center" vertical="center"/>
    </xf>
    <xf numFmtId="0" fontId="35" fillId="0" borderId="80" xfId="0" applyFont="1" applyBorder="1" applyAlignment="1">
      <alignment horizontal="left" vertical="center"/>
    </xf>
    <xf numFmtId="0" fontId="35" fillId="0" borderId="91" xfId="0" applyFont="1" applyBorder="1" applyAlignment="1">
      <alignment horizontal="left" vertical="center" shrinkToFit="1"/>
    </xf>
    <xf numFmtId="0" fontId="49" fillId="0" borderId="106" xfId="0" applyFont="1" applyBorder="1" applyAlignment="1">
      <alignment horizontal="center" vertical="center"/>
    </xf>
    <xf numFmtId="0" fontId="49" fillId="0" borderId="92" xfId="0" applyFont="1" applyBorder="1" applyAlignment="1">
      <alignment horizontal="center" vertical="center" shrinkToFit="1"/>
    </xf>
    <xf numFmtId="0" fontId="49" fillId="0" borderId="85" xfId="0" applyFont="1" applyBorder="1" applyAlignment="1">
      <alignment horizontal="left" vertical="center" shrinkToFit="1"/>
    </xf>
    <xf numFmtId="0" fontId="49" fillId="0" borderId="67" xfId="0" applyFont="1" applyBorder="1" applyAlignment="1">
      <alignment horizontal="left" vertical="center" shrinkToFit="1"/>
    </xf>
    <xf numFmtId="0" fontId="49" fillId="0" borderId="63" xfId="0" applyFont="1" applyBorder="1" applyAlignment="1">
      <alignment horizontal="center" vertical="center"/>
    </xf>
    <xf numFmtId="0" fontId="49" fillId="0" borderId="122" xfId="0" applyFont="1" applyBorder="1" applyAlignment="1">
      <alignment horizontal="center" vertical="center"/>
    </xf>
    <xf numFmtId="0" fontId="49" fillId="0" borderId="53" xfId="0" applyFont="1" applyBorder="1" applyAlignment="1">
      <alignment horizontal="center" vertical="center"/>
    </xf>
    <xf numFmtId="0" fontId="44" fillId="0" borderId="46" xfId="0" applyFont="1" applyBorder="1" applyAlignment="1">
      <alignment horizontal="center" vertical="center"/>
    </xf>
    <xf numFmtId="0" fontId="44" fillId="0" borderId="53" xfId="0" applyFont="1" applyBorder="1" applyAlignment="1">
      <alignment horizontal="center" vertical="center"/>
    </xf>
    <xf numFmtId="0" fontId="35" fillId="0" borderId="122" xfId="0" applyFont="1" applyBorder="1" applyAlignment="1">
      <alignment horizontal="center" vertical="center"/>
    </xf>
    <xf numFmtId="0" fontId="35" fillId="0" borderId="47" xfId="0" applyFont="1" applyBorder="1" applyAlignment="1">
      <alignment horizontal="left" vertical="center"/>
    </xf>
    <xf numFmtId="0" fontId="51" fillId="0" borderId="119" xfId="0" applyFont="1" applyBorder="1" applyAlignment="1">
      <alignment horizontal="left" vertical="center"/>
    </xf>
    <xf numFmtId="0" fontId="49" fillId="0" borderId="93" xfId="0" applyFont="1" applyBorder="1" applyAlignment="1">
      <alignment horizontal="left" vertical="center" shrinkToFit="1"/>
    </xf>
    <xf numFmtId="0" fontId="49" fillId="0" borderId="99" xfId="0" applyFont="1" applyBorder="1" applyAlignment="1">
      <alignment horizontal="left" vertical="center" shrinkToFit="1"/>
    </xf>
    <xf numFmtId="0" fontId="49" fillId="0" borderId="43" xfId="0" applyFont="1" applyBorder="1" applyAlignment="1">
      <alignment horizontal="left" vertical="center" shrinkToFit="1"/>
    </xf>
    <xf numFmtId="0" fontId="49" fillId="0" borderId="101" xfId="0" applyFont="1" applyBorder="1" applyAlignment="1">
      <alignment horizontal="center" vertical="center"/>
    </xf>
    <xf numFmtId="0" fontId="49" fillId="0" borderId="123" xfId="0" applyFont="1" applyBorder="1" applyAlignment="1">
      <alignment horizontal="center" vertical="center"/>
    </xf>
    <xf numFmtId="0" fontId="49" fillId="0" borderId="49" xfId="0" applyFont="1" applyBorder="1" applyAlignment="1">
      <alignment horizontal="center" vertical="center"/>
    </xf>
    <xf numFmtId="0" fontId="44" fillId="0" borderId="43" xfId="0" applyFont="1" applyBorder="1" applyAlignment="1">
      <alignment horizontal="center" vertical="center"/>
    </xf>
    <xf numFmtId="0" fontId="44" fillId="0" borderId="49" xfId="0" applyFont="1" applyBorder="1" applyAlignment="1">
      <alignment horizontal="center" vertical="center"/>
    </xf>
    <xf numFmtId="0" fontId="35" fillId="0" borderId="123" xfId="0" applyFont="1" applyBorder="1" applyAlignment="1">
      <alignment horizontal="center" vertical="center"/>
    </xf>
    <xf numFmtId="0" fontId="35" fillId="0" borderId="94" xfId="0" applyFont="1" applyBorder="1" applyAlignment="1">
      <alignment horizontal="left" vertical="center"/>
    </xf>
    <xf numFmtId="0" fontId="35" fillId="0" borderId="43" xfId="0" applyFont="1" applyBorder="1" applyAlignment="1">
      <alignment horizontal="left" vertical="center" shrinkToFit="1"/>
    </xf>
    <xf numFmtId="0" fontId="49" fillId="0" borderId="108" xfId="0" applyFont="1" applyBorder="1" applyAlignment="1">
      <alignment horizontal="center" vertical="center"/>
    </xf>
    <xf numFmtId="0" fontId="49" fillId="0" borderId="77" xfId="0" applyFont="1" applyBorder="1" applyAlignment="1">
      <alignment horizontal="center" vertical="center" shrinkToFit="1"/>
    </xf>
    <xf numFmtId="0" fontId="49" fillId="0" borderId="97" xfId="0" applyFont="1" applyBorder="1" applyAlignment="1">
      <alignment horizontal="left" vertical="center" shrinkToFit="1"/>
    </xf>
    <xf numFmtId="0" fontId="49" fillId="0" borderId="82" xfId="0" applyFont="1" applyBorder="1" applyAlignment="1">
      <alignment horizontal="left" vertical="center" shrinkToFit="1"/>
    </xf>
    <xf numFmtId="0" fontId="49" fillId="0" borderId="84" xfId="0" applyFont="1" applyBorder="1" applyAlignment="1">
      <alignment horizontal="center" vertical="center"/>
    </xf>
    <xf numFmtId="0" fontId="49" fillId="0" borderId="124" xfId="0" applyFont="1" applyBorder="1" applyAlignment="1">
      <alignment horizontal="center" vertical="center"/>
    </xf>
    <xf numFmtId="0" fontId="44" fillId="0" borderId="83" xfId="0" applyFont="1" applyBorder="1" applyAlignment="1">
      <alignment horizontal="center" vertical="center"/>
    </xf>
    <xf numFmtId="49" fontId="33" fillId="0" borderId="0" xfId="0" applyNumberFormat="1" applyFont="1">
      <alignment vertical="center"/>
    </xf>
    <xf numFmtId="0" fontId="32" fillId="0" borderId="179" xfId="0" applyFont="1" applyBorder="1" applyAlignment="1">
      <alignment vertical="center" wrapText="1"/>
    </xf>
    <xf numFmtId="0" fontId="47" fillId="0" borderId="175" xfId="0" applyFont="1" applyBorder="1" applyAlignment="1">
      <alignment vertical="center" wrapText="1"/>
    </xf>
    <xf numFmtId="0" fontId="32" fillId="0" borderId="174" xfId="0" applyFont="1" applyBorder="1" applyAlignment="1">
      <alignment horizontal="center" vertical="center" wrapText="1"/>
    </xf>
    <xf numFmtId="0" fontId="35" fillId="0" borderId="0" xfId="0" applyFont="1" applyAlignment="1">
      <alignment horizontal="right" vertical="center" wrapText="1"/>
    </xf>
    <xf numFmtId="0" fontId="47" fillId="0" borderId="0" xfId="0" applyFont="1" applyAlignment="1">
      <alignment horizontal="right" vertical="top" wrapText="1"/>
    </xf>
    <xf numFmtId="0" fontId="36" fillId="0" borderId="185" xfId="0" applyFont="1" applyBorder="1" applyAlignment="1">
      <alignment horizontal="left" vertical="center"/>
    </xf>
    <xf numFmtId="0" fontId="36" fillId="0" borderId="180" xfId="0" applyFont="1" applyBorder="1" applyAlignment="1">
      <alignment horizontal="left" vertical="center"/>
    </xf>
    <xf numFmtId="0" fontId="51" fillId="0" borderId="62" xfId="0" applyFont="1" applyBorder="1" applyAlignment="1">
      <alignment horizontal="left" vertical="center" wrapText="1" shrinkToFit="1"/>
    </xf>
    <xf numFmtId="0" fontId="52" fillId="0" borderId="96" xfId="0" applyFont="1" applyBorder="1" applyAlignment="1">
      <alignment horizontal="left" vertical="center" wrapText="1" shrinkToFit="1"/>
    </xf>
    <xf numFmtId="0" fontId="52" fillId="0" borderId="96" xfId="0" applyFont="1" applyBorder="1" applyAlignment="1">
      <alignment horizontal="left" vertical="center" wrapText="1"/>
    </xf>
    <xf numFmtId="0" fontId="51" fillId="0" borderId="69" xfId="0" applyFont="1" applyBorder="1" applyAlignment="1">
      <alignment vertical="center" wrapText="1"/>
    </xf>
    <xf numFmtId="0" fontId="41" fillId="0" borderId="0" xfId="0" applyFont="1" applyAlignment="1">
      <alignment horizontal="left" vertical="center" shrinkToFit="1"/>
    </xf>
    <xf numFmtId="0" fontId="36" fillId="0" borderId="104" xfId="0" applyFont="1" applyBorder="1" applyAlignment="1">
      <alignment horizontal="left" vertical="center"/>
    </xf>
    <xf numFmtId="0" fontId="36" fillId="0" borderId="176" xfId="0" applyFont="1" applyBorder="1" applyAlignment="1">
      <alignment horizontal="left" vertical="center"/>
    </xf>
    <xf numFmtId="0" fontId="36" fillId="0" borderId="96" xfId="0" applyFont="1" applyBorder="1" applyAlignment="1">
      <alignment horizontal="left" vertical="center" wrapText="1"/>
    </xf>
    <xf numFmtId="0" fontId="55" fillId="0" borderId="0" xfId="0" applyFont="1" applyAlignment="1">
      <alignment horizontal="left" vertical="center"/>
    </xf>
    <xf numFmtId="0" fontId="50" fillId="10" borderId="41" xfId="0" applyFont="1" applyFill="1" applyBorder="1" applyAlignment="1">
      <alignment horizontal="center"/>
    </xf>
    <xf numFmtId="0" fontId="50" fillId="0" borderId="42" xfId="0" applyFont="1" applyBorder="1" applyAlignment="1">
      <alignment horizontal="center" vertical="center"/>
    </xf>
    <xf numFmtId="0" fontId="35" fillId="0" borderId="42" xfId="0" applyFont="1" applyBorder="1">
      <alignment vertical="center"/>
    </xf>
    <xf numFmtId="0" fontId="35" fillId="0" borderId="62" xfId="0" applyFont="1" applyBorder="1" applyAlignment="1">
      <alignment horizontal="left" vertical="center"/>
    </xf>
    <xf numFmtId="0" fontId="49" fillId="0" borderId="47" xfId="0" applyFont="1" applyBorder="1" applyAlignment="1">
      <alignment horizontal="center" vertical="center"/>
    </xf>
    <xf numFmtId="0" fontId="49" fillId="0" borderId="192" xfId="0" applyFont="1" applyBorder="1" applyAlignment="1">
      <alignment horizontal="center" vertical="center"/>
    </xf>
    <xf numFmtId="0" fontId="49" fillId="0" borderId="46" xfId="0" applyFont="1" applyBorder="1" applyAlignment="1">
      <alignment horizontal="left" vertical="center"/>
    </xf>
    <xf numFmtId="0" fontId="35" fillId="0" borderId="74" xfId="0" applyFont="1" applyBorder="1" applyAlignment="1">
      <alignment horizontal="left" vertical="center"/>
    </xf>
    <xf numFmtId="0" fontId="49" fillId="0" borderId="127" xfId="0" applyFont="1" applyBorder="1" applyAlignment="1">
      <alignment horizontal="center" vertical="center"/>
    </xf>
    <xf numFmtId="0" fontId="49" fillId="0" borderId="181" xfId="0" applyFont="1" applyBorder="1" applyAlignment="1">
      <alignment horizontal="center" vertical="center"/>
    </xf>
    <xf numFmtId="0" fontId="49" fillId="0" borderId="44" xfId="0" applyFont="1" applyBorder="1" applyAlignment="1">
      <alignment horizontal="center" vertical="center"/>
    </xf>
    <xf numFmtId="0" fontId="49" fillId="0" borderId="0" xfId="0" applyFont="1" applyAlignment="1">
      <alignment horizontal="center" vertical="center"/>
    </xf>
    <xf numFmtId="0" fontId="49" fillId="0" borderId="126" xfId="0" applyFont="1" applyBorder="1" applyAlignment="1">
      <alignment horizontal="left" vertical="center"/>
    </xf>
    <xf numFmtId="0" fontId="35" fillId="0" borderId="56" xfId="0" applyFont="1" applyBorder="1" applyAlignment="1">
      <alignment horizontal="left" vertical="center"/>
    </xf>
    <xf numFmtId="0" fontId="49" fillId="0" borderId="54" xfId="0" applyFont="1" applyBorder="1" applyAlignment="1">
      <alignment horizontal="center" vertical="center"/>
    </xf>
    <xf numFmtId="0" fontId="49" fillId="0" borderId="83" xfId="0" applyFont="1" applyBorder="1" applyAlignment="1">
      <alignment horizontal="left" vertical="center"/>
    </xf>
    <xf numFmtId="0" fontId="35" fillId="0" borderId="89" xfId="0" applyFont="1" applyBorder="1" applyAlignment="1">
      <alignment horizontal="left" vertical="center"/>
    </xf>
    <xf numFmtId="0" fontId="49" fillId="0" borderId="133" xfId="0" applyFont="1" applyBorder="1" applyAlignment="1">
      <alignment horizontal="center" vertical="center"/>
    </xf>
    <xf numFmtId="0" fontId="49" fillId="0" borderId="182" xfId="0" applyFont="1" applyBorder="1" applyAlignment="1">
      <alignment horizontal="center" vertical="center"/>
    </xf>
    <xf numFmtId="0" fontId="49" fillId="0" borderId="135" xfId="0" applyFont="1" applyBorder="1" applyAlignment="1">
      <alignment horizontal="center" vertical="center"/>
    </xf>
    <xf numFmtId="0" fontId="49" fillId="0" borderId="36" xfId="0" applyFont="1" applyBorder="1" applyAlignment="1">
      <alignment horizontal="center" vertical="center"/>
    </xf>
    <xf numFmtId="0" fontId="49" fillId="0" borderId="132" xfId="0" applyFont="1" applyBorder="1" applyAlignment="1">
      <alignment horizontal="left" vertical="center"/>
    </xf>
    <xf numFmtId="0" fontId="47" fillId="0" borderId="62" xfId="0" applyFont="1" applyBorder="1" applyAlignment="1">
      <alignment horizontal="left" vertical="center"/>
    </xf>
    <xf numFmtId="0" fontId="49" fillId="0" borderId="54" xfId="0" applyFont="1" applyBorder="1" applyAlignment="1">
      <alignment horizontal="left" vertical="center"/>
    </xf>
    <xf numFmtId="0" fontId="49" fillId="0" borderId="47" xfId="0" applyFont="1" applyBorder="1" applyAlignment="1">
      <alignment horizontal="left" vertical="center"/>
    </xf>
    <xf numFmtId="0" fontId="47" fillId="0" borderId="74" xfId="0" applyFont="1" applyBorder="1" applyAlignment="1">
      <alignment horizontal="left" vertical="center"/>
    </xf>
    <xf numFmtId="0" fontId="49" fillId="0" borderId="44" xfId="0" applyFont="1" applyBorder="1" applyAlignment="1">
      <alignment horizontal="left" vertical="center"/>
    </xf>
    <xf numFmtId="0" fontId="47" fillId="0" borderId="56" xfId="0" applyFont="1" applyBorder="1" applyAlignment="1">
      <alignment horizontal="left" vertical="center"/>
    </xf>
    <xf numFmtId="0" fontId="47" fillId="0" borderId="89" xfId="0" applyFont="1" applyBorder="1" applyAlignment="1">
      <alignment horizontal="left" vertical="center"/>
    </xf>
    <xf numFmtId="0" fontId="49" fillId="0" borderId="135" xfId="0" applyFont="1" applyBorder="1" applyAlignment="1">
      <alignment horizontal="left" vertical="center"/>
    </xf>
    <xf numFmtId="0" fontId="29" fillId="0" borderId="36" xfId="0" applyFont="1" applyBorder="1">
      <alignment vertical="center"/>
    </xf>
    <xf numFmtId="0" fontId="55" fillId="0" borderId="36" xfId="0" applyFont="1" applyBorder="1" applyAlignment="1">
      <alignment horizontal="right" vertical="center"/>
    </xf>
    <xf numFmtId="0" fontId="46" fillId="0" borderId="36" xfId="0" applyFont="1" applyBorder="1">
      <alignment vertical="center"/>
    </xf>
    <xf numFmtId="0" fontId="30" fillId="0" borderId="36" xfId="0" applyFont="1" applyBorder="1" applyAlignment="1">
      <alignment horizontal="center" vertical="center"/>
    </xf>
    <xf numFmtId="0" fontId="47" fillId="12" borderId="61" xfId="0" applyFont="1" applyFill="1" applyBorder="1" applyAlignment="1">
      <alignment horizontal="center" vertical="center" wrapText="1"/>
    </xf>
    <xf numFmtId="0" fontId="47" fillId="0" borderId="116" xfId="0" applyFont="1" applyBorder="1" applyAlignment="1">
      <alignment horizontal="left" vertical="center"/>
    </xf>
    <xf numFmtId="0" fontId="49" fillId="0" borderId="88" xfId="0" applyFont="1" applyBorder="1" applyAlignment="1">
      <alignment horizontal="center" vertical="center"/>
    </xf>
    <xf numFmtId="0" fontId="49" fillId="0" borderId="72" xfId="0" applyFont="1" applyBorder="1" applyAlignment="1">
      <alignment horizontal="left" vertical="center"/>
    </xf>
    <xf numFmtId="0" fontId="47" fillId="0" borderId="117" xfId="0" applyFont="1" applyBorder="1" applyAlignment="1">
      <alignment horizontal="left" vertical="center"/>
    </xf>
    <xf numFmtId="0" fontId="49" fillId="0" borderId="91" xfId="0" applyFont="1" applyBorder="1" applyAlignment="1">
      <alignment horizontal="center" vertical="center"/>
    </xf>
    <xf numFmtId="0" fontId="49" fillId="0" borderId="80" xfId="0" applyFont="1" applyBorder="1" applyAlignment="1">
      <alignment horizontal="left" vertical="center"/>
    </xf>
    <xf numFmtId="0" fontId="47" fillId="0" borderId="119" xfId="0" applyFont="1" applyBorder="1" applyAlignment="1">
      <alignment horizontal="left" vertical="center"/>
    </xf>
    <xf numFmtId="0" fontId="49" fillId="0" borderId="43" xfId="0" applyFont="1" applyBorder="1" applyAlignment="1">
      <alignment horizontal="center" vertical="center"/>
    </xf>
    <xf numFmtId="0" fontId="49" fillId="0" borderId="94" xfId="0" applyFont="1" applyBorder="1" applyAlignment="1">
      <alignment horizontal="left" vertical="center"/>
    </xf>
    <xf numFmtId="0" fontId="49" fillId="0" borderId="92" xfId="0" applyFont="1" applyBorder="1" applyAlignment="1">
      <alignment horizontal="center" vertical="center"/>
    </xf>
    <xf numFmtId="0" fontId="44" fillId="2" borderId="0" xfId="0" applyFont="1" applyFill="1">
      <alignment vertical="center"/>
    </xf>
    <xf numFmtId="0" fontId="30" fillId="2" borderId="0" xfId="0" applyFont="1" applyFill="1">
      <alignment vertical="center"/>
    </xf>
    <xf numFmtId="0" fontId="69" fillId="2" borderId="0" xfId="0" applyFont="1" applyFill="1">
      <alignment vertical="center"/>
    </xf>
    <xf numFmtId="0" fontId="30" fillId="0" borderId="0" xfId="0" applyFont="1" applyAlignment="1">
      <alignment vertical="center" wrapText="1"/>
    </xf>
    <xf numFmtId="0" fontId="69" fillId="0" borderId="0" xfId="0" applyFont="1">
      <alignment vertical="center"/>
    </xf>
    <xf numFmtId="0" fontId="30" fillId="0" borderId="0" xfId="0" applyFont="1" applyAlignment="1">
      <alignment vertical="center" shrinkToFit="1"/>
    </xf>
    <xf numFmtId="0" fontId="49" fillId="3" borderId="11" xfId="0" applyFont="1" applyFill="1" applyBorder="1" applyAlignment="1">
      <alignment horizontal="center" vertical="center"/>
    </xf>
    <xf numFmtId="0" fontId="32" fillId="7" borderId="25" xfId="0" applyFont="1" applyFill="1" applyBorder="1" applyAlignment="1">
      <alignment horizontal="center" vertical="center" wrapText="1" shrinkToFit="1"/>
    </xf>
    <xf numFmtId="0" fontId="66" fillId="2" borderId="0" xfId="0" applyFont="1" applyFill="1" applyAlignment="1">
      <alignment vertical="center" wrapText="1"/>
    </xf>
    <xf numFmtId="0" fontId="38" fillId="4" borderId="24" xfId="0" applyFont="1" applyFill="1" applyBorder="1" applyAlignment="1">
      <alignment horizontal="left" vertical="center"/>
    </xf>
    <xf numFmtId="0" fontId="38" fillId="4" borderId="21" xfId="0" applyFont="1" applyFill="1" applyBorder="1" applyAlignment="1">
      <alignment horizontal="left" vertical="center"/>
    </xf>
    <xf numFmtId="0" fontId="30" fillId="4" borderId="138" xfId="0" applyFont="1" applyFill="1" applyBorder="1">
      <alignment vertical="center"/>
    </xf>
    <xf numFmtId="0" fontId="38" fillId="4" borderId="12" xfId="0" applyFont="1" applyFill="1" applyBorder="1" applyAlignment="1">
      <alignment horizontal="left" vertical="center"/>
    </xf>
    <xf numFmtId="0" fontId="38" fillId="4" borderId="0" xfId="0" applyFont="1" applyFill="1" applyAlignment="1">
      <alignment horizontal="left" vertical="center"/>
    </xf>
    <xf numFmtId="0" fontId="30" fillId="4" borderId="139" xfId="0" applyFont="1" applyFill="1" applyBorder="1">
      <alignment vertical="center"/>
    </xf>
    <xf numFmtId="0" fontId="35" fillId="4" borderId="140" xfId="0" applyFont="1" applyFill="1" applyBorder="1" applyAlignment="1">
      <alignment horizontal="left" vertical="center"/>
    </xf>
    <xf numFmtId="0" fontId="35" fillId="4" borderId="23" xfId="0" applyFont="1" applyFill="1" applyBorder="1" applyAlignment="1">
      <alignment horizontal="left" vertical="center"/>
    </xf>
    <xf numFmtId="0" fontId="30" fillId="4" borderId="141" xfId="0" applyFont="1" applyFill="1" applyBorder="1">
      <alignment vertical="center"/>
    </xf>
    <xf numFmtId="0" fontId="35" fillId="2" borderId="0" xfId="0" applyFont="1" applyFill="1" applyAlignment="1">
      <alignment horizontal="right" vertical="top" wrapText="1"/>
    </xf>
    <xf numFmtId="0" fontId="45" fillId="15" borderId="0" xfId="0" applyFont="1" applyFill="1" applyAlignment="1">
      <alignment horizontal="distributed" vertical="center" wrapText="1"/>
    </xf>
    <xf numFmtId="0" fontId="34" fillId="15" borderId="139" xfId="0" applyFont="1" applyFill="1" applyBorder="1" applyAlignment="1">
      <alignment horizontal="center" vertical="center" wrapText="1"/>
    </xf>
    <xf numFmtId="0" fontId="38" fillId="4" borderId="158" xfId="0" applyFont="1" applyFill="1" applyBorder="1" applyAlignment="1" applyProtection="1">
      <alignment horizontal="center" vertical="center" wrapText="1"/>
      <protection locked="0"/>
    </xf>
    <xf numFmtId="0" fontId="49" fillId="2" borderId="0" xfId="0" applyFont="1" applyFill="1" applyAlignment="1">
      <alignment horizontal="center" vertical="center"/>
    </xf>
    <xf numFmtId="0" fontId="71" fillId="0" borderId="25" xfId="0" applyFont="1" applyBorder="1" applyAlignment="1">
      <alignment horizontal="center" vertical="center" shrinkToFit="1"/>
    </xf>
    <xf numFmtId="0" fontId="44" fillId="2" borderId="0" xfId="0" applyFont="1" applyFill="1" applyAlignment="1">
      <alignment vertical="top"/>
    </xf>
    <xf numFmtId="0" fontId="30" fillId="2" borderId="0" xfId="0" applyFont="1" applyFill="1" applyAlignment="1">
      <alignment horizontal="left" vertical="center"/>
    </xf>
    <xf numFmtId="49" fontId="30" fillId="2" borderId="0" xfId="0" applyNumberFormat="1" applyFont="1" applyFill="1" applyAlignment="1">
      <alignment horizontal="left" vertical="center"/>
    </xf>
    <xf numFmtId="49" fontId="69" fillId="2" borderId="0" xfId="0" applyNumberFormat="1" applyFont="1" applyFill="1">
      <alignment vertical="center"/>
    </xf>
    <xf numFmtId="0" fontId="69" fillId="2" borderId="0" xfId="0" applyFont="1" applyFill="1" applyAlignment="1">
      <alignment horizontal="left" vertical="center"/>
    </xf>
    <xf numFmtId="0" fontId="58" fillId="2" borderId="0" xfId="0" applyFont="1" applyFill="1" applyAlignment="1">
      <alignment horizontal="center" vertical="center" wrapText="1"/>
    </xf>
    <xf numFmtId="0" fontId="69" fillId="2" borderId="0" xfId="0" applyFont="1" applyFill="1" applyAlignment="1">
      <alignment horizontal="center" vertical="center"/>
    </xf>
    <xf numFmtId="0" fontId="72" fillId="4" borderId="1" xfId="0" applyFont="1" applyFill="1" applyBorder="1" applyAlignment="1"/>
    <xf numFmtId="0" fontId="30" fillId="4" borderId="2" xfId="0" applyFont="1" applyFill="1" applyBorder="1">
      <alignment vertical="center"/>
    </xf>
    <xf numFmtId="0" fontId="72" fillId="4" borderId="2" xfId="0" applyFont="1" applyFill="1" applyBorder="1" applyAlignment="1"/>
    <xf numFmtId="0" fontId="30" fillId="4" borderId="2" xfId="0" applyFont="1" applyFill="1" applyBorder="1" applyAlignment="1">
      <alignment horizontal="left" vertical="center"/>
    </xf>
    <xf numFmtId="0" fontId="30" fillId="4" borderId="3" xfId="0" applyFont="1" applyFill="1" applyBorder="1">
      <alignment vertical="center"/>
    </xf>
    <xf numFmtId="0" fontId="30" fillId="4" borderId="4" xfId="0" applyFont="1" applyFill="1" applyBorder="1">
      <alignment vertical="center"/>
    </xf>
    <xf numFmtId="0" fontId="30" fillId="4" borderId="0" xfId="0" applyFont="1" applyFill="1" applyAlignment="1">
      <alignment horizontal="left" vertical="center"/>
    </xf>
    <xf numFmtId="0" fontId="30" fillId="4" borderId="5" xfId="0" applyFont="1" applyFill="1" applyBorder="1">
      <alignment vertical="center"/>
    </xf>
    <xf numFmtId="0" fontId="73" fillId="4" borderId="0" xfId="0" applyFont="1" applyFill="1">
      <alignment vertical="center"/>
    </xf>
    <xf numFmtId="0" fontId="30" fillId="4" borderId="4" xfId="0" applyFont="1" applyFill="1" applyBorder="1" applyProtection="1">
      <alignment vertical="center"/>
      <protection locked="0"/>
    </xf>
    <xf numFmtId="0" fontId="30" fillId="4" borderId="0" xfId="0" applyFont="1" applyFill="1" applyProtection="1">
      <alignment vertical="center"/>
      <protection locked="0"/>
    </xf>
    <xf numFmtId="0" fontId="73" fillId="4" borderId="0" xfId="0" applyFont="1" applyFill="1" applyAlignment="1" applyProtection="1">
      <alignment vertical="top"/>
      <protection locked="0"/>
    </xf>
    <xf numFmtId="0" fontId="30" fillId="4" borderId="0" xfId="0" applyFont="1" applyFill="1" applyAlignment="1" applyProtection="1">
      <alignment horizontal="left" vertical="top"/>
      <protection locked="0"/>
    </xf>
    <xf numFmtId="0" fontId="30" fillId="4" borderId="0" xfId="0" applyFont="1" applyFill="1" applyAlignment="1" applyProtection="1">
      <alignment horizontal="left" vertical="center"/>
      <protection locked="0"/>
    </xf>
    <xf numFmtId="0" fontId="30" fillId="4" borderId="5" xfId="0" applyFont="1" applyFill="1" applyBorder="1" applyProtection="1">
      <alignment vertical="center"/>
      <protection locked="0"/>
    </xf>
    <xf numFmtId="0" fontId="30" fillId="2" borderId="0" xfId="0" applyFont="1" applyFill="1" applyProtection="1">
      <alignment vertical="center"/>
      <protection locked="0"/>
    </xf>
    <xf numFmtId="0" fontId="57" fillId="2" borderId="0" xfId="0" applyFont="1" applyFill="1">
      <alignment vertical="center"/>
    </xf>
    <xf numFmtId="0" fontId="30" fillId="2" borderId="1" xfId="0" applyFont="1" applyFill="1" applyBorder="1" applyProtection="1">
      <alignment vertical="center"/>
      <protection locked="0"/>
    </xf>
    <xf numFmtId="0" fontId="49" fillId="2" borderId="2" xfId="0" applyFont="1" applyFill="1" applyBorder="1" applyAlignment="1" applyProtection="1">
      <alignment horizontal="left" vertical="center" wrapText="1"/>
      <protection locked="0"/>
    </xf>
    <xf numFmtId="0" fontId="49" fillId="2" borderId="2" xfId="0" applyFont="1" applyFill="1" applyBorder="1" applyAlignment="1" applyProtection="1">
      <alignment horizontal="center" vertical="center"/>
      <protection locked="0"/>
    </xf>
    <xf numFmtId="0" fontId="49" fillId="4" borderId="21" xfId="0" applyFont="1" applyFill="1" applyBorder="1" applyAlignment="1">
      <alignment horizontal="center" vertical="center"/>
    </xf>
    <xf numFmtId="0" fontId="30" fillId="2" borderId="4" xfId="0" applyFont="1" applyFill="1" applyBorder="1">
      <alignment vertical="center"/>
    </xf>
    <xf numFmtId="0" fontId="49" fillId="2" borderId="0" xfId="0" applyFont="1" applyFill="1" applyAlignment="1">
      <alignment horizontal="left" vertical="center" wrapText="1"/>
    </xf>
    <xf numFmtId="0" fontId="30" fillId="4" borderId="0" xfId="0" applyFont="1" applyFill="1" applyAlignment="1">
      <alignment horizontal="right" vertical="center"/>
    </xf>
    <xf numFmtId="0" fontId="49" fillId="2" borderId="0" xfId="0" applyFont="1" applyFill="1" applyAlignment="1">
      <alignment vertical="center" wrapText="1"/>
    </xf>
    <xf numFmtId="0" fontId="75" fillId="4" borderId="0" xfId="0" applyFont="1" applyFill="1" applyAlignment="1">
      <alignment horizontal="center" vertical="center"/>
    </xf>
    <xf numFmtId="0" fontId="30" fillId="4" borderId="9" xfId="0" applyFont="1" applyFill="1" applyBorder="1">
      <alignment vertical="center"/>
    </xf>
    <xf numFmtId="0" fontId="30" fillId="4" borderId="10" xfId="0" applyFont="1" applyFill="1" applyBorder="1">
      <alignment vertical="center"/>
    </xf>
    <xf numFmtId="0" fontId="69" fillId="2" borderId="0" xfId="0" applyFont="1" applyFill="1" applyAlignment="1">
      <alignment vertical="center" wrapText="1"/>
    </xf>
    <xf numFmtId="49" fontId="30" fillId="0" borderId="0" xfId="0" applyNumberFormat="1" applyFont="1" applyAlignment="1">
      <alignment horizontal="left" vertical="center"/>
    </xf>
    <xf numFmtId="49" fontId="69" fillId="8" borderId="0" xfId="0" applyNumberFormat="1" applyFont="1" applyFill="1">
      <alignment vertical="center"/>
    </xf>
    <xf numFmtId="0" fontId="69" fillId="8" borderId="0" xfId="0" applyFont="1" applyFill="1" applyAlignment="1">
      <alignment horizontal="left" vertical="center"/>
    </xf>
    <xf numFmtId="49" fontId="30" fillId="2" borderId="0" xfId="0" applyNumberFormat="1" applyFont="1" applyFill="1">
      <alignment vertical="center"/>
    </xf>
    <xf numFmtId="49" fontId="34" fillId="0" borderId="0" xfId="0" applyNumberFormat="1" applyFont="1">
      <alignment vertical="center"/>
    </xf>
    <xf numFmtId="0" fontId="34" fillId="0" borderId="0" xfId="0" applyFont="1" applyAlignment="1">
      <alignment horizontal="left" vertical="center"/>
    </xf>
    <xf numFmtId="0" fontId="30" fillId="2" borderId="0" xfId="0" applyFont="1" applyFill="1" applyAlignment="1">
      <alignment horizontal="center" vertical="center"/>
    </xf>
    <xf numFmtId="0" fontId="34" fillId="0" borderId="0" xfId="0" applyFont="1" applyAlignment="1">
      <alignment horizontal="center" vertical="center"/>
    </xf>
    <xf numFmtId="0" fontId="76" fillId="2" borderId="0" xfId="0" applyFont="1" applyFill="1" applyAlignment="1">
      <alignment horizontal="left" vertical="center"/>
    </xf>
    <xf numFmtId="0" fontId="34" fillId="0" borderId="0" xfId="0" applyFont="1" applyAlignment="1">
      <alignment vertical="center" wrapText="1"/>
    </xf>
    <xf numFmtId="0" fontId="49" fillId="3" borderId="163" xfId="0" applyFont="1" applyFill="1" applyBorder="1" applyAlignment="1">
      <alignment horizontal="center" vertical="center"/>
    </xf>
    <xf numFmtId="0" fontId="45" fillId="15" borderId="0" xfId="0" applyFont="1" applyFill="1" applyAlignment="1">
      <alignment horizontal="distributed" vertical="center"/>
    </xf>
    <xf numFmtId="0" fontId="32" fillId="4" borderId="164" xfId="0" applyFont="1" applyFill="1" applyBorder="1" applyAlignment="1" applyProtection="1">
      <alignment vertical="center" shrinkToFit="1"/>
      <protection locked="0"/>
    </xf>
    <xf numFmtId="0" fontId="38" fillId="4" borderId="35" xfId="0" applyFont="1" applyFill="1" applyBorder="1" applyAlignment="1" applyProtection="1">
      <alignment horizontal="center" vertical="center" wrapText="1"/>
      <protection locked="0"/>
    </xf>
    <xf numFmtId="0" fontId="30" fillId="2" borderId="21" xfId="0" applyFont="1" applyFill="1" applyBorder="1">
      <alignment vertical="center"/>
    </xf>
    <xf numFmtId="0" fontId="69" fillId="4" borderId="35" xfId="0" applyFont="1" applyFill="1" applyBorder="1" applyAlignment="1" applyProtection="1">
      <alignment horizontal="left" vertical="center" wrapText="1"/>
      <protection locked="0"/>
    </xf>
    <xf numFmtId="0" fontId="38" fillId="2" borderId="37" xfId="0" applyFont="1" applyFill="1" applyBorder="1" applyAlignment="1">
      <alignment horizontal="center" vertical="center"/>
    </xf>
    <xf numFmtId="0" fontId="38" fillId="2" borderId="0" xfId="0" applyFont="1" applyFill="1">
      <alignment vertical="center"/>
    </xf>
    <xf numFmtId="0" fontId="45" fillId="2" borderId="0" xfId="0" applyFont="1" applyFill="1" applyAlignment="1">
      <alignment horizontal="distributed" vertical="center"/>
    </xf>
    <xf numFmtId="0" fontId="38" fillId="2" borderId="0" xfId="0" applyFont="1" applyFill="1" applyAlignment="1">
      <alignment horizontal="center" vertical="center"/>
    </xf>
    <xf numFmtId="0" fontId="30" fillId="4" borderId="35" xfId="0" applyFont="1" applyFill="1" applyBorder="1" applyAlignment="1" applyProtection="1">
      <alignment horizontal="center" vertical="center"/>
      <protection locked="0"/>
    </xf>
    <xf numFmtId="0" fontId="35" fillId="2" borderId="0" xfId="0" applyFont="1" applyFill="1" applyAlignment="1">
      <alignment horizontal="left" vertical="center" wrapText="1"/>
    </xf>
    <xf numFmtId="0" fontId="45" fillId="15" borderId="0" xfId="0" quotePrefix="1" applyFont="1" applyFill="1" applyAlignment="1">
      <alignment horizontal="distributed" vertical="center"/>
    </xf>
    <xf numFmtId="182" fontId="30" fillId="4" borderId="35" xfId="0" applyNumberFormat="1" applyFont="1" applyFill="1" applyBorder="1" applyAlignment="1" applyProtection="1">
      <alignment horizontal="center" vertical="center"/>
      <protection locked="0"/>
    </xf>
    <xf numFmtId="177" fontId="30" fillId="2" borderId="37" xfId="0" applyNumberFormat="1" applyFont="1" applyFill="1" applyBorder="1" applyAlignment="1">
      <alignment horizontal="center" vertical="center"/>
    </xf>
    <xf numFmtId="0" fontId="34" fillId="8" borderId="0" xfId="0" applyFont="1" applyFill="1">
      <alignment vertical="center"/>
    </xf>
    <xf numFmtId="0" fontId="69" fillId="8" borderId="0" xfId="0" applyFont="1" applyFill="1">
      <alignment vertical="center"/>
    </xf>
    <xf numFmtId="49" fontId="30" fillId="8" borderId="0" xfId="0" applyNumberFormat="1" applyFont="1" applyFill="1">
      <alignment vertical="center"/>
    </xf>
    <xf numFmtId="0" fontId="30" fillId="8" borderId="0" xfId="0" applyFont="1" applyFill="1" applyAlignment="1">
      <alignment horizontal="left" vertical="center"/>
    </xf>
    <xf numFmtId="0" fontId="76" fillId="2" borderId="0" xfId="0" applyFont="1" applyFill="1">
      <alignment vertical="center"/>
    </xf>
    <xf numFmtId="0" fontId="77" fillId="2" borderId="0" xfId="0" applyFont="1" applyFill="1">
      <alignment vertical="center"/>
    </xf>
    <xf numFmtId="0" fontId="32" fillId="7" borderId="236" xfId="0" applyFont="1" applyFill="1" applyBorder="1" applyAlignment="1">
      <alignment horizontal="center" vertical="center" shrinkToFit="1"/>
    </xf>
    <xf numFmtId="0" fontId="71" fillId="0" borderId="237" xfId="0" applyFont="1" applyBorder="1" applyAlignment="1">
      <alignment vertical="center" shrinkToFit="1"/>
    </xf>
    <xf numFmtId="0" fontId="35" fillId="0" borderId="239" xfId="0" applyFont="1" applyBorder="1" applyAlignment="1">
      <alignment horizontal="center" vertical="center" wrapText="1"/>
    </xf>
    <xf numFmtId="0" fontId="35" fillId="0" borderId="240" xfId="0" applyFont="1" applyBorder="1" applyAlignment="1">
      <alignment horizontal="center" vertical="center" wrapText="1"/>
    </xf>
    <xf numFmtId="0" fontId="35" fillId="0" borderId="241" xfId="0" applyFont="1" applyBorder="1" applyAlignment="1">
      <alignment horizontal="center" vertical="center" wrapText="1"/>
    </xf>
    <xf numFmtId="0" fontId="34" fillId="2" borderId="0" xfId="0" applyFont="1" applyFill="1">
      <alignment vertical="center"/>
    </xf>
    <xf numFmtId="0" fontId="49" fillId="0" borderId="242" xfId="0" applyFont="1" applyBorder="1" applyAlignment="1">
      <alignment horizontal="center" vertical="center"/>
    </xf>
    <xf numFmtId="0" fontId="49" fillId="0" borderId="243" xfId="0" applyFont="1" applyBorder="1" applyAlignment="1">
      <alignment horizontal="center" vertical="center"/>
    </xf>
    <xf numFmtId="0" fontId="49" fillId="0" borderId="244" xfId="0" applyFont="1" applyBorder="1" applyAlignment="1">
      <alignment horizontal="center" vertical="center"/>
    </xf>
    <xf numFmtId="0" fontId="35" fillId="2" borderId="0" xfId="0" applyFont="1" applyFill="1" applyAlignment="1">
      <alignment horizontal="center" vertical="center" wrapText="1"/>
    </xf>
    <xf numFmtId="0" fontId="38" fillId="4" borderId="6" xfId="0" applyFont="1" applyFill="1" applyBorder="1" applyAlignment="1" applyProtection="1">
      <alignment horizontal="center" vertical="center" wrapText="1"/>
      <protection locked="0"/>
    </xf>
    <xf numFmtId="0" fontId="47" fillId="2" borderId="196" xfId="0" applyFont="1" applyFill="1" applyBorder="1" applyAlignment="1">
      <alignment horizontal="left" vertical="center" wrapText="1"/>
    </xf>
    <xf numFmtId="0" fontId="47" fillId="2" borderId="12" xfId="0" applyFont="1" applyFill="1" applyBorder="1" applyAlignment="1">
      <alignment horizontal="left" vertical="center" wrapText="1"/>
    </xf>
    <xf numFmtId="0" fontId="47" fillId="2" borderId="0" xfId="0" applyFont="1" applyFill="1" applyAlignment="1">
      <alignment horizontal="left" vertical="center" wrapText="1"/>
    </xf>
    <xf numFmtId="0" fontId="44" fillId="2" borderId="0" xfId="0" applyFont="1" applyFill="1" applyAlignment="1">
      <alignment vertical="top" wrapText="1"/>
    </xf>
    <xf numFmtId="0" fontId="47" fillId="5" borderId="21" xfId="0" applyFont="1" applyFill="1" applyBorder="1" applyAlignment="1">
      <alignment horizontal="center" vertical="center" wrapText="1"/>
    </xf>
    <xf numFmtId="0" fontId="35" fillId="5" borderId="23" xfId="0" applyFont="1" applyFill="1" applyBorder="1" applyAlignment="1">
      <alignment horizontal="left" vertical="center" wrapText="1"/>
    </xf>
    <xf numFmtId="0" fontId="35" fillId="18" borderId="251" xfId="0" applyFont="1" applyFill="1" applyBorder="1" applyAlignment="1">
      <alignment horizontal="left" vertical="center" wrapText="1"/>
    </xf>
    <xf numFmtId="0" fontId="56" fillId="18" borderId="0" xfId="0" applyFont="1" applyFill="1" applyAlignment="1">
      <alignment vertical="center" wrapText="1"/>
    </xf>
    <xf numFmtId="0" fontId="35" fillId="18" borderId="252" xfId="0" applyFont="1" applyFill="1" applyBorder="1" applyAlignment="1">
      <alignment horizontal="left" vertical="center" wrapText="1"/>
    </xf>
    <xf numFmtId="0" fontId="44" fillId="15" borderId="0" xfId="0" applyFont="1" applyFill="1" applyAlignment="1">
      <alignment horizontal="right" vertical="center"/>
    </xf>
    <xf numFmtId="0" fontId="47" fillId="8" borderId="6" xfId="0" applyFont="1" applyFill="1" applyBorder="1" applyAlignment="1" applyProtection="1">
      <alignment horizontal="left" vertical="center" wrapText="1"/>
      <protection locked="0"/>
    </xf>
    <xf numFmtId="0" fontId="47" fillId="18" borderId="251" xfId="0" applyFont="1" applyFill="1" applyBorder="1" applyAlignment="1">
      <alignment horizontal="left" vertical="center" wrapText="1"/>
    </xf>
    <xf numFmtId="0" fontId="50" fillId="18" borderId="0" xfId="0" applyFont="1" applyFill="1" applyAlignment="1">
      <alignment horizontal="center" vertical="center"/>
    </xf>
    <xf numFmtId="0" fontId="47" fillId="18" borderId="252" xfId="0" applyFont="1" applyFill="1" applyBorder="1" applyAlignment="1">
      <alignment horizontal="left" vertical="center" wrapText="1"/>
    </xf>
    <xf numFmtId="0" fontId="40" fillId="5" borderId="23" xfId="0" applyFont="1" applyFill="1" applyBorder="1" applyAlignment="1">
      <alignment horizontal="left" vertical="center" wrapText="1"/>
    </xf>
    <xf numFmtId="0" fontId="40" fillId="2" borderId="0" xfId="0" applyFont="1" applyFill="1" applyAlignment="1">
      <alignment horizontal="left" vertical="center" wrapText="1"/>
    </xf>
    <xf numFmtId="0" fontId="40" fillId="18" borderId="251" xfId="0" applyFont="1" applyFill="1" applyBorder="1" applyAlignment="1">
      <alignment horizontal="left" vertical="center" wrapText="1"/>
    </xf>
    <xf numFmtId="0" fontId="40" fillId="18" borderId="252" xfId="0" applyFont="1" applyFill="1" applyBorder="1" applyAlignment="1">
      <alignment horizontal="left" vertical="center" wrapText="1"/>
    </xf>
    <xf numFmtId="0" fontId="40" fillId="5" borderId="23" xfId="0" applyFont="1" applyFill="1" applyBorder="1" applyAlignment="1">
      <alignment horizontal="center" wrapText="1"/>
    </xf>
    <xf numFmtId="0" fontId="69" fillId="18" borderId="0" xfId="0" applyFont="1" applyFill="1">
      <alignment vertical="center"/>
    </xf>
    <xf numFmtId="0" fontId="44" fillId="15" borderId="0" xfId="0" applyFont="1" applyFill="1" applyAlignment="1">
      <alignment horizontal="right" vertical="center" wrapText="1"/>
    </xf>
    <xf numFmtId="0" fontId="35" fillId="2" borderId="0" xfId="0" applyFont="1" applyFill="1" applyAlignment="1">
      <alignment horizontal="left" vertical="top" wrapText="1"/>
    </xf>
    <xf numFmtId="0" fontId="35" fillId="18" borderId="251" xfId="0" applyFont="1" applyFill="1" applyBorder="1" applyAlignment="1">
      <alignment horizontal="left" vertical="top" wrapText="1"/>
    </xf>
    <xf numFmtId="0" fontId="35" fillId="18" borderId="252" xfId="0" applyFont="1" applyFill="1" applyBorder="1" applyAlignment="1">
      <alignment horizontal="left" vertical="top" wrapText="1"/>
    </xf>
    <xf numFmtId="0" fontId="35" fillId="5" borderId="0" xfId="0" applyFont="1" applyFill="1" applyAlignment="1">
      <alignment horizontal="left" vertical="center" wrapText="1"/>
    </xf>
    <xf numFmtId="0" fontId="35" fillId="2" borderId="12" xfId="0" applyFont="1" applyFill="1" applyBorder="1" applyAlignment="1">
      <alignment horizontal="left" vertical="center" wrapText="1"/>
    </xf>
    <xf numFmtId="0" fontId="35" fillId="2" borderId="12" xfId="0" applyFont="1" applyFill="1" applyBorder="1" applyAlignment="1">
      <alignment horizontal="center" vertical="center" wrapText="1"/>
    </xf>
    <xf numFmtId="0" fontId="35" fillId="18" borderId="251" xfId="0" applyFont="1" applyFill="1" applyBorder="1" applyAlignment="1">
      <alignment horizontal="center" vertical="center" wrapText="1"/>
    </xf>
    <xf numFmtId="0" fontId="35" fillId="18" borderId="252" xfId="0" applyFont="1" applyFill="1" applyBorder="1" applyAlignment="1">
      <alignment horizontal="center" vertical="center" wrapText="1"/>
    </xf>
    <xf numFmtId="0" fontId="69" fillId="18" borderId="251" xfId="0" applyFont="1" applyFill="1" applyBorder="1">
      <alignment vertical="center"/>
    </xf>
    <xf numFmtId="0" fontId="69" fillId="18" borderId="252" xfId="0" applyFont="1" applyFill="1" applyBorder="1">
      <alignment vertical="center"/>
    </xf>
    <xf numFmtId="0" fontId="69" fillId="18" borderId="253" xfId="0" applyFont="1" applyFill="1" applyBorder="1">
      <alignment vertical="center"/>
    </xf>
    <xf numFmtId="0" fontId="69" fillId="18" borderId="254" xfId="0" applyFont="1" applyFill="1" applyBorder="1">
      <alignment vertical="center"/>
    </xf>
    <xf numFmtId="0" fontId="69" fillId="18" borderId="255" xfId="0" applyFont="1" applyFill="1" applyBorder="1">
      <alignment vertical="center"/>
    </xf>
    <xf numFmtId="0" fontId="76" fillId="0" borderId="0" xfId="0" applyFont="1">
      <alignment vertical="center"/>
    </xf>
    <xf numFmtId="0" fontId="77" fillId="0" borderId="0" xfId="0" applyFont="1">
      <alignment vertical="center"/>
    </xf>
    <xf numFmtId="0" fontId="49" fillId="2" borderId="16" xfId="0" applyFont="1" applyFill="1" applyBorder="1">
      <alignment vertical="center"/>
    </xf>
    <xf numFmtId="0" fontId="71" fillId="2" borderId="16" xfId="0" applyFont="1" applyFill="1" applyBorder="1" applyAlignment="1">
      <alignment vertical="center" shrinkToFit="1"/>
    </xf>
    <xf numFmtId="0" fontId="38" fillId="2" borderId="0" xfId="0" applyFont="1" applyFill="1" applyAlignment="1">
      <alignment horizontal="left" vertical="center"/>
    </xf>
    <xf numFmtId="0" fontId="38" fillId="19" borderId="6" xfId="0" applyFont="1" applyFill="1" applyBorder="1" applyAlignment="1" applyProtection="1">
      <alignment horizontal="center" vertical="center" wrapText="1"/>
      <protection locked="0"/>
    </xf>
    <xf numFmtId="0" fontId="47" fillId="4" borderId="22" xfId="0" applyFont="1" applyFill="1" applyBorder="1" applyAlignment="1" applyProtection="1">
      <alignment horizontal="left" vertical="center" wrapText="1"/>
      <protection locked="0"/>
    </xf>
    <xf numFmtId="0" fontId="79" fillId="2" borderId="0" xfId="0" applyFont="1" applyFill="1">
      <alignment vertical="center"/>
    </xf>
    <xf numFmtId="0" fontId="80" fillId="2" borderId="0" xfId="0" applyFont="1" applyFill="1">
      <alignment vertical="center"/>
    </xf>
    <xf numFmtId="0" fontId="33" fillId="2" borderId="0" xfId="0" applyFont="1" applyFill="1">
      <alignment vertical="center"/>
    </xf>
    <xf numFmtId="0" fontId="58" fillId="2" borderId="0" xfId="0" applyFont="1" applyFill="1" applyAlignment="1">
      <alignment vertical="center" wrapText="1"/>
    </xf>
    <xf numFmtId="0" fontId="32" fillId="12" borderId="210" xfId="0" applyFont="1" applyFill="1" applyBorder="1" applyAlignment="1">
      <alignment horizontal="center" vertical="center" wrapText="1"/>
    </xf>
    <xf numFmtId="0" fontId="32" fillId="12" borderId="219" xfId="0" applyFont="1" applyFill="1" applyBorder="1" applyAlignment="1">
      <alignment horizontal="center" vertical="center" wrapText="1"/>
    </xf>
    <xf numFmtId="0" fontId="32" fillId="12" borderId="212" xfId="0" applyFont="1" applyFill="1" applyBorder="1" applyAlignment="1">
      <alignment horizontal="center" vertical="center" wrapText="1"/>
    </xf>
    <xf numFmtId="0" fontId="56" fillId="12" borderId="215" xfId="0" applyFont="1" applyFill="1" applyBorder="1" applyAlignment="1">
      <alignment horizontal="center" vertical="center" wrapText="1"/>
    </xf>
    <xf numFmtId="0" fontId="47" fillId="17" borderId="220" xfId="0" applyFont="1" applyFill="1" applyBorder="1" applyAlignment="1">
      <alignment horizontal="center" vertical="center" wrapText="1"/>
    </xf>
    <xf numFmtId="0" fontId="47" fillId="17" borderId="216" xfId="0" applyFont="1" applyFill="1" applyBorder="1" applyAlignment="1">
      <alignment horizontal="center" vertical="center" wrapText="1"/>
    </xf>
    <xf numFmtId="0" fontId="32" fillId="4" borderId="156" xfId="0" applyFont="1" applyFill="1" applyBorder="1" applyAlignment="1" applyProtection="1">
      <alignment horizontal="left" vertical="center" shrinkToFit="1"/>
      <protection locked="0"/>
    </xf>
    <xf numFmtId="0" fontId="32" fillId="0" borderId="157" xfId="0" applyFont="1" applyBorder="1" applyAlignment="1" applyProtection="1">
      <alignment horizontal="left" vertical="center" shrinkToFit="1"/>
      <protection locked="0"/>
    </xf>
    <xf numFmtId="0" fontId="32" fillId="4" borderId="157" xfId="0" applyFont="1" applyFill="1" applyBorder="1" applyAlignment="1" applyProtection="1">
      <alignment horizontal="left" vertical="center" shrinkToFit="1"/>
      <protection locked="0"/>
    </xf>
    <xf numFmtId="0" fontId="30" fillId="4" borderId="226" xfId="0" applyFont="1" applyFill="1" applyBorder="1" applyAlignment="1" applyProtection="1">
      <alignment horizontal="center" vertical="center"/>
      <protection locked="0"/>
    </xf>
    <xf numFmtId="0" fontId="56" fillId="4" borderId="26" xfId="0" applyFont="1" applyFill="1" applyBorder="1" applyAlignment="1">
      <alignment horizontal="center" vertical="center"/>
    </xf>
    <xf numFmtId="0" fontId="30" fillId="4" borderId="225" xfId="0" applyFont="1" applyFill="1" applyBorder="1" applyAlignment="1" applyProtection="1">
      <alignment horizontal="center" vertical="center"/>
      <protection locked="0"/>
    </xf>
    <xf numFmtId="0" fontId="69" fillId="4" borderId="227" xfId="0" applyFont="1" applyFill="1" applyBorder="1" applyAlignment="1">
      <alignment horizontal="left" vertical="center" shrinkToFit="1"/>
    </xf>
    <xf numFmtId="0" fontId="32" fillId="4" borderId="32" xfId="0" applyFont="1" applyFill="1" applyBorder="1" applyAlignment="1" applyProtection="1">
      <alignment horizontal="center" vertical="center" wrapText="1"/>
      <protection locked="0"/>
    </xf>
    <xf numFmtId="0" fontId="50" fillId="4" borderId="29" xfId="0" applyFont="1" applyFill="1" applyBorder="1" applyAlignment="1">
      <alignment horizontal="left" vertical="center"/>
    </xf>
    <xf numFmtId="0" fontId="32" fillId="4" borderId="31" xfId="0" applyFont="1" applyFill="1" applyBorder="1" applyAlignment="1">
      <alignment horizontal="left" vertical="center" shrinkToFit="1"/>
    </xf>
    <xf numFmtId="0" fontId="32" fillId="4" borderId="230" xfId="0" applyFont="1" applyFill="1" applyBorder="1" applyAlignment="1" applyProtection="1">
      <alignment horizontal="center" vertical="center" shrinkToFit="1"/>
      <protection locked="0"/>
    </xf>
    <xf numFmtId="0" fontId="32" fillId="4" borderId="29" xfId="0" applyFont="1" applyFill="1" applyBorder="1" applyAlignment="1" applyProtection="1">
      <alignment horizontal="left" vertical="center" shrinkToFit="1"/>
      <protection locked="0"/>
    </xf>
    <xf numFmtId="0" fontId="30" fillId="4" borderId="87" xfId="0" applyFont="1" applyFill="1" applyBorder="1" applyAlignment="1" applyProtection="1">
      <alignment horizontal="center" vertical="center"/>
      <protection locked="0"/>
    </xf>
    <xf numFmtId="0" fontId="32" fillId="4" borderId="33" xfId="0" applyFont="1" applyFill="1" applyBorder="1" applyAlignment="1" applyProtection="1">
      <alignment horizontal="center" vertical="center" shrinkToFit="1"/>
      <protection locked="0"/>
    </xf>
    <xf numFmtId="0" fontId="32" fillId="4" borderId="30" xfId="0" applyFont="1" applyFill="1" applyBorder="1" applyAlignment="1" applyProtection="1">
      <alignment horizontal="left" vertical="center" shrinkToFit="1"/>
      <protection locked="0"/>
    </xf>
    <xf numFmtId="0" fontId="30" fillId="4" borderId="228" xfId="0" applyFont="1" applyFill="1" applyBorder="1" applyAlignment="1" applyProtection="1">
      <alignment horizontal="center" vertical="center"/>
      <protection locked="0"/>
    </xf>
    <xf numFmtId="0" fontId="56" fillId="4" borderId="28" xfId="0" applyFont="1" applyFill="1" applyBorder="1" applyAlignment="1">
      <alignment horizontal="center" vertical="center"/>
    </xf>
    <xf numFmtId="0" fontId="30" fillId="4" borderId="197" xfId="0" applyFont="1" applyFill="1" applyBorder="1" applyAlignment="1" applyProtection="1">
      <alignment horizontal="center" vertical="center"/>
      <protection locked="0"/>
    </xf>
    <xf numFmtId="0" fontId="69" fillId="4" borderId="229" xfId="0" applyFont="1" applyFill="1" applyBorder="1" applyAlignment="1">
      <alignment horizontal="left" vertical="center" shrinkToFit="1"/>
    </xf>
    <xf numFmtId="0" fontId="50" fillId="4" borderId="30" xfId="0" applyFont="1" applyFill="1" applyBorder="1" applyAlignment="1">
      <alignment horizontal="left" vertical="center"/>
    </xf>
    <xf numFmtId="0" fontId="32" fillId="4" borderId="34" xfId="0" applyFont="1" applyFill="1" applyBorder="1" applyAlignment="1" applyProtection="1">
      <alignment horizontal="center" vertical="center" shrinkToFit="1"/>
      <protection locked="0"/>
    </xf>
    <xf numFmtId="0" fontId="79" fillId="2" borderId="0" xfId="0" applyFont="1" applyFill="1" applyAlignment="1">
      <alignment horizontal="center" vertical="center"/>
    </xf>
    <xf numFmtId="0" fontId="79" fillId="0" borderId="0" xfId="0" applyFont="1" applyAlignment="1">
      <alignment horizontal="center" vertical="center"/>
    </xf>
    <xf numFmtId="0" fontId="80" fillId="0" borderId="0" xfId="0" applyFont="1">
      <alignment vertical="center"/>
    </xf>
    <xf numFmtId="0" fontId="80" fillId="0" borderId="0" xfId="0" applyFont="1" applyAlignment="1"/>
    <xf numFmtId="0" fontId="79" fillId="0" borderId="0" xfId="0" applyFont="1">
      <alignment vertical="center"/>
    </xf>
    <xf numFmtId="49" fontId="79" fillId="0" borderId="0" xfId="0" applyNumberFormat="1" applyFont="1" applyAlignment="1">
      <alignment horizontal="center" vertical="center"/>
    </xf>
    <xf numFmtId="49" fontId="79" fillId="0" borderId="0" xfId="0" applyNumberFormat="1" applyFont="1">
      <alignment vertical="center"/>
    </xf>
    <xf numFmtId="0" fontId="79" fillId="0" borderId="0" xfId="0" applyFont="1" applyAlignment="1"/>
    <xf numFmtId="49" fontId="18" fillId="0" borderId="0" xfId="0" applyNumberFormat="1" applyFont="1" applyAlignment="1">
      <alignment horizontal="left" vertical="center"/>
    </xf>
    <xf numFmtId="0" fontId="12" fillId="0" borderId="0" xfId="0" applyFont="1">
      <alignment vertical="center"/>
    </xf>
    <xf numFmtId="0" fontId="12" fillId="0" borderId="0" xfId="0" applyFont="1" applyAlignment="1">
      <alignment vertical="center" wrapText="1"/>
    </xf>
    <xf numFmtId="0" fontId="32" fillId="0" borderId="0" xfId="0" applyFont="1" applyAlignment="1">
      <alignment vertical="center" wrapText="1"/>
    </xf>
    <xf numFmtId="0" fontId="47" fillId="0" borderId="0" xfId="0" applyFont="1" applyAlignment="1">
      <alignment vertical="center" wrapText="1"/>
    </xf>
    <xf numFmtId="0" fontId="36" fillId="0" borderId="0" xfId="0" applyFont="1" applyAlignment="1">
      <alignment vertical="center" wrapText="1"/>
    </xf>
    <xf numFmtId="0" fontId="64" fillId="0" borderId="0" xfId="0" applyFont="1" applyAlignment="1">
      <alignment vertical="center" wrapText="1"/>
    </xf>
    <xf numFmtId="0" fontId="65" fillId="0" borderId="0" xfId="0" applyFont="1" applyAlignment="1">
      <alignment vertical="center" wrapText="1"/>
    </xf>
    <xf numFmtId="0" fontId="47" fillId="3" borderId="0" xfId="0" applyFont="1" applyFill="1" applyAlignment="1">
      <alignment horizontal="center" vertical="center" wrapText="1"/>
    </xf>
    <xf numFmtId="0" fontId="47" fillId="12" borderId="0" xfId="0" applyFont="1" applyFill="1" applyAlignment="1">
      <alignment horizontal="center" vertical="center" wrapText="1"/>
    </xf>
    <xf numFmtId="0" fontId="30" fillId="0" borderId="0" xfId="0" applyFont="1" applyAlignment="1">
      <alignment vertical="top" wrapText="1" shrinkToFit="1"/>
    </xf>
    <xf numFmtId="0" fontId="30" fillId="0" borderId="0" xfId="0" applyFont="1" applyAlignment="1">
      <alignment vertical="distributed" wrapText="1" shrinkToFit="1"/>
    </xf>
    <xf numFmtId="0" fontId="30" fillId="0" borderId="0" xfId="0" applyFont="1" applyAlignment="1">
      <alignment vertical="top" shrinkToFit="1"/>
    </xf>
    <xf numFmtId="0" fontId="49" fillId="0" borderId="0" xfId="0" applyFont="1" applyAlignment="1">
      <alignment vertical="center" shrinkToFit="1"/>
    </xf>
    <xf numFmtId="0" fontId="30" fillId="0" borderId="53" xfId="0" applyFont="1" applyBorder="1" applyAlignment="1">
      <alignment horizontal="center" vertical="center" wrapText="1"/>
    </xf>
    <xf numFmtId="0" fontId="41" fillId="0" borderId="53" xfId="0" applyFont="1" applyBorder="1" applyAlignment="1">
      <alignment vertical="center" wrapText="1"/>
    </xf>
    <xf numFmtId="182" fontId="30" fillId="0" borderId="0" xfId="0" applyNumberFormat="1" applyFont="1">
      <alignment vertical="center"/>
    </xf>
    <xf numFmtId="0" fontId="32" fillId="0" borderId="53" xfId="0" applyFont="1" applyBorder="1" applyAlignment="1">
      <alignment horizontal="center" vertical="center" shrinkToFit="1"/>
    </xf>
    <xf numFmtId="0" fontId="30" fillId="0" borderId="0" xfId="0" applyFont="1" applyAlignment="1">
      <alignment horizontal="left" vertical="distributed" wrapText="1" shrinkToFit="1"/>
    </xf>
    <xf numFmtId="0" fontId="47" fillId="5" borderId="0" xfId="0" applyFont="1" applyFill="1" applyAlignment="1">
      <alignment horizontal="center" vertical="center" wrapText="1"/>
    </xf>
    <xf numFmtId="0" fontId="44" fillId="2" borderId="0" xfId="0" applyFont="1" applyFill="1" applyAlignment="1">
      <alignment horizontal="right" vertical="center" wrapText="1"/>
    </xf>
    <xf numFmtId="0" fontId="40" fillId="5" borderId="7" xfId="0" applyFont="1" applyFill="1" applyBorder="1" applyAlignment="1">
      <alignment horizontal="left" vertical="center" wrapText="1"/>
    </xf>
    <xf numFmtId="0" fontId="35" fillId="2" borderId="21" xfId="0" applyFont="1" applyFill="1" applyBorder="1" applyAlignment="1" applyProtection="1">
      <alignment vertical="top" wrapText="1"/>
      <protection locked="0"/>
    </xf>
    <xf numFmtId="0" fontId="78" fillId="2" borderId="21" xfId="0" applyFont="1" applyFill="1" applyBorder="1" applyAlignment="1" applyProtection="1">
      <alignment horizontal="center" vertical="center" wrapText="1"/>
      <protection locked="0"/>
    </xf>
    <xf numFmtId="176" fontId="35" fillId="4" borderId="6" xfId="0" applyNumberFormat="1" applyFont="1" applyFill="1" applyBorder="1" applyAlignment="1" applyProtection="1">
      <alignment horizontal="center" vertical="center" wrapText="1"/>
      <protection locked="0"/>
    </xf>
    <xf numFmtId="0" fontId="78" fillId="0" borderId="158" xfId="0" applyFont="1" applyBorder="1" applyAlignment="1" applyProtection="1">
      <alignment horizontal="center" vertical="center" wrapText="1"/>
      <protection locked="0"/>
    </xf>
    <xf numFmtId="0" fontId="77" fillId="2" borderId="0" xfId="0" applyFont="1" applyFill="1" applyAlignment="1">
      <alignment vertical="center" wrapText="1"/>
    </xf>
    <xf numFmtId="0" fontId="36" fillId="0" borderId="94" xfId="0" applyFont="1" applyBorder="1" applyAlignment="1">
      <alignment vertical="top" wrapText="1"/>
    </xf>
    <xf numFmtId="176" fontId="35" fillId="0" borderId="135" xfId="0" applyNumberFormat="1" applyFont="1" applyBorder="1" applyAlignment="1">
      <alignment horizontal="center" vertical="center" wrapText="1"/>
    </xf>
    <xf numFmtId="176" fontId="47" fillId="0" borderId="89" xfId="0" applyNumberFormat="1" applyFont="1" applyBorder="1" applyAlignment="1">
      <alignment horizontal="center" vertical="center" wrapText="1"/>
    </xf>
    <xf numFmtId="176" fontId="47" fillId="0" borderId="131" xfId="0" quotePrefix="1" applyNumberFormat="1" applyFont="1" applyBorder="1" applyAlignment="1">
      <alignment horizontal="center" vertical="center"/>
    </xf>
    <xf numFmtId="0" fontId="83" fillId="15" borderId="0" xfId="0" applyFont="1" applyFill="1" applyAlignment="1">
      <alignment vertical="center" shrinkToFit="1"/>
    </xf>
    <xf numFmtId="0" fontId="32" fillId="15" borderId="0" xfId="0" applyFont="1" applyFill="1">
      <alignment vertical="center"/>
    </xf>
    <xf numFmtId="0" fontId="41" fillId="11" borderId="187" xfId="0" applyFont="1" applyFill="1" applyBorder="1" applyAlignment="1">
      <alignment horizontal="center" vertical="center" shrinkToFit="1"/>
    </xf>
    <xf numFmtId="179" fontId="30" fillId="11" borderId="190" xfId="0" applyNumberFormat="1" applyFont="1" applyFill="1" applyBorder="1" applyAlignment="1">
      <alignment horizontal="center" vertical="center"/>
    </xf>
    <xf numFmtId="0" fontId="51" fillId="11" borderId="188" xfId="0" applyFont="1" applyFill="1" applyBorder="1" applyAlignment="1">
      <alignment horizontal="center" vertical="center" wrapText="1"/>
    </xf>
    <xf numFmtId="183" fontId="30" fillId="11" borderId="282" xfId="0" applyNumberFormat="1" applyFont="1" applyFill="1" applyBorder="1" applyAlignment="1">
      <alignment horizontal="center" vertical="center"/>
    </xf>
    <xf numFmtId="0" fontId="41" fillId="2" borderId="186" xfId="0" applyFont="1" applyFill="1" applyBorder="1" applyAlignment="1">
      <alignment horizontal="center" vertical="center" wrapText="1"/>
    </xf>
    <xf numFmtId="0" fontId="41" fillId="0" borderId="187" xfId="0" applyFont="1" applyBorder="1" applyAlignment="1">
      <alignment horizontal="center" vertical="center" wrapText="1"/>
    </xf>
    <xf numFmtId="0" fontId="38" fillId="0" borderId="187" xfId="0" applyFont="1" applyBorder="1">
      <alignment vertical="center"/>
    </xf>
    <xf numFmtId="0" fontId="41" fillId="17" borderId="281" xfId="0" applyFont="1" applyFill="1" applyBorder="1" applyAlignment="1">
      <alignment horizontal="center" vertical="center" shrinkToFit="1"/>
    </xf>
    <xf numFmtId="0" fontId="41" fillId="17" borderId="283" xfId="0" applyFont="1" applyFill="1" applyBorder="1" applyAlignment="1">
      <alignment vertical="center" shrinkToFit="1"/>
    </xf>
    <xf numFmtId="0" fontId="41" fillId="17" borderId="284" xfId="0" applyFont="1" applyFill="1" applyBorder="1" applyAlignment="1">
      <alignment vertical="center" shrinkToFit="1"/>
    </xf>
    <xf numFmtId="0" fontId="38" fillId="17" borderId="0" xfId="0" applyFont="1" applyFill="1">
      <alignment vertical="center"/>
    </xf>
    <xf numFmtId="0" fontId="41" fillId="17" borderId="186" xfId="0" applyFont="1" applyFill="1" applyBorder="1" applyAlignment="1">
      <alignment horizontal="center" vertical="center" wrapText="1"/>
    </xf>
    <xf numFmtId="0" fontId="50" fillId="17" borderId="285" xfId="0" applyFont="1" applyFill="1" applyBorder="1" applyAlignment="1">
      <alignment horizontal="center" vertical="center"/>
    </xf>
    <xf numFmtId="0" fontId="47" fillId="17" borderId="285" xfId="0" applyFont="1" applyFill="1" applyBorder="1" applyAlignment="1">
      <alignment horizontal="center" vertical="center" wrapText="1"/>
    </xf>
    <xf numFmtId="0" fontId="50" fillId="20" borderId="285" xfId="0" applyFont="1" applyFill="1" applyBorder="1" applyAlignment="1">
      <alignment vertical="center" wrapText="1"/>
    </xf>
    <xf numFmtId="179" fontId="30" fillId="2" borderId="189" xfId="0" applyNumberFormat="1" applyFont="1" applyFill="1" applyBorder="1" applyAlignment="1">
      <alignment horizontal="center" vertical="center"/>
    </xf>
    <xf numFmtId="179" fontId="30" fillId="0" borderId="190" xfId="0" applyNumberFormat="1" applyFont="1" applyBorder="1" applyAlignment="1">
      <alignment horizontal="center" vertical="center"/>
    </xf>
    <xf numFmtId="178" fontId="38" fillId="17" borderId="286" xfId="0" applyNumberFormat="1" applyFont="1" applyFill="1" applyBorder="1" applyAlignment="1">
      <alignment horizontal="center" vertical="center"/>
    </xf>
    <xf numFmtId="0" fontId="38" fillId="17" borderId="287" xfId="0" applyFont="1" applyFill="1" applyBorder="1">
      <alignment vertical="center"/>
    </xf>
    <xf numFmtId="178" fontId="50" fillId="20" borderId="287" xfId="0" applyNumberFormat="1" applyFont="1" applyFill="1" applyBorder="1">
      <alignment vertical="center"/>
    </xf>
    <xf numFmtId="0" fontId="69" fillId="4" borderId="26" xfId="0" applyFont="1" applyFill="1" applyBorder="1" applyAlignment="1">
      <alignment horizontal="right" vertical="center" shrinkToFit="1"/>
    </xf>
    <xf numFmtId="0" fontId="58" fillId="15" borderId="0" xfId="0" applyFont="1" applyFill="1" applyAlignment="1">
      <alignment horizontal="center" vertical="center" wrapText="1"/>
    </xf>
    <xf numFmtId="0" fontId="44" fillId="15" borderId="0" xfId="0" applyFont="1" applyFill="1" applyAlignment="1">
      <alignment horizontal="center" vertical="center" wrapText="1"/>
    </xf>
    <xf numFmtId="183" fontId="32" fillId="17" borderId="287" xfId="0" applyNumberFormat="1" applyFont="1" applyFill="1" applyBorder="1" applyAlignment="1">
      <alignment horizontal="center" vertical="center"/>
    </xf>
    <xf numFmtId="178" fontId="32" fillId="17" borderId="286" xfId="0" applyNumberFormat="1" applyFont="1" applyFill="1" applyBorder="1" applyAlignment="1">
      <alignment horizontal="center" vertical="center"/>
    </xf>
    <xf numFmtId="0" fontId="58" fillId="2" borderId="0" xfId="0" applyFont="1" applyFill="1" applyAlignment="1">
      <alignment horizontal="center" vertical="top"/>
    </xf>
    <xf numFmtId="0" fontId="49" fillId="2" borderId="0" xfId="0" applyFont="1" applyFill="1">
      <alignment vertical="center"/>
    </xf>
    <xf numFmtId="0" fontId="15" fillId="2" borderId="70" xfId="0" applyFont="1" applyFill="1" applyBorder="1">
      <alignment vertical="center"/>
    </xf>
    <xf numFmtId="0" fontId="49" fillId="2" borderId="196" xfId="0" applyFont="1" applyFill="1" applyBorder="1">
      <alignment vertical="center"/>
    </xf>
    <xf numFmtId="0" fontId="49" fillId="2" borderId="12" xfId="0" applyFont="1" applyFill="1" applyBorder="1">
      <alignment vertical="center"/>
    </xf>
    <xf numFmtId="0" fontId="5" fillId="2" borderId="72" xfId="0" applyFont="1" applyFill="1" applyBorder="1" applyAlignment="1">
      <alignment horizontal="center" vertical="center"/>
    </xf>
    <xf numFmtId="0" fontId="5" fillId="2" borderId="87" xfId="0" applyFont="1" applyFill="1" applyBorder="1" applyAlignment="1">
      <alignment horizontal="center" vertical="center"/>
    </xf>
    <xf numFmtId="0" fontId="5" fillId="2" borderId="159" xfId="0" applyFont="1" applyFill="1" applyBorder="1" applyAlignment="1">
      <alignment horizontal="center" vertical="center"/>
    </xf>
    <xf numFmtId="0" fontId="5" fillId="2" borderId="157" xfId="0" applyFont="1" applyFill="1" applyBorder="1" applyAlignment="1">
      <alignment horizontal="center" vertical="center"/>
    </xf>
    <xf numFmtId="0" fontId="38" fillId="4" borderId="6" xfId="0" applyFont="1" applyFill="1" applyBorder="1" applyAlignment="1">
      <alignment horizontal="left" vertical="center"/>
    </xf>
    <xf numFmtId="0" fontId="38" fillId="4" borderId="7" xfId="0" applyFont="1" applyFill="1" applyBorder="1" applyAlignment="1">
      <alignment horizontal="left" vertical="center"/>
    </xf>
    <xf numFmtId="0" fontId="38" fillId="4" borderId="8" xfId="0" applyFont="1" applyFill="1" applyBorder="1" applyAlignment="1">
      <alignment horizontal="left" vertical="center"/>
    </xf>
    <xf numFmtId="0" fontId="35" fillId="2" borderId="0" xfId="0" applyFont="1" applyFill="1" applyAlignment="1">
      <alignment horizontal="left" wrapText="1"/>
    </xf>
    <xf numFmtId="0" fontId="49" fillId="2" borderId="0" xfId="0" applyFont="1" applyFill="1" applyAlignment="1">
      <alignment horizontal="left" wrapText="1"/>
    </xf>
    <xf numFmtId="0" fontId="35" fillId="2" borderId="37" xfId="0" applyFont="1" applyFill="1" applyBorder="1" applyAlignment="1">
      <alignment horizontal="left" vertical="center" wrapText="1"/>
    </xf>
    <xf numFmtId="0" fontId="35" fillId="2" borderId="0" xfId="0" applyFont="1" applyFill="1" applyAlignment="1">
      <alignment horizontal="left" vertical="center" wrapText="1"/>
    </xf>
    <xf numFmtId="0" fontId="30" fillId="2" borderId="88" xfId="0" applyFont="1" applyFill="1" applyBorder="1" applyAlignment="1">
      <alignment horizontal="center" vertical="center"/>
    </xf>
    <xf numFmtId="0" fontId="68" fillId="2" borderId="88" xfId="0" applyFont="1" applyFill="1" applyBorder="1" applyAlignment="1">
      <alignment horizontal="center" vertical="center" shrinkToFit="1"/>
    </xf>
    <xf numFmtId="0" fontId="66" fillId="4" borderId="165" xfId="0" applyFont="1" applyFill="1" applyBorder="1" applyAlignment="1">
      <alignment horizontal="center" vertical="center" wrapText="1"/>
    </xf>
    <xf numFmtId="0" fontId="66" fillId="4" borderId="166" xfId="0" applyFont="1" applyFill="1" applyBorder="1" applyAlignment="1">
      <alignment horizontal="center" vertical="center" wrapText="1"/>
    </xf>
    <xf numFmtId="0" fontId="66" fillId="4" borderId="167" xfId="0" applyFont="1" applyFill="1" applyBorder="1" applyAlignment="1">
      <alignment horizontal="center" vertical="center" wrapText="1"/>
    </xf>
    <xf numFmtId="0" fontId="74" fillId="16" borderId="24" xfId="0" applyFont="1" applyFill="1" applyBorder="1" applyAlignment="1">
      <alignment horizontal="center" vertical="center" shrinkToFit="1"/>
    </xf>
    <xf numFmtId="0" fontId="74" fillId="16" borderId="138" xfId="0" applyFont="1" applyFill="1" applyBorder="1" applyAlignment="1">
      <alignment horizontal="center" vertical="center" shrinkToFit="1"/>
    </xf>
    <xf numFmtId="0" fontId="74" fillId="16" borderId="140" xfId="0" applyFont="1" applyFill="1" applyBorder="1" applyAlignment="1">
      <alignment horizontal="center" vertical="center" shrinkToFit="1"/>
    </xf>
    <xf numFmtId="0" fontId="74" fillId="16" borderId="141" xfId="0" applyFont="1" applyFill="1" applyBorder="1" applyAlignment="1">
      <alignment horizontal="center" vertical="center" shrinkToFit="1"/>
    </xf>
    <xf numFmtId="0" fontId="75" fillId="12" borderId="24" xfId="0" applyFont="1" applyFill="1" applyBorder="1" applyAlignment="1">
      <alignment horizontal="center" vertical="center" shrinkToFit="1"/>
    </xf>
    <xf numFmtId="0" fontId="75" fillId="12" borderId="138" xfId="0" applyFont="1" applyFill="1" applyBorder="1" applyAlignment="1">
      <alignment horizontal="center" vertical="center" shrinkToFit="1"/>
    </xf>
    <xf numFmtId="0" fontId="75" fillId="12" borderId="140" xfId="0" applyFont="1" applyFill="1" applyBorder="1" applyAlignment="1">
      <alignment horizontal="center" vertical="center" shrinkToFit="1"/>
    </xf>
    <xf numFmtId="0" fontId="75" fillId="12" borderId="141" xfId="0" applyFont="1" applyFill="1" applyBorder="1" applyAlignment="1">
      <alignment horizontal="center" vertical="center" shrinkToFit="1"/>
    </xf>
    <xf numFmtId="0" fontId="58" fillId="14" borderId="0" xfId="0" applyFont="1" applyFill="1" applyAlignment="1">
      <alignment horizontal="center" vertical="center" wrapText="1"/>
    </xf>
    <xf numFmtId="0" fontId="41" fillId="3" borderId="6" xfId="0" applyFont="1" applyFill="1" applyBorder="1" applyAlignment="1" applyProtection="1">
      <alignment horizontal="center" vertical="center"/>
      <protection locked="0"/>
    </xf>
    <xf numFmtId="0" fontId="41" fillId="3" borderId="7"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73" fillId="0" borderId="0" xfId="0" applyFont="1" applyAlignment="1" applyProtection="1">
      <alignment horizontal="left" vertical="center" wrapText="1"/>
      <protection locked="0"/>
    </xf>
    <xf numFmtId="0" fontId="32" fillId="4" borderId="24" xfId="0" applyFont="1" applyFill="1" applyBorder="1" applyAlignment="1">
      <alignment horizontal="center" vertical="center" shrinkToFit="1"/>
    </xf>
    <xf numFmtId="0" fontId="32" fillId="4" borderId="21" xfId="0" applyFont="1" applyFill="1" applyBorder="1" applyAlignment="1">
      <alignment horizontal="center" vertical="center" shrinkToFit="1"/>
    </xf>
    <xf numFmtId="0" fontId="32" fillId="4" borderId="138" xfId="0" applyFont="1" applyFill="1" applyBorder="1" applyAlignment="1">
      <alignment horizontal="center" vertical="center" shrinkToFit="1"/>
    </xf>
    <xf numFmtId="0" fontId="32" fillId="4" borderId="12" xfId="0" applyFont="1" applyFill="1" applyBorder="1" applyAlignment="1">
      <alignment horizontal="center" vertical="center" shrinkToFit="1"/>
    </xf>
    <xf numFmtId="0" fontId="32" fillId="4" borderId="0" xfId="0" applyFont="1" applyFill="1" applyAlignment="1">
      <alignment horizontal="center" vertical="center" shrinkToFit="1"/>
    </xf>
    <xf numFmtId="0" fontId="32" fillId="4" borderId="139" xfId="0" applyFont="1" applyFill="1" applyBorder="1" applyAlignment="1">
      <alignment horizontal="center" vertical="center" shrinkToFit="1"/>
    </xf>
    <xf numFmtId="0" fontId="32" fillId="4" borderId="140" xfId="0" applyFont="1" applyFill="1" applyBorder="1" applyAlignment="1">
      <alignment horizontal="center" vertical="center" shrinkToFit="1"/>
    </xf>
    <xf numFmtId="0" fontId="32" fillId="4" borderId="23" xfId="0" applyFont="1" applyFill="1" applyBorder="1" applyAlignment="1">
      <alignment horizontal="center" vertical="center" shrinkToFit="1"/>
    </xf>
    <xf numFmtId="0" fontId="32" fillId="4" borderId="141" xfId="0" applyFont="1" applyFill="1" applyBorder="1" applyAlignment="1">
      <alignment horizontal="center" vertical="center" shrinkToFit="1"/>
    </xf>
    <xf numFmtId="0" fontId="49" fillId="2" borderId="0" xfId="0" applyFont="1" applyFill="1" applyAlignment="1">
      <alignment horizontal="center" vertical="center"/>
    </xf>
    <xf numFmtId="0" fontId="57" fillId="0" borderId="231" xfId="0" applyFont="1" applyBorder="1" applyAlignment="1">
      <alignment horizontal="left" vertical="center" wrapText="1"/>
    </xf>
    <xf numFmtId="0" fontId="57" fillId="0" borderId="232" xfId="0" applyFont="1" applyBorder="1" applyAlignment="1">
      <alignment horizontal="left" vertical="center" wrapText="1"/>
    </xf>
    <xf numFmtId="0" fontId="57" fillId="0" borderId="233" xfId="0" applyFont="1" applyBorder="1" applyAlignment="1">
      <alignment horizontal="left" vertical="center" wrapText="1"/>
    </xf>
    <xf numFmtId="0" fontId="66" fillId="2" borderId="12" xfId="0" applyFont="1" applyFill="1" applyBorder="1" applyAlignment="1">
      <alignment horizontal="left" vertical="center" wrapText="1"/>
    </xf>
    <xf numFmtId="0" fontId="40" fillId="18" borderId="248" xfId="0" applyFont="1" applyFill="1" applyBorder="1" applyAlignment="1">
      <alignment horizontal="center" vertical="center" wrapText="1"/>
    </xf>
    <xf numFmtId="0" fontId="40" fillId="18" borderId="249" xfId="0" applyFont="1" applyFill="1" applyBorder="1" applyAlignment="1">
      <alignment horizontal="center" vertical="center" wrapText="1"/>
    </xf>
    <xf numFmtId="0" fontId="40" fillId="18" borderId="250" xfId="0" applyFont="1" applyFill="1" applyBorder="1" applyAlignment="1">
      <alignment horizontal="center" vertical="center" wrapText="1"/>
    </xf>
    <xf numFmtId="0" fontId="47" fillId="4" borderId="221" xfId="0" applyFont="1" applyFill="1" applyBorder="1" applyAlignment="1">
      <alignment horizontal="left" vertical="center" wrapText="1"/>
    </xf>
    <xf numFmtId="0" fontId="47" fillId="4" borderId="222" xfId="0" applyFont="1" applyFill="1" applyBorder="1" applyAlignment="1">
      <alignment horizontal="left" vertical="center" wrapText="1"/>
    </xf>
    <xf numFmtId="0" fontId="47" fillId="4" borderId="223" xfId="0" applyFont="1" applyFill="1" applyBorder="1" applyAlignment="1">
      <alignment horizontal="left" vertical="center" wrapText="1"/>
    </xf>
    <xf numFmtId="0" fontId="49" fillId="3" borderId="235" xfId="0" applyFont="1" applyFill="1" applyBorder="1" applyAlignment="1">
      <alignment horizontal="center" vertical="center"/>
    </xf>
    <xf numFmtId="0" fontId="49" fillId="3" borderId="234" xfId="0" applyFont="1" applyFill="1" applyBorder="1" applyAlignment="1">
      <alignment horizontal="center" vertical="center"/>
    </xf>
    <xf numFmtId="0" fontId="47" fillId="0" borderId="238" xfId="0" applyFont="1" applyBorder="1" applyAlignment="1">
      <alignment horizontal="center" vertical="center" wrapText="1"/>
    </xf>
    <xf numFmtId="0" fontId="47" fillId="0" borderId="247" xfId="0" applyFont="1" applyBorder="1" applyAlignment="1">
      <alignment horizontal="center" vertical="center" wrapText="1"/>
    </xf>
    <xf numFmtId="0" fontId="35" fillId="4" borderId="6" xfId="0" applyFont="1" applyFill="1" applyBorder="1" applyAlignment="1" applyProtection="1">
      <alignment vertical="top" wrapText="1"/>
      <protection locked="0"/>
    </xf>
    <xf numFmtId="0" fontId="35" fillId="4" borderId="280" xfId="0" applyFont="1" applyFill="1" applyBorder="1" applyAlignment="1" applyProtection="1">
      <alignment vertical="top" wrapText="1"/>
      <protection locked="0"/>
    </xf>
    <xf numFmtId="0" fontId="58" fillId="15" borderId="0" xfId="0" applyFont="1" applyFill="1" applyAlignment="1">
      <alignment horizontal="center" vertical="center" wrapText="1"/>
    </xf>
    <xf numFmtId="0" fontId="75" fillId="6" borderId="13" xfId="0" applyFont="1" applyFill="1" applyBorder="1" applyAlignment="1">
      <alignment horizontal="left" vertical="center" wrapText="1" shrinkToFit="1"/>
    </xf>
    <xf numFmtId="0" fontId="75" fillId="6" borderId="14" xfId="0" applyFont="1" applyFill="1" applyBorder="1" applyAlignment="1">
      <alignment horizontal="left" vertical="center" wrapText="1" shrinkToFit="1"/>
    </xf>
    <xf numFmtId="0" fontId="75" fillId="6" borderId="15" xfId="0" applyFont="1" applyFill="1" applyBorder="1" applyAlignment="1">
      <alignment horizontal="left" vertical="center" wrapText="1" shrinkToFit="1"/>
    </xf>
    <xf numFmtId="0" fontId="75" fillId="6" borderId="16" xfId="0" applyFont="1" applyFill="1" applyBorder="1" applyAlignment="1">
      <alignment horizontal="left" vertical="center" wrapText="1" shrinkToFit="1"/>
    </xf>
    <xf numFmtId="0" fontId="75" fillId="6" borderId="0" xfId="0" applyFont="1" applyFill="1" applyAlignment="1">
      <alignment horizontal="left" vertical="center" wrapText="1" shrinkToFit="1"/>
    </xf>
    <xf numFmtId="0" fontId="75" fillId="6" borderId="17" xfId="0" applyFont="1" applyFill="1" applyBorder="1" applyAlignment="1">
      <alignment horizontal="left" vertical="center" wrapText="1" shrinkToFit="1"/>
    </xf>
    <xf numFmtId="0" fontId="75" fillId="6" borderId="18" xfId="0" applyFont="1" applyFill="1" applyBorder="1" applyAlignment="1">
      <alignment horizontal="left" vertical="center" wrapText="1" shrinkToFit="1"/>
    </xf>
    <xf numFmtId="0" fontId="75" fillId="6" borderId="19" xfId="0" applyFont="1" applyFill="1" applyBorder="1" applyAlignment="1">
      <alignment horizontal="left" vertical="center" wrapText="1" shrinkToFit="1"/>
    </xf>
    <xf numFmtId="0" fontId="75" fillId="6" borderId="20" xfId="0" applyFont="1" applyFill="1" applyBorder="1" applyAlignment="1">
      <alignment horizontal="left" vertical="center" wrapText="1" shrinkToFit="1"/>
    </xf>
    <xf numFmtId="0" fontId="47" fillId="0" borderId="245" xfId="0" applyFont="1" applyBorder="1" applyAlignment="1">
      <alignment horizontal="center" vertical="center" wrapText="1"/>
    </xf>
    <xf numFmtId="0" fontId="47" fillId="0" borderId="246" xfId="0" applyFont="1" applyBorder="1" applyAlignment="1">
      <alignment horizontal="center" vertical="center" wrapText="1"/>
    </xf>
    <xf numFmtId="0" fontId="32" fillId="12" borderId="211" xfId="0" applyFont="1" applyFill="1" applyBorder="1" applyAlignment="1">
      <alignment horizontal="center" vertical="center"/>
    </xf>
    <xf numFmtId="0" fontId="32" fillId="12" borderId="213" xfId="0" applyFont="1" applyFill="1" applyBorder="1" applyAlignment="1">
      <alignment horizontal="center" vertical="center"/>
    </xf>
    <xf numFmtId="0" fontId="32" fillId="12" borderId="218" xfId="0" applyFont="1" applyFill="1" applyBorder="1" applyAlignment="1">
      <alignment horizontal="center" vertical="center"/>
    </xf>
    <xf numFmtId="0" fontId="50" fillId="12" borderId="213" xfId="0" applyFont="1" applyFill="1" applyBorder="1" applyAlignment="1">
      <alignment horizontal="center" vertical="center"/>
    </xf>
    <xf numFmtId="0" fontId="50" fillId="12" borderId="214" xfId="0" applyFont="1" applyFill="1" applyBorder="1" applyAlignment="1">
      <alignment horizontal="center" vertical="center"/>
    </xf>
    <xf numFmtId="0" fontId="47" fillId="17" borderId="170" xfId="0" applyFont="1" applyFill="1" applyBorder="1" applyAlignment="1">
      <alignment horizontal="center" vertical="center" wrapText="1"/>
    </xf>
    <xf numFmtId="0" fontId="47" fillId="17" borderId="171" xfId="0" applyFont="1" applyFill="1" applyBorder="1" applyAlignment="1">
      <alignment horizontal="center" vertical="center" wrapText="1"/>
    </xf>
    <xf numFmtId="0" fontId="47" fillId="17" borderId="198" xfId="0" applyFont="1" applyFill="1" applyBorder="1" applyAlignment="1">
      <alignment horizontal="center" vertical="center" wrapText="1"/>
    </xf>
    <xf numFmtId="0" fontId="47" fillId="17" borderId="217" xfId="0" applyFont="1" applyFill="1" applyBorder="1" applyAlignment="1">
      <alignment horizontal="center" vertical="center" wrapText="1"/>
    </xf>
    <xf numFmtId="0" fontId="47" fillId="12" borderId="27" xfId="0" applyFont="1" applyFill="1" applyBorder="1" applyAlignment="1">
      <alignment horizontal="left" vertical="center" wrapText="1"/>
    </xf>
    <xf numFmtId="0" fontId="47" fillId="12" borderId="224" xfId="0" applyFont="1" applyFill="1" applyBorder="1" applyAlignment="1">
      <alignment horizontal="left" vertical="center" wrapText="1"/>
    </xf>
    <xf numFmtId="0" fontId="47" fillId="17" borderId="32" xfId="0" applyFont="1" applyFill="1" applyBorder="1" applyAlignment="1">
      <alignment horizontal="center" vertical="center" wrapText="1"/>
    </xf>
    <xf numFmtId="0" fontId="32" fillId="12" borderId="274" xfId="0" applyFont="1" applyFill="1" applyBorder="1" applyAlignment="1">
      <alignment horizontal="center" vertical="center"/>
    </xf>
    <xf numFmtId="0" fontId="32" fillId="12" borderId="275" xfId="0" applyFont="1" applyFill="1" applyBorder="1" applyAlignment="1">
      <alignment horizontal="center" vertical="center"/>
    </xf>
    <xf numFmtId="0" fontId="32" fillId="12" borderId="276" xfId="0" applyFont="1" applyFill="1" applyBorder="1" applyAlignment="1">
      <alignment horizontal="center" vertical="center"/>
    </xf>
    <xf numFmtId="0" fontId="32" fillId="12" borderId="277" xfId="0" applyFont="1" applyFill="1" applyBorder="1" applyAlignment="1">
      <alignment horizontal="center" vertical="center"/>
    </xf>
    <xf numFmtId="0" fontId="48" fillId="9" borderId="70" xfId="0" applyFont="1" applyFill="1" applyBorder="1" applyAlignment="1">
      <alignment horizontal="center" vertical="center"/>
    </xf>
    <xf numFmtId="0" fontId="41" fillId="0" borderId="0" xfId="0" applyFont="1" applyAlignment="1">
      <alignment horizontal="left" vertical="center" wrapText="1"/>
    </xf>
    <xf numFmtId="182" fontId="30" fillId="0" borderId="53" xfId="0" applyNumberFormat="1" applyFont="1" applyBorder="1" applyAlignment="1">
      <alignment horizontal="left" vertical="center"/>
    </xf>
    <xf numFmtId="0" fontId="32" fillId="12" borderId="178" xfId="0" applyFont="1" applyFill="1" applyBorder="1" applyAlignment="1">
      <alignment horizontal="center" vertical="center" wrapText="1"/>
    </xf>
    <xf numFmtId="0" fontId="32" fillId="12" borderId="195" xfId="0" applyFont="1" applyFill="1" applyBorder="1" applyAlignment="1">
      <alignment horizontal="center" vertical="center" wrapText="1"/>
    </xf>
    <xf numFmtId="0" fontId="32" fillId="12" borderId="118" xfId="0" applyFont="1" applyFill="1" applyBorder="1" applyAlignment="1">
      <alignment horizontal="center" vertical="center" wrapText="1"/>
    </xf>
    <xf numFmtId="0" fontId="32" fillId="12" borderId="173" xfId="0" applyFont="1" applyFill="1" applyBorder="1" applyAlignment="1">
      <alignment horizontal="center" vertical="center" wrapText="1"/>
    </xf>
    <xf numFmtId="0" fontId="47" fillId="12" borderId="118" xfId="0" applyFont="1" applyFill="1" applyBorder="1" applyAlignment="1">
      <alignment horizontal="center" vertical="center" wrapText="1"/>
    </xf>
    <xf numFmtId="0" fontId="47" fillId="12" borderId="173" xfId="0" applyFont="1" applyFill="1" applyBorder="1" applyAlignment="1">
      <alignment horizontal="center" vertical="center" wrapText="1"/>
    </xf>
    <xf numFmtId="0" fontId="35" fillId="0" borderId="0" xfId="0" applyFont="1" applyAlignment="1">
      <alignment horizontal="center"/>
    </xf>
    <xf numFmtId="0" fontId="64" fillId="0" borderId="256" xfId="0" applyFont="1" applyBorder="1" applyAlignment="1">
      <alignment horizontal="center" vertical="center" wrapText="1"/>
    </xf>
    <xf numFmtId="0" fontId="64" fillId="0" borderId="260" xfId="0" applyFont="1" applyBorder="1" applyAlignment="1">
      <alignment horizontal="center" vertical="center" wrapText="1"/>
    </xf>
    <xf numFmtId="0" fontId="34" fillId="0" borderId="262" xfId="0" applyFont="1" applyBorder="1" applyAlignment="1">
      <alignment horizontal="center" vertical="center"/>
    </xf>
    <xf numFmtId="0" fontId="34" fillId="0" borderId="265" xfId="0" applyFont="1" applyBorder="1" applyAlignment="1">
      <alignment horizontal="center" vertical="center"/>
    </xf>
    <xf numFmtId="0" fontId="34" fillId="0" borderId="266" xfId="0" applyFont="1" applyBorder="1" applyAlignment="1">
      <alignment horizontal="center" vertical="center"/>
    </xf>
    <xf numFmtId="0" fontId="64" fillId="0" borderId="267" xfId="0" applyFont="1" applyBorder="1" applyAlignment="1">
      <alignment horizontal="center" vertical="center" wrapText="1"/>
    </xf>
    <xf numFmtId="0" fontId="64" fillId="0" borderId="268" xfId="0" applyFont="1" applyBorder="1" applyAlignment="1">
      <alignment horizontal="center" vertical="center" wrapText="1"/>
    </xf>
    <xf numFmtId="0" fontId="64" fillId="0" borderId="257" xfId="0" applyFont="1" applyBorder="1" applyAlignment="1">
      <alignment horizontal="center" vertical="center" wrapText="1"/>
    </xf>
    <xf numFmtId="0" fontId="65" fillId="0" borderId="261" xfId="0" applyFont="1" applyBorder="1" applyAlignment="1">
      <alignment horizontal="center" vertical="center" wrapText="1"/>
    </xf>
    <xf numFmtId="0" fontId="65" fillId="0" borderId="269" xfId="0" applyFont="1" applyBorder="1" applyAlignment="1">
      <alignment horizontal="center" vertical="center" wrapText="1"/>
    </xf>
    <xf numFmtId="0" fontId="38" fillId="10" borderId="38" xfId="0" applyFont="1" applyFill="1" applyBorder="1" applyAlignment="1">
      <alignment horizontal="center" vertical="center" wrapText="1"/>
    </xf>
    <xf numFmtId="0" fontId="38" fillId="10" borderId="39" xfId="0" applyFont="1" applyFill="1" applyBorder="1" applyAlignment="1">
      <alignment horizontal="center" vertical="center" wrapText="1"/>
    </xf>
    <xf numFmtId="0" fontId="38" fillId="10" borderId="40" xfId="0" applyFont="1" applyFill="1" applyBorder="1" applyAlignment="1">
      <alignment horizontal="center" vertical="center" wrapText="1"/>
    </xf>
    <xf numFmtId="0" fontId="41" fillId="11" borderId="187" xfId="0" applyFont="1" applyFill="1" applyBorder="1" applyAlignment="1">
      <alignment horizontal="center" vertical="center" shrinkToFit="1"/>
    </xf>
    <xf numFmtId="178" fontId="30" fillId="11" borderId="190" xfId="0" applyNumberFormat="1" applyFont="1" applyFill="1" applyBorder="1" applyAlignment="1">
      <alignment horizontal="center" vertical="center"/>
    </xf>
    <xf numFmtId="0" fontId="38" fillId="0" borderId="111" xfId="0" applyFont="1" applyBorder="1" applyAlignment="1">
      <alignment horizontal="left" vertical="center" shrinkToFit="1"/>
    </xf>
    <xf numFmtId="0" fontId="38" fillId="0" borderId="112" xfId="0" applyFont="1" applyBorder="1" applyAlignment="1">
      <alignment horizontal="left" vertical="center" shrinkToFit="1"/>
    </xf>
    <xf numFmtId="0" fontId="47" fillId="0" borderId="62" xfId="0" applyFont="1" applyBorder="1" applyAlignment="1">
      <alignment horizontal="left" vertical="center" wrapText="1" shrinkToFit="1"/>
    </xf>
    <xf numFmtId="0" fontId="47" fillId="0" borderId="53" xfId="0" applyFont="1" applyBorder="1" applyAlignment="1">
      <alignment horizontal="left" vertical="center" wrapText="1" shrinkToFit="1"/>
    </xf>
    <xf numFmtId="0" fontId="47" fillId="0" borderId="107" xfId="0" applyFont="1" applyBorder="1" applyAlignment="1">
      <alignment horizontal="left" vertical="center" wrapText="1" shrinkToFit="1"/>
    </xf>
    <xf numFmtId="0" fontId="36" fillId="0" borderId="122" xfId="0" applyFont="1" applyBorder="1" applyAlignment="1">
      <alignment horizontal="left" vertical="center" wrapText="1"/>
    </xf>
    <xf numFmtId="0" fontId="36" fillId="0" borderId="86" xfId="0" applyFont="1" applyBorder="1" applyAlignment="1">
      <alignment horizontal="left" vertical="center" wrapText="1"/>
    </xf>
    <xf numFmtId="0" fontId="47" fillId="0" borderId="62" xfId="0" applyFont="1" applyBorder="1" applyAlignment="1">
      <alignment horizontal="left" vertical="top" wrapText="1"/>
    </xf>
    <xf numFmtId="0" fontId="47" fillId="0" borderId="110" xfId="0" applyFont="1" applyBorder="1" applyAlignment="1">
      <alignment horizontal="left" vertical="top" wrapText="1"/>
    </xf>
    <xf numFmtId="0" fontId="47" fillId="0" borderId="177" xfId="0" applyFont="1" applyBorder="1" applyAlignment="1">
      <alignment horizontal="left" vertical="center" wrapText="1"/>
    </xf>
    <xf numFmtId="0" fontId="47" fillId="0" borderId="112" xfId="0" applyFont="1" applyBorder="1" applyAlignment="1">
      <alignment horizontal="left" vertical="center" wrapText="1"/>
    </xf>
    <xf numFmtId="0" fontId="32" fillId="0" borderId="111" xfId="0" applyFont="1" applyBorder="1" applyAlignment="1">
      <alignment horizontal="center" vertical="center" wrapText="1"/>
    </xf>
    <xf numFmtId="0" fontId="32" fillId="0" borderId="113" xfId="0" applyFont="1" applyBorder="1" applyAlignment="1">
      <alignment horizontal="center" vertical="center" wrapText="1"/>
    </xf>
    <xf numFmtId="0" fontId="50" fillId="0" borderId="56" xfId="0" applyFont="1" applyBorder="1" applyAlignment="1">
      <alignment horizontal="center" vertical="center"/>
    </xf>
    <xf numFmtId="0" fontId="50" fillId="0" borderId="168" xfId="0" applyFont="1" applyBorder="1" applyAlignment="1">
      <alignment horizontal="center" vertical="center"/>
    </xf>
    <xf numFmtId="0" fontId="50" fillId="0" borderId="82" xfId="0" applyFont="1" applyBorder="1" applyAlignment="1">
      <alignment horizontal="center" vertical="center"/>
    </xf>
    <xf numFmtId="0" fontId="51" fillId="0" borderId="62" xfId="0" applyFont="1" applyBorder="1" applyAlignment="1">
      <alignment horizontal="left" vertical="center" wrapText="1" shrinkToFit="1"/>
    </xf>
    <xf numFmtId="0" fontId="51" fillId="0" borderId="53" xfId="0" applyFont="1" applyBorder="1" applyAlignment="1">
      <alignment horizontal="left" vertical="center" wrapText="1" shrinkToFit="1"/>
    </xf>
    <xf numFmtId="0" fontId="51" fillId="0" borderId="107" xfId="0" applyFont="1" applyBorder="1" applyAlignment="1">
      <alignment horizontal="left" vertical="center" wrapText="1" shrinkToFit="1"/>
    </xf>
    <xf numFmtId="0" fontId="36" fillId="0" borderId="184" xfId="0" applyFont="1" applyBorder="1" applyAlignment="1">
      <alignment horizontal="center" vertical="center" wrapText="1"/>
    </xf>
    <xf numFmtId="0" fontId="36" fillId="0" borderId="135" xfId="0" applyFont="1" applyBorder="1" applyAlignment="1">
      <alignment horizontal="center" vertical="center" wrapText="1"/>
    </xf>
    <xf numFmtId="0" fontId="52" fillId="0" borderId="122" xfId="0" applyFont="1" applyBorder="1" applyAlignment="1">
      <alignment horizontal="left" vertical="center" wrapText="1"/>
    </xf>
    <xf numFmtId="0" fontId="52" fillId="0" borderId="86" xfId="0" applyFont="1" applyBorder="1" applyAlignment="1">
      <alignment horizontal="left" vertical="center" wrapText="1"/>
    </xf>
    <xf numFmtId="0" fontId="35" fillId="12" borderId="56" xfId="0" applyFont="1" applyFill="1" applyBorder="1" applyAlignment="1">
      <alignment horizontal="center" vertical="center"/>
    </xf>
    <xf numFmtId="0" fontId="35" fillId="12" borderId="57" xfId="0" applyFont="1" applyFill="1" applyBorder="1" applyAlignment="1">
      <alignment horizontal="center" vertical="center"/>
    </xf>
    <xf numFmtId="0" fontId="35" fillId="3" borderId="56" xfId="0" applyFont="1" applyFill="1" applyBorder="1" applyAlignment="1">
      <alignment horizontal="center" vertical="center"/>
    </xf>
    <xf numFmtId="0" fontId="35" fillId="3" borderId="57" xfId="0" applyFont="1" applyFill="1" applyBorder="1" applyAlignment="1">
      <alignment horizontal="center" vertical="center"/>
    </xf>
    <xf numFmtId="0" fontId="47" fillId="0" borderId="85" xfId="0" applyFont="1" applyBorder="1" applyAlignment="1">
      <alignment horizontal="left" vertical="top" wrapText="1" shrinkToFit="1"/>
    </xf>
    <xf numFmtId="0" fontId="47" fillId="0" borderId="88" xfId="0" applyFont="1" applyBorder="1" applyAlignment="1">
      <alignment horizontal="left" vertical="top" wrapText="1" shrinkToFit="1"/>
    </xf>
    <xf numFmtId="0" fontId="47" fillId="0" borderId="126" xfId="0" applyFont="1" applyBorder="1" applyAlignment="1">
      <alignment horizontal="left" vertical="top" wrapText="1" shrinkToFit="1"/>
    </xf>
    <xf numFmtId="0" fontId="47" fillId="0" borderId="129" xfId="0" applyFont="1" applyBorder="1" applyAlignment="1">
      <alignment horizontal="left" vertical="top" wrapText="1" shrinkToFit="1"/>
    </xf>
    <xf numFmtId="0" fontId="35" fillId="12" borderId="56" xfId="0" applyFont="1" applyFill="1" applyBorder="1" applyAlignment="1">
      <alignment horizontal="center" vertical="center" wrapText="1"/>
    </xf>
    <xf numFmtId="0" fontId="35" fillId="12" borderId="57" xfId="0" applyFont="1" applyFill="1" applyBorder="1" applyAlignment="1">
      <alignment horizontal="center" vertical="center" wrapText="1"/>
    </xf>
    <xf numFmtId="0" fontId="35" fillId="3" borderId="0" xfId="0" applyFont="1" applyFill="1" applyAlignment="1">
      <alignment horizontal="center" vertical="center"/>
    </xf>
    <xf numFmtId="0" fontId="35" fillId="12" borderId="0" xfId="0" applyFont="1" applyFill="1" applyAlignment="1">
      <alignment horizontal="center" vertical="center"/>
    </xf>
    <xf numFmtId="0" fontId="30" fillId="0" borderId="0" xfId="0" applyFont="1" applyAlignment="1">
      <alignment horizontal="center" vertical="center"/>
    </xf>
    <xf numFmtId="0" fontId="36" fillId="0" borderId="94" xfId="0" applyFont="1" applyBorder="1" applyAlignment="1">
      <alignment horizontal="left" vertical="top" wrapText="1"/>
    </xf>
    <xf numFmtId="0" fontId="36" fillId="0" borderId="176" xfId="0" applyFont="1" applyBorder="1" applyAlignment="1">
      <alignment horizontal="left" vertical="top" wrapText="1"/>
    </xf>
    <xf numFmtId="176" fontId="35" fillId="0" borderId="135" xfId="0" applyNumberFormat="1" applyFont="1" applyBorder="1" applyAlignment="1">
      <alignment horizontal="center" vertical="center" wrapText="1"/>
    </xf>
    <xf numFmtId="176" fontId="35" fillId="0" borderId="114" xfId="0" applyNumberFormat="1" applyFont="1" applyBorder="1" applyAlignment="1">
      <alignment horizontal="center" vertical="center" wrapText="1"/>
    </xf>
    <xf numFmtId="178" fontId="30" fillId="17" borderId="190" xfId="0" applyNumberFormat="1" applyFont="1" applyFill="1" applyBorder="1" applyAlignment="1">
      <alignment horizontal="center" vertical="center"/>
    </xf>
    <xf numFmtId="178" fontId="30" fillId="17" borderId="282" xfId="0" applyNumberFormat="1" applyFont="1" applyFill="1" applyBorder="1" applyAlignment="1">
      <alignment horizontal="center" vertical="center"/>
    </xf>
    <xf numFmtId="183" fontId="32" fillId="10" borderId="278" xfId="0" applyNumberFormat="1" applyFont="1" applyFill="1" applyBorder="1" applyAlignment="1">
      <alignment horizontal="center" vertical="center" shrinkToFit="1"/>
    </xf>
    <xf numFmtId="183" fontId="32" fillId="10" borderId="279" xfId="0" applyNumberFormat="1" applyFont="1" applyFill="1" applyBorder="1" applyAlignment="1">
      <alignment horizontal="center" vertical="center" shrinkToFit="1"/>
    </xf>
    <xf numFmtId="184" fontId="32" fillId="10" borderId="278" xfId="0" applyNumberFormat="1" applyFont="1" applyFill="1" applyBorder="1" applyAlignment="1">
      <alignment horizontal="center" vertical="center" shrinkToFit="1"/>
    </xf>
    <xf numFmtId="184" fontId="32" fillId="10" borderId="279" xfId="0" applyNumberFormat="1" applyFont="1" applyFill="1" applyBorder="1" applyAlignment="1">
      <alignment horizontal="center" vertical="center" shrinkToFit="1"/>
    </xf>
    <xf numFmtId="0" fontId="36" fillId="0" borderId="119" xfId="0" applyFont="1" applyBorder="1" applyAlignment="1">
      <alignment horizontal="left" vertical="top" wrapText="1"/>
    </xf>
    <xf numFmtId="0" fontId="36" fillId="0" borderId="49" xfId="0" applyFont="1" applyBorder="1" applyAlignment="1">
      <alignment horizontal="left" vertical="top" wrapText="1"/>
    </xf>
    <xf numFmtId="0" fontId="49" fillId="4" borderId="202" xfId="0" applyFont="1" applyFill="1" applyBorder="1" applyAlignment="1">
      <alignment horizontal="center" vertical="center"/>
    </xf>
    <xf numFmtId="0" fontId="49" fillId="4" borderId="203" xfId="0" applyFont="1" applyFill="1" applyBorder="1" applyAlignment="1">
      <alignment horizontal="center" vertical="center"/>
    </xf>
    <xf numFmtId="0" fontId="49" fillId="4" borderId="204" xfId="0" applyFont="1" applyFill="1" applyBorder="1" applyAlignment="1">
      <alignment horizontal="center" vertical="center"/>
    </xf>
    <xf numFmtId="0" fontId="39" fillId="8" borderId="205" xfId="0" applyFont="1" applyFill="1" applyBorder="1" applyAlignment="1">
      <alignment horizontal="center" vertical="center" shrinkToFit="1"/>
    </xf>
    <xf numFmtId="0" fontId="39" fillId="8" borderId="206" xfId="0" applyFont="1" applyFill="1" applyBorder="1" applyAlignment="1">
      <alignment horizontal="center" vertical="center" shrinkToFit="1"/>
    </xf>
    <xf numFmtId="0" fontId="39" fillId="8" borderId="207" xfId="0" applyFont="1" applyFill="1" applyBorder="1" applyAlignment="1">
      <alignment horizontal="center" vertical="center" shrinkToFit="1"/>
    </xf>
    <xf numFmtId="0" fontId="60" fillId="4" borderId="140" xfId="0" applyFont="1" applyFill="1" applyBorder="1" applyAlignment="1">
      <alignment horizontal="left" vertical="top" wrapText="1"/>
    </xf>
    <xf numFmtId="0" fontId="60" fillId="4" borderId="23" xfId="0" applyFont="1" applyFill="1" applyBorder="1" applyAlignment="1">
      <alignment horizontal="left" vertical="top" wrapText="1"/>
    </xf>
    <xf numFmtId="0" fontId="60" fillId="4" borderId="141" xfId="0" applyFont="1" applyFill="1" applyBorder="1" applyAlignment="1">
      <alignment horizontal="left" vertical="top" wrapText="1"/>
    </xf>
    <xf numFmtId="178" fontId="41" fillId="18" borderId="42" xfId="0" applyNumberFormat="1" applyFont="1" applyFill="1" applyBorder="1" applyAlignment="1" applyProtection="1">
      <alignment horizontal="left" vertical="center" wrapText="1"/>
      <protection locked="0"/>
    </xf>
    <xf numFmtId="178" fontId="41" fillId="18" borderId="0" xfId="0" applyNumberFormat="1" applyFont="1" applyFill="1" applyAlignment="1" applyProtection="1">
      <alignment horizontal="left" vertical="center" wrapText="1"/>
      <protection locked="0"/>
    </xf>
    <xf numFmtId="178" fontId="41" fillId="18" borderId="45" xfId="0" applyNumberFormat="1" applyFont="1" applyFill="1" applyBorder="1" applyAlignment="1" applyProtection="1">
      <alignment horizontal="left" vertical="center" wrapText="1"/>
      <protection locked="0"/>
    </xf>
    <xf numFmtId="0" fontId="35" fillId="10" borderId="208" xfId="0" applyFont="1" applyFill="1" applyBorder="1" applyAlignment="1">
      <alignment horizontal="center" vertical="center"/>
    </xf>
    <xf numFmtId="0" fontId="35" fillId="10" borderId="209" xfId="0" applyFont="1" applyFill="1" applyBorder="1" applyAlignment="1">
      <alignment horizontal="center" vertical="center"/>
    </xf>
    <xf numFmtId="182" fontId="30" fillId="0" borderId="0" xfId="0" applyNumberFormat="1" applyFont="1" applyAlignment="1">
      <alignment horizontal="right" vertical="center"/>
    </xf>
    <xf numFmtId="0" fontId="39" fillId="0" borderId="53" xfId="0" applyFont="1" applyBorder="1" applyAlignment="1">
      <alignment horizontal="left" vertical="center" wrapText="1"/>
    </xf>
    <xf numFmtId="182" fontId="30" fillId="0" borderId="0" xfId="0" applyNumberFormat="1" applyFont="1" applyAlignment="1">
      <alignment horizontal="left" vertical="center"/>
    </xf>
    <xf numFmtId="0" fontId="32" fillId="0" borderId="103" xfId="0" applyFont="1" applyBorder="1" applyAlignment="1">
      <alignment horizontal="center" vertical="center" wrapText="1"/>
    </xf>
    <xf numFmtId="0" fontId="32" fillId="0" borderId="125" xfId="0" applyFont="1" applyBorder="1" applyAlignment="1">
      <alignment horizontal="center" vertical="center" wrapText="1"/>
    </xf>
    <xf numFmtId="0" fontId="38" fillId="0" borderId="53" xfId="0" applyFont="1" applyBorder="1" applyAlignment="1">
      <alignment horizontal="left" vertical="center" shrinkToFit="1"/>
    </xf>
    <xf numFmtId="0" fontId="54" fillId="10" borderId="111" xfId="0" applyFont="1" applyFill="1" applyBorder="1" applyAlignment="1">
      <alignment horizontal="center" vertical="center"/>
    </xf>
    <xf numFmtId="0" fontId="54" fillId="10" borderId="112" xfId="0" applyFont="1" applyFill="1" applyBorder="1" applyAlignment="1">
      <alignment horizontal="center" vertical="center"/>
    </xf>
    <xf numFmtId="0" fontId="32" fillId="12" borderId="270" xfId="0" applyFont="1" applyFill="1" applyBorder="1" applyAlignment="1">
      <alignment horizontal="center" vertical="center"/>
    </xf>
    <xf numFmtId="0" fontId="32" fillId="12" borderId="271" xfId="0" applyFont="1" applyFill="1" applyBorder="1" applyAlignment="1">
      <alignment horizontal="center" vertical="center"/>
    </xf>
    <xf numFmtId="0" fontId="32" fillId="12" borderId="272" xfId="0" applyFont="1" applyFill="1" applyBorder="1" applyAlignment="1">
      <alignment horizontal="center" vertical="center"/>
    </xf>
    <xf numFmtId="0" fontId="32" fillId="12" borderId="273" xfId="0" applyFont="1" applyFill="1" applyBorder="1" applyAlignment="1">
      <alignment horizontal="center" vertical="center"/>
    </xf>
    <xf numFmtId="0" fontId="29" fillId="0" borderId="0" xfId="0" applyFont="1" applyAlignment="1">
      <alignment horizontal="center" vertical="center" wrapText="1"/>
    </xf>
    <xf numFmtId="0" fontId="42" fillId="0" borderId="0" xfId="0" applyFont="1" applyAlignment="1">
      <alignment horizontal="center" vertical="center"/>
    </xf>
    <xf numFmtId="0" fontId="29" fillId="0" borderId="0" xfId="0" applyFont="1" applyAlignment="1">
      <alignment horizontal="center" vertical="center" shrinkToFit="1"/>
    </xf>
    <xf numFmtId="0" fontId="32" fillId="0" borderId="0" xfId="0" applyFont="1" applyAlignment="1">
      <alignment horizontal="left" vertical="center" wrapText="1"/>
    </xf>
    <xf numFmtId="0" fontId="32" fillId="0" borderId="0" xfId="0" applyFont="1" applyAlignment="1">
      <alignment horizontal="center" vertical="center" wrapText="1"/>
    </xf>
    <xf numFmtId="0" fontId="30" fillId="0" borderId="0" xfId="0" applyFont="1" applyAlignment="1">
      <alignment horizontal="left" vertical="distributed" wrapText="1" shrinkToFit="1"/>
    </xf>
    <xf numFmtId="0" fontId="33" fillId="15" borderId="0" xfId="0" applyFont="1" applyFill="1" applyAlignment="1">
      <alignment horizontal="center" vertical="center" wrapText="1"/>
    </xf>
    <xf numFmtId="0" fontId="50" fillId="0" borderId="42" xfId="0" applyFont="1" applyBorder="1" applyAlignment="1">
      <alignment horizontal="center" vertical="center" wrapText="1"/>
    </xf>
    <xf numFmtId="0" fontId="50" fillId="0" borderId="42" xfId="0" applyFont="1" applyBorder="1" applyAlignment="1">
      <alignment horizontal="center" vertical="center"/>
    </xf>
    <xf numFmtId="0" fontId="32" fillId="0" borderId="172" xfId="0" applyFont="1" applyBorder="1" applyAlignment="1">
      <alignment horizontal="center" vertical="center" wrapText="1"/>
    </xf>
    <xf numFmtId="0" fontId="41" fillId="18" borderId="42" xfId="0" applyFont="1" applyFill="1" applyBorder="1" applyAlignment="1">
      <alignment horizontal="left" wrapText="1"/>
    </xf>
    <xf numFmtId="0" fontId="41" fillId="18" borderId="0" xfId="0" applyFont="1" applyFill="1" applyAlignment="1">
      <alignment horizontal="left" wrapText="1"/>
    </xf>
    <xf numFmtId="0" fontId="41" fillId="18" borderId="45" xfId="0" applyFont="1" applyFill="1" applyBorder="1" applyAlignment="1">
      <alignment horizontal="left" wrapText="1"/>
    </xf>
    <xf numFmtId="178" fontId="41" fillId="18" borderId="50" xfId="0" applyNumberFormat="1" applyFont="1" applyFill="1" applyBorder="1" applyAlignment="1" applyProtection="1">
      <alignment horizontal="left" vertical="top" wrapText="1"/>
      <protection locked="0"/>
    </xf>
    <xf numFmtId="178" fontId="41" fillId="18" borderId="51" xfId="0" applyNumberFormat="1" applyFont="1" applyFill="1" applyBorder="1" applyAlignment="1" applyProtection="1">
      <alignment horizontal="left" vertical="top" wrapText="1"/>
      <protection locked="0"/>
    </xf>
    <xf numFmtId="178" fontId="41" fillId="18" borderId="52" xfId="0" applyNumberFormat="1" applyFont="1" applyFill="1" applyBorder="1" applyAlignment="1" applyProtection="1">
      <alignment horizontal="left" vertical="top" wrapText="1"/>
      <protection locked="0"/>
    </xf>
    <xf numFmtId="0" fontId="38" fillId="0" borderId="0" xfId="0" applyFont="1" applyAlignment="1">
      <alignment horizontal="center" shrinkToFit="1"/>
    </xf>
    <xf numFmtId="0" fontId="30" fillId="11" borderId="41" xfId="0" applyFont="1" applyFill="1" applyBorder="1" applyAlignment="1">
      <alignment horizontal="center" vertical="center"/>
    </xf>
    <xf numFmtId="0" fontId="30" fillId="11" borderId="200" xfId="0" applyFont="1" applyFill="1" applyBorder="1" applyAlignment="1">
      <alignment horizontal="center" vertical="center"/>
    </xf>
    <xf numFmtId="0" fontId="30" fillId="11" borderId="201" xfId="0" applyFont="1" applyFill="1" applyBorder="1" applyAlignment="1">
      <alignment horizontal="center" vertical="center"/>
    </xf>
    <xf numFmtId="0" fontId="47" fillId="0" borderId="62" xfId="0" applyFont="1" applyBorder="1" applyAlignment="1">
      <alignment horizontal="left" vertical="top" wrapText="1" shrinkToFit="1"/>
    </xf>
    <xf numFmtId="0" fontId="47" fillId="0" borderId="53" xfId="0" applyFont="1" applyBorder="1" applyAlignment="1">
      <alignment horizontal="left" vertical="top" wrapText="1" shrinkToFit="1"/>
    </xf>
    <xf numFmtId="0" fontId="47" fillId="0" borderId="110" xfId="0" applyFont="1" applyBorder="1" applyAlignment="1">
      <alignment horizontal="left" vertical="top" wrapText="1" shrinkToFit="1"/>
    </xf>
    <xf numFmtId="176" fontId="47" fillId="0" borderId="89" xfId="0" quotePrefix="1" applyNumberFormat="1" applyFont="1" applyBorder="1" applyAlignment="1">
      <alignment horizontal="center" vertical="center"/>
    </xf>
    <xf numFmtId="176" fontId="47" fillId="0" borderId="36" xfId="0" quotePrefix="1" applyNumberFormat="1" applyFont="1" applyBorder="1" applyAlignment="1">
      <alignment horizontal="center" vertical="center"/>
    </xf>
    <xf numFmtId="176" fontId="47" fillId="0" borderId="114" xfId="0" quotePrefix="1" applyNumberFormat="1" applyFont="1" applyBorder="1" applyAlignment="1">
      <alignment horizontal="center" vertical="center"/>
    </xf>
    <xf numFmtId="0" fontId="30" fillId="0" borderId="103" xfId="0" applyFont="1" applyBorder="1" applyAlignment="1">
      <alignment horizontal="center" vertical="center" wrapText="1"/>
    </xf>
    <xf numFmtId="0" fontId="30" fillId="0" borderId="172" xfId="0" applyFont="1" applyBorder="1" applyAlignment="1">
      <alignment horizontal="center" vertical="center" wrapText="1"/>
    </xf>
    <xf numFmtId="0" fontId="38" fillId="0" borderId="53" xfId="0" applyFont="1" applyBorder="1" applyAlignment="1">
      <alignment horizontal="left" shrinkToFit="1"/>
    </xf>
    <xf numFmtId="0" fontId="36" fillId="0" borderId="122" xfId="0" applyFont="1" applyBorder="1" applyAlignment="1">
      <alignment horizontal="center" vertical="center" wrapText="1"/>
    </xf>
    <xf numFmtId="0" fontId="36" fillId="0" borderId="86" xfId="0" applyFont="1" applyBorder="1" applyAlignment="1">
      <alignment horizontal="center" vertical="center" wrapText="1"/>
    </xf>
    <xf numFmtId="176" fontId="35" fillId="0" borderId="89" xfId="0" quotePrefix="1" applyNumberFormat="1" applyFont="1" applyBorder="1" applyAlignment="1">
      <alignment horizontal="center" vertical="center"/>
    </xf>
    <xf numFmtId="176" fontId="35" fillId="0" borderId="36" xfId="0" quotePrefix="1" applyNumberFormat="1" applyFont="1" applyBorder="1" applyAlignment="1">
      <alignment horizontal="center" vertical="center"/>
    </xf>
    <xf numFmtId="176" fontId="35" fillId="0" borderId="114" xfId="0" quotePrefix="1" applyNumberFormat="1" applyFont="1" applyBorder="1" applyAlignment="1">
      <alignment horizontal="center" vertical="center"/>
    </xf>
    <xf numFmtId="0" fontId="41" fillId="0" borderId="42" xfId="0" applyFont="1" applyBorder="1" applyAlignment="1">
      <alignment horizontal="center" vertical="center" wrapText="1"/>
    </xf>
    <xf numFmtId="0" fontId="41" fillId="0" borderId="42" xfId="0" applyFont="1" applyBorder="1" applyAlignment="1">
      <alignment horizontal="center" vertical="center"/>
    </xf>
    <xf numFmtId="0" fontId="84" fillId="6" borderId="13" xfId="0" applyFont="1" applyFill="1" applyBorder="1" applyAlignment="1">
      <alignment horizontal="left" vertical="center" wrapText="1" shrinkToFit="1"/>
    </xf>
    <xf numFmtId="0" fontId="84" fillId="6" borderId="14" xfId="0" applyFont="1" applyFill="1" applyBorder="1" applyAlignment="1">
      <alignment horizontal="left" vertical="center" wrapText="1" shrinkToFit="1"/>
    </xf>
    <xf numFmtId="0" fontId="84" fillId="6" borderId="15" xfId="0" applyFont="1" applyFill="1" applyBorder="1" applyAlignment="1">
      <alignment horizontal="left" vertical="center" wrapText="1" shrinkToFit="1"/>
    </xf>
    <xf numFmtId="0" fontId="84" fillId="6" borderId="16" xfId="0" applyFont="1" applyFill="1" applyBorder="1" applyAlignment="1">
      <alignment horizontal="left" vertical="center" wrapText="1" shrinkToFit="1"/>
    </xf>
    <xf numFmtId="0" fontId="84" fillId="6" borderId="0" xfId="0" applyFont="1" applyFill="1" applyAlignment="1">
      <alignment horizontal="left" vertical="center" wrapText="1" shrinkToFit="1"/>
    </xf>
    <xf numFmtId="0" fontId="84" fillId="6" borderId="17" xfId="0" applyFont="1" applyFill="1" applyBorder="1" applyAlignment="1">
      <alignment horizontal="left" vertical="center" wrapText="1" shrinkToFit="1"/>
    </xf>
    <xf numFmtId="0" fontId="84" fillId="6" borderId="18" xfId="0" applyFont="1" applyFill="1" applyBorder="1" applyAlignment="1">
      <alignment horizontal="left" vertical="center" wrapText="1" shrinkToFit="1"/>
    </xf>
    <xf numFmtId="0" fontId="84" fillId="6" borderId="19" xfId="0" applyFont="1" applyFill="1" applyBorder="1" applyAlignment="1">
      <alignment horizontal="left" vertical="center" wrapText="1" shrinkToFit="1"/>
    </xf>
    <xf numFmtId="0" fontId="84" fillId="6" borderId="20" xfId="0" applyFont="1" applyFill="1" applyBorder="1" applyAlignment="1">
      <alignment horizontal="left" vertical="center" wrapText="1" shrinkToFit="1"/>
    </xf>
    <xf numFmtId="0" fontId="84" fillId="6" borderId="13" xfId="0" applyFont="1" applyFill="1" applyBorder="1" applyAlignment="1">
      <alignment horizontal="left" vertical="center" wrapText="1"/>
    </xf>
    <xf numFmtId="0" fontId="84" fillId="6" borderId="14" xfId="0" applyFont="1" applyFill="1" applyBorder="1" applyAlignment="1">
      <alignment horizontal="left" vertical="center"/>
    </xf>
    <xf numFmtId="0" fontId="84" fillId="6" borderId="15" xfId="0" applyFont="1" applyFill="1" applyBorder="1" applyAlignment="1">
      <alignment horizontal="left" vertical="center"/>
    </xf>
    <xf numFmtId="0" fontId="84" fillId="6" borderId="16" xfId="0" applyFont="1" applyFill="1" applyBorder="1" applyAlignment="1">
      <alignment horizontal="left" vertical="center"/>
    </xf>
    <xf numFmtId="0" fontId="84" fillId="6" borderId="0" xfId="0" applyFont="1" applyFill="1" applyAlignment="1">
      <alignment horizontal="left" vertical="center"/>
    </xf>
    <xf numFmtId="0" fontId="84" fillId="6" borderId="17" xfId="0" applyFont="1" applyFill="1" applyBorder="1" applyAlignment="1">
      <alignment horizontal="left" vertical="center"/>
    </xf>
    <xf numFmtId="0" fontId="84" fillId="6" borderId="18" xfId="0" applyFont="1" applyFill="1" applyBorder="1" applyAlignment="1">
      <alignment horizontal="left" vertical="center"/>
    </xf>
    <xf numFmtId="0" fontId="84" fillId="6" borderId="19" xfId="0" applyFont="1" applyFill="1" applyBorder="1" applyAlignment="1">
      <alignment horizontal="left" vertical="center"/>
    </xf>
    <xf numFmtId="0" fontId="84" fillId="6" borderId="20" xfId="0" applyFont="1" applyFill="1" applyBorder="1" applyAlignment="1">
      <alignment horizontal="left" vertical="center"/>
    </xf>
    <xf numFmtId="0" fontId="54" fillId="0" borderId="0" xfId="0" applyFont="1" applyAlignment="1">
      <alignment horizontal="left" vertical="center" wrapText="1" shrinkToFit="1"/>
    </xf>
    <xf numFmtId="0" fontId="54" fillId="0" borderId="0" xfId="0" applyFont="1" applyAlignment="1">
      <alignment horizontal="left" vertical="center" wrapText="1"/>
    </xf>
    <xf numFmtId="0" fontId="83" fillId="0" borderId="0" xfId="0" applyFont="1" applyFill="1" applyAlignment="1">
      <alignment vertical="center" shrinkToFit="1"/>
    </xf>
    <xf numFmtId="0" fontId="76" fillId="2" borderId="0" xfId="0" applyFont="1" applyFill="1" applyProtection="1">
      <alignment vertical="center"/>
      <protection locked="0"/>
    </xf>
  </cellXfs>
  <cellStyles count="1">
    <cellStyle name="標準" xfId="0" builtinId="0"/>
  </cellStyles>
  <dxfs count="157">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theme="0"/>
      </font>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theme="0"/>
      </font>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patternType="solid">
          <bgColor theme="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ont>
        <b/>
        <i val="0"/>
        <color rgb="FFFF0000"/>
      </font>
      <fill>
        <patternFill>
          <bgColor theme="4" tint="0.39994506668294322"/>
        </patternFill>
      </fill>
    </dxf>
    <dxf>
      <font>
        <b/>
        <i val="0"/>
      </font>
      <fill>
        <patternFill patternType="mediumGray">
          <fgColor rgb="FFFF6600"/>
          <bgColor rgb="FFFFFF99"/>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s>
  <tableStyles count="0" defaultTableStyle="TableStyleMedium2" defaultPivotStyle="PivotStyleLight16"/>
  <colors>
    <mruColors>
      <color rgb="FF99FF66"/>
      <color rgb="FFFFFF99"/>
      <color rgb="FFCC66FF"/>
      <color rgb="FFFF99FF"/>
      <color rgb="FF9BC2E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E$29"/>
</file>

<file path=xl/ctrlProps/ctrlProp2.xml><?xml version="1.0" encoding="utf-8"?>
<formControlPr xmlns="http://schemas.microsoft.com/office/spreadsheetml/2009/9/main" objectType="CheckBox" fmlaLink="$C$26" lockText="1"/>
</file>

<file path=xl/ctrlProps/ctrlProp3.xml><?xml version="1.0" encoding="utf-8"?>
<formControlPr xmlns="http://schemas.microsoft.com/office/spreadsheetml/2009/9/main" objectType="CheckBox" fmlaLink="$C$26" lockText="1"/>
</file>

<file path=xl/drawings/_rels/drawing2.xml.rels><?xml version="1.0" encoding="UTF-8" standalone="yes"?>
<Relationships xmlns="http://schemas.openxmlformats.org/package/2006/relationships"><Relationship Id="rId1" Type="http://schemas.openxmlformats.org/officeDocument/2006/relationships/hyperlink" Target="#&#8545;!E11"/></Relationships>
</file>

<file path=xl/drawings/_rels/drawing3.xml.rels><?xml version="1.0" encoding="UTF-8" standalone="yes"?>
<Relationships xmlns="http://schemas.openxmlformats.org/package/2006/relationships"><Relationship Id="rId3" Type="http://schemas.openxmlformats.org/officeDocument/2006/relationships/hyperlink" Target="#&#8546;&#65297;!E13"/><Relationship Id="rId2" Type="http://schemas.openxmlformats.org/officeDocument/2006/relationships/hyperlink" Target="#&#8544;!A1"/><Relationship Id="rId1" Type="http://schemas.openxmlformats.org/officeDocument/2006/relationships/hyperlink" Target="#&#8545;!C9"/><Relationship Id="rId4" Type="http://schemas.openxmlformats.org/officeDocument/2006/relationships/hyperlink" Target="#&#8546;&#65298;!E13"/></Relationships>
</file>

<file path=xl/drawings/_rels/drawing4.xml.rels><?xml version="1.0" encoding="UTF-8" standalone="yes"?>
<Relationships xmlns="http://schemas.openxmlformats.org/package/2006/relationships"><Relationship Id="rId2" Type="http://schemas.openxmlformats.org/officeDocument/2006/relationships/hyperlink" Target="#&#8545;!E11"/><Relationship Id="rId1" Type="http://schemas.openxmlformats.org/officeDocument/2006/relationships/hyperlink" Target="#&#8547;&#65297;!B14"/></Relationships>
</file>

<file path=xl/drawings/_rels/drawing5.xml.rels><?xml version="1.0" encoding="UTF-8" standalone="yes"?>
<Relationships xmlns="http://schemas.openxmlformats.org/package/2006/relationships"><Relationship Id="rId2" Type="http://schemas.openxmlformats.org/officeDocument/2006/relationships/hyperlink" Target="#&#8545;!E11"/><Relationship Id="rId1" Type="http://schemas.openxmlformats.org/officeDocument/2006/relationships/hyperlink" Target="#&#8547;&#65298;!B14"/></Relationships>
</file>

<file path=xl/drawings/_rels/drawing6.xml.rels><?xml version="1.0" encoding="UTF-8" standalone="yes"?>
<Relationships xmlns="http://schemas.openxmlformats.org/package/2006/relationships"><Relationship Id="rId2" Type="http://schemas.openxmlformats.org/officeDocument/2006/relationships/hyperlink" Target="#&#8546;&#65297;!E13"/><Relationship Id="rId1" Type="http://schemas.openxmlformats.org/officeDocument/2006/relationships/hyperlink" Target="#&#8548;&#65297;!B6"/></Relationships>
</file>

<file path=xl/drawings/_rels/drawing7.xml.rels><?xml version="1.0" encoding="UTF-8" standalone="yes"?>
<Relationships xmlns="http://schemas.openxmlformats.org/package/2006/relationships"><Relationship Id="rId2" Type="http://schemas.openxmlformats.org/officeDocument/2006/relationships/hyperlink" Target="#&#8546;&#65297;!E13"/><Relationship Id="rId1" Type="http://schemas.openxmlformats.org/officeDocument/2006/relationships/hyperlink" Target="#&#8548;&#65298;!B6"/></Relationships>
</file>

<file path=xl/drawings/_rels/drawing8.xml.rels><?xml version="1.0" encoding="UTF-8" standalone="yes"?>
<Relationships xmlns="http://schemas.openxmlformats.org/package/2006/relationships"><Relationship Id="rId2" Type="http://schemas.openxmlformats.org/officeDocument/2006/relationships/hyperlink" Target="#&#8547;&#65297;!B12"/><Relationship Id="rId1" Type="http://schemas.openxmlformats.org/officeDocument/2006/relationships/hyperlink" Target="#&#8549;&#65297;!C3"/></Relationships>
</file>

<file path=xl/drawings/_rels/drawing9.xml.rels><?xml version="1.0" encoding="UTF-8" standalone="yes"?>
<Relationships xmlns="http://schemas.openxmlformats.org/package/2006/relationships"><Relationship Id="rId2" Type="http://schemas.openxmlformats.org/officeDocument/2006/relationships/hyperlink" Target="#&#8547;&#65298;!B12"/><Relationship Id="rId1" Type="http://schemas.openxmlformats.org/officeDocument/2006/relationships/hyperlink" Target="#&#8549;&#65298;!C3"/></Relationships>
</file>

<file path=xl/drawings/_rels/drawing10.xml.rels><?xml version="1.0" encoding="UTF-8" standalone="yes"?>
<Relationships xmlns="http://schemas.openxmlformats.org/package/2006/relationships"><Relationship Id="rId2" Type="http://schemas.openxmlformats.org/officeDocument/2006/relationships/hyperlink" Target="#&#8544;!C9"/><Relationship Id="rId1" Type="http://schemas.openxmlformats.org/officeDocument/2006/relationships/hyperlink" Target="#&#8548;&#65297;!B6"/></Relationships>
</file>

<file path=xl/drawings/_rels/drawing11.xml.rels><?xml version="1.0" encoding="UTF-8" standalone="yes"?>
<Relationships xmlns="http://schemas.openxmlformats.org/package/2006/relationships"><Relationship Id="rId2" Type="http://schemas.openxmlformats.org/officeDocument/2006/relationships/hyperlink" Target="#&#8544;!C9"/><Relationship Id="rId1" Type="http://schemas.openxmlformats.org/officeDocument/2006/relationships/hyperlink" Target="#&#8548;&#65298;!Print_Area"/></Relationships>
</file>

<file path=xl/drawings/drawing1.xml><?xml version="1.0" encoding="utf-8"?>
<xdr:wsDr xmlns:xdr="http://schemas.openxmlformats.org/drawingml/2006/spreadsheetDrawing" xmlns:a="http://schemas.openxmlformats.org/drawingml/2006/main">
  <xdr:twoCellAnchor>
    <xdr:from>
      <xdr:col>3</xdr:col>
      <xdr:colOff>638175</xdr:colOff>
      <xdr:row>6</xdr:row>
      <xdr:rowOff>133350</xdr:rowOff>
    </xdr:from>
    <xdr:to>
      <xdr:col>6</xdr:col>
      <xdr:colOff>142875</xdr:colOff>
      <xdr:row>36</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2533650" y="1504950"/>
          <a:ext cx="4733925" cy="380047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123824</xdr:colOff>
      <xdr:row>16</xdr:row>
      <xdr:rowOff>104775</xdr:rowOff>
    </xdr:from>
    <xdr:to>
      <xdr:col>7</xdr:col>
      <xdr:colOff>800099</xdr:colOff>
      <xdr:row>22</xdr:row>
      <xdr:rowOff>133350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flipH="1">
          <a:off x="7419974" y="3086100"/>
          <a:ext cx="923925" cy="1019175"/>
        </a:xfrm>
        <a:prstGeom prst="wedgeRectCallout">
          <a:avLst>
            <a:gd name="adj1" fmla="val 103232"/>
            <a:gd name="adj2" fmla="val 1679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Ⅷ</a:t>
          </a:r>
          <a:r>
            <a:rPr kumimoji="1" lang="ja-JP" altLang="en-US" sz="1100"/>
            <a:t>や</a:t>
          </a:r>
          <a:r>
            <a:rPr kumimoji="1" lang="en-US" altLang="ja-JP" sz="1100"/>
            <a:t>Ⅸ</a:t>
          </a:r>
          <a:r>
            <a:rPr kumimoji="1" lang="ja-JP" altLang="en-US" sz="1100"/>
            <a:t>の表示に使う。</a:t>
          </a:r>
          <a:endParaRPr kumimoji="1" lang="en-US" altLang="ja-JP" sz="1100"/>
        </a:p>
        <a:p>
          <a:pPr algn="l"/>
          <a:r>
            <a:rPr kumimoji="1" lang="ja-JP" altLang="en-US" sz="1100"/>
            <a:t>リンク先のもととして設定すること</a:t>
          </a:r>
        </a:p>
      </xdr:txBody>
    </xdr:sp>
    <xdr:clientData/>
  </xdr:twoCellAnchor>
  <xdr:twoCellAnchor>
    <xdr:from>
      <xdr:col>3</xdr:col>
      <xdr:colOff>638175</xdr:colOff>
      <xdr:row>6</xdr:row>
      <xdr:rowOff>133350</xdr:rowOff>
    </xdr:from>
    <xdr:to>
      <xdr:col>6</xdr:col>
      <xdr:colOff>142875</xdr:colOff>
      <xdr:row>34</xdr:row>
      <xdr:rowOff>47625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2533650" y="1504950"/>
          <a:ext cx="4905375" cy="380047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123824</xdr:colOff>
      <xdr:row>16</xdr:row>
      <xdr:rowOff>104775</xdr:rowOff>
    </xdr:from>
    <xdr:to>
      <xdr:col>7</xdr:col>
      <xdr:colOff>800099</xdr:colOff>
      <xdr:row>22</xdr:row>
      <xdr:rowOff>133350</xdr:rowOff>
    </xdr:to>
    <xdr:sp macro="" textlink="">
      <xdr:nvSpPr>
        <xdr:cNvPr id="5" name="四角形吹き出し 1">
          <a:extLst>
            <a:ext uri="{FF2B5EF4-FFF2-40B4-BE49-F238E27FC236}">
              <a16:creationId xmlns:a16="http://schemas.microsoft.com/office/drawing/2014/main" id="{00000000-0008-0000-0000-000005000000}"/>
            </a:ext>
          </a:extLst>
        </xdr:cNvPr>
        <xdr:cNvSpPr/>
      </xdr:nvSpPr>
      <xdr:spPr>
        <a:xfrm flipH="1">
          <a:off x="7419974" y="3038475"/>
          <a:ext cx="923925" cy="1000125"/>
        </a:xfrm>
        <a:prstGeom prst="wedgeRectCallout">
          <a:avLst>
            <a:gd name="adj1" fmla="val 103232"/>
            <a:gd name="adj2" fmla="val 1679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Ⅷ</a:t>
          </a:r>
          <a:r>
            <a:rPr kumimoji="1" lang="ja-JP" altLang="en-US" sz="1100"/>
            <a:t>や</a:t>
          </a:r>
          <a:r>
            <a:rPr kumimoji="1" lang="en-US" altLang="ja-JP" sz="1100"/>
            <a:t>Ⅸ</a:t>
          </a:r>
          <a:r>
            <a:rPr kumimoji="1" lang="ja-JP" altLang="en-US" sz="1100"/>
            <a:t>の表示に使う。</a:t>
          </a:r>
          <a:endParaRPr kumimoji="1" lang="en-US" altLang="ja-JP" sz="1100"/>
        </a:p>
        <a:p>
          <a:pPr algn="l"/>
          <a:r>
            <a:rPr kumimoji="1" lang="ja-JP" altLang="en-US" sz="1100"/>
            <a:t>リンク先のもととして設定すること</a:t>
          </a:r>
        </a:p>
      </xdr:txBody>
    </xdr:sp>
    <xdr:clientData/>
  </xdr:twoCellAnchor>
  <xdr:twoCellAnchor>
    <xdr:from>
      <xdr:col>3</xdr:col>
      <xdr:colOff>638175</xdr:colOff>
      <xdr:row>6</xdr:row>
      <xdr:rowOff>133350</xdr:rowOff>
    </xdr:from>
    <xdr:to>
      <xdr:col>6</xdr:col>
      <xdr:colOff>142875</xdr:colOff>
      <xdr:row>36</xdr:row>
      <xdr:rowOff>47625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2533650" y="1504950"/>
          <a:ext cx="4905375" cy="427672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123824</xdr:colOff>
      <xdr:row>16</xdr:row>
      <xdr:rowOff>104775</xdr:rowOff>
    </xdr:from>
    <xdr:to>
      <xdr:col>7</xdr:col>
      <xdr:colOff>800099</xdr:colOff>
      <xdr:row>22</xdr:row>
      <xdr:rowOff>133350</xdr:rowOff>
    </xdr:to>
    <xdr:sp macro="" textlink="">
      <xdr:nvSpPr>
        <xdr:cNvPr id="7" name="四角形吹き出し 1">
          <a:extLst>
            <a:ext uri="{FF2B5EF4-FFF2-40B4-BE49-F238E27FC236}">
              <a16:creationId xmlns:a16="http://schemas.microsoft.com/office/drawing/2014/main" id="{00000000-0008-0000-0000-000007000000}"/>
            </a:ext>
          </a:extLst>
        </xdr:cNvPr>
        <xdr:cNvSpPr/>
      </xdr:nvSpPr>
      <xdr:spPr>
        <a:xfrm flipH="1">
          <a:off x="7419974" y="3038475"/>
          <a:ext cx="923925" cy="1000125"/>
        </a:xfrm>
        <a:prstGeom prst="wedgeRectCallout">
          <a:avLst>
            <a:gd name="adj1" fmla="val 103232"/>
            <a:gd name="adj2" fmla="val 1679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Ⅷ</a:t>
          </a:r>
          <a:r>
            <a:rPr kumimoji="1" lang="ja-JP" altLang="en-US" sz="1100"/>
            <a:t>や</a:t>
          </a:r>
          <a:r>
            <a:rPr kumimoji="1" lang="en-US" altLang="ja-JP" sz="1100"/>
            <a:t>Ⅸ</a:t>
          </a:r>
          <a:r>
            <a:rPr kumimoji="1" lang="ja-JP" altLang="en-US" sz="1100"/>
            <a:t>の表示に使う。</a:t>
          </a:r>
          <a:endParaRPr kumimoji="1" lang="en-US" altLang="ja-JP" sz="1100"/>
        </a:p>
        <a:p>
          <a:pPr algn="l"/>
          <a:r>
            <a:rPr kumimoji="1" lang="ja-JP" altLang="en-US" sz="1100"/>
            <a:t>リンク先のもととして設定すること</a:t>
          </a:r>
        </a:p>
      </xdr:txBody>
    </xdr:sp>
    <xdr:clientData/>
  </xdr:twoCellAnchor>
  <xdr:twoCellAnchor>
    <xdr:from>
      <xdr:col>3</xdr:col>
      <xdr:colOff>1647824</xdr:colOff>
      <xdr:row>16</xdr:row>
      <xdr:rowOff>28575</xdr:rowOff>
    </xdr:from>
    <xdr:to>
      <xdr:col>3</xdr:col>
      <xdr:colOff>2762249</xdr:colOff>
      <xdr:row>22</xdr:row>
      <xdr:rowOff>57150</xdr:rowOff>
    </xdr:to>
    <xdr:sp macro="" textlink="">
      <xdr:nvSpPr>
        <xdr:cNvPr id="9" name="四角形吹き出し 1">
          <a:extLst>
            <a:ext uri="{FF2B5EF4-FFF2-40B4-BE49-F238E27FC236}">
              <a16:creationId xmlns:a16="http://schemas.microsoft.com/office/drawing/2014/main" id="{00000000-0008-0000-0000-000009000000}"/>
            </a:ext>
          </a:extLst>
        </xdr:cNvPr>
        <xdr:cNvSpPr/>
      </xdr:nvSpPr>
      <xdr:spPr>
        <a:xfrm flipH="1">
          <a:off x="3543299" y="3181350"/>
          <a:ext cx="1114425" cy="1000125"/>
        </a:xfrm>
        <a:prstGeom prst="wedgeRectCallout">
          <a:avLst>
            <a:gd name="adj1" fmla="val 103232"/>
            <a:gd name="adj2" fmla="val 1679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Ⅷ</a:t>
          </a:r>
          <a:r>
            <a:rPr kumimoji="1" lang="ja-JP" altLang="en-US" sz="1100"/>
            <a:t>や</a:t>
          </a:r>
          <a:r>
            <a:rPr kumimoji="1" lang="en-US" altLang="ja-JP" sz="1100"/>
            <a:t>Ⅸ</a:t>
          </a:r>
          <a:r>
            <a:rPr kumimoji="1" lang="ja-JP" altLang="en-US" sz="1100"/>
            <a:t>の表示に使う。</a:t>
          </a:r>
          <a:endParaRPr kumimoji="1" lang="en-US" altLang="ja-JP" sz="1100"/>
        </a:p>
        <a:p>
          <a:pPr algn="l"/>
          <a:r>
            <a:rPr kumimoji="1" lang="ja-JP" altLang="en-US" sz="1100"/>
            <a:t>リンク先のもととして設定すること</a:t>
          </a:r>
        </a:p>
      </xdr:txBody>
    </xdr:sp>
    <xdr:clientData/>
  </xdr:twoCellAnchor>
  <xdr:twoCellAnchor>
    <xdr:from>
      <xdr:col>3</xdr:col>
      <xdr:colOff>619125</xdr:colOff>
      <xdr:row>6</xdr:row>
      <xdr:rowOff>171450</xdr:rowOff>
    </xdr:from>
    <xdr:to>
      <xdr:col>6</xdr:col>
      <xdr:colOff>123825</xdr:colOff>
      <xdr:row>34</xdr:row>
      <xdr:rowOff>85725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2514600" y="1762125"/>
          <a:ext cx="4905375" cy="452437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123824</xdr:colOff>
      <xdr:row>16</xdr:row>
      <xdr:rowOff>104775</xdr:rowOff>
    </xdr:from>
    <xdr:to>
      <xdr:col>7</xdr:col>
      <xdr:colOff>800099</xdr:colOff>
      <xdr:row>22</xdr:row>
      <xdr:rowOff>133350</xdr:rowOff>
    </xdr:to>
    <xdr:sp macro="" textlink="">
      <xdr:nvSpPr>
        <xdr:cNvPr id="11" name="四角形吹き出し 1">
          <a:extLst>
            <a:ext uri="{FF2B5EF4-FFF2-40B4-BE49-F238E27FC236}">
              <a16:creationId xmlns:a16="http://schemas.microsoft.com/office/drawing/2014/main" id="{00000000-0008-0000-0000-00000B000000}"/>
            </a:ext>
          </a:extLst>
        </xdr:cNvPr>
        <xdr:cNvSpPr/>
      </xdr:nvSpPr>
      <xdr:spPr>
        <a:xfrm flipH="1">
          <a:off x="7419974" y="3257550"/>
          <a:ext cx="923925" cy="1000125"/>
        </a:xfrm>
        <a:prstGeom prst="wedgeRectCallout">
          <a:avLst>
            <a:gd name="adj1" fmla="val 103232"/>
            <a:gd name="adj2" fmla="val 1679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Ⅷ</a:t>
          </a:r>
          <a:r>
            <a:rPr kumimoji="1" lang="ja-JP" altLang="en-US" sz="1100"/>
            <a:t>や</a:t>
          </a:r>
          <a:r>
            <a:rPr kumimoji="1" lang="en-US" altLang="ja-JP" sz="1100"/>
            <a:t>Ⅸ</a:t>
          </a:r>
          <a:r>
            <a:rPr kumimoji="1" lang="ja-JP" altLang="en-US" sz="1100"/>
            <a:t>の表示に使う。</a:t>
          </a:r>
          <a:endParaRPr kumimoji="1" lang="en-US" altLang="ja-JP" sz="1100"/>
        </a:p>
        <a:p>
          <a:pPr algn="l"/>
          <a:r>
            <a:rPr kumimoji="1" lang="ja-JP" altLang="en-US" sz="1100"/>
            <a:t>リンク先のもととして設定すること</a:t>
          </a:r>
        </a:p>
      </xdr:txBody>
    </xdr:sp>
    <xdr:clientData/>
  </xdr:twoCellAnchor>
  <xdr:twoCellAnchor>
    <xdr:from>
      <xdr:col>3</xdr:col>
      <xdr:colOff>638175</xdr:colOff>
      <xdr:row>6</xdr:row>
      <xdr:rowOff>133350</xdr:rowOff>
    </xdr:from>
    <xdr:to>
      <xdr:col>6</xdr:col>
      <xdr:colOff>142875</xdr:colOff>
      <xdr:row>36</xdr:row>
      <xdr:rowOff>47625</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2533650" y="1724025"/>
          <a:ext cx="4905375" cy="427672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638175</xdr:colOff>
      <xdr:row>6</xdr:row>
      <xdr:rowOff>133350</xdr:rowOff>
    </xdr:from>
    <xdr:to>
      <xdr:col>6</xdr:col>
      <xdr:colOff>142875</xdr:colOff>
      <xdr:row>36</xdr:row>
      <xdr:rowOff>47625</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2533650" y="1724025"/>
          <a:ext cx="4905375" cy="427672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907256</xdr:colOff>
      <xdr:row>8</xdr:row>
      <xdr:rowOff>109537</xdr:rowOff>
    </xdr:from>
    <xdr:to>
      <xdr:col>13</xdr:col>
      <xdr:colOff>900113</xdr:colOff>
      <xdr:row>22</xdr:row>
      <xdr:rowOff>147637</xdr:rowOff>
    </xdr:to>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a:xfrm>
          <a:off x="11127581" y="1966912"/>
          <a:ext cx="1993107" cy="2305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nks</a:t>
          </a:r>
          <a:r>
            <a:rPr kumimoji="1" lang="ja-JP" altLang="en-US" sz="1100"/>
            <a:t>　第</a:t>
          </a:r>
          <a:r>
            <a:rPr kumimoji="1" lang="en-US" altLang="ja-JP" sz="1100"/>
            <a:t>1</a:t>
          </a:r>
          <a:r>
            <a:rPr kumimoji="1" lang="ja-JP" altLang="en-US" sz="1100"/>
            <a:t>回の顧問総会で各大会の担当校が決まる</a:t>
          </a:r>
          <a:endParaRPr kumimoji="1" lang="en-US" altLang="ja-JP" sz="1100"/>
        </a:p>
        <a:p>
          <a:pPr algn="l"/>
          <a:r>
            <a:rPr kumimoji="1" lang="ja-JP" altLang="en-US" sz="1100"/>
            <a:t>ピンク下部分を</a:t>
          </a:r>
          <a:r>
            <a:rPr kumimoji="1" lang="en-US" altLang="ja-JP" sz="1100"/>
            <a:t>D</a:t>
          </a:r>
          <a:r>
            <a:rPr kumimoji="1" lang="ja-JP" altLang="en-US" sz="1100"/>
            <a:t>列にコピーする</a:t>
          </a:r>
          <a:endParaRPr kumimoji="1" lang="en-US" altLang="ja-JP" sz="1100"/>
        </a:p>
        <a:p>
          <a:pPr algn="l"/>
          <a:r>
            <a:rPr kumimoji="1" lang="ja-JP" altLang="en-US" sz="1100"/>
            <a:t>不参加顧問削除</a:t>
          </a:r>
          <a:endParaRPr kumimoji="1" lang="en-US" altLang="ja-JP" sz="1100"/>
        </a:p>
        <a:p>
          <a:pPr algn="l"/>
          <a:r>
            <a:rPr kumimoji="1" lang="ja-JP" altLang="en-US" sz="1100"/>
            <a:t>シート保護</a:t>
          </a:r>
          <a:r>
            <a:rPr kumimoji="1" lang="en-US" altLang="ja-JP" sz="1100"/>
            <a:t>dj</a:t>
          </a:r>
        </a:p>
        <a:p>
          <a:pPr algn="l"/>
          <a:r>
            <a:rPr kumimoji="1" lang="en-US" altLang="ja-JP" sz="1100"/>
            <a:t>V1</a:t>
          </a:r>
          <a:r>
            <a:rPr kumimoji="1" lang="ja-JP" altLang="en-US" sz="1100"/>
            <a:t>シートにドロップダウンリスト設定</a:t>
          </a:r>
          <a:endParaRPr kumimoji="1" lang="en-US" altLang="ja-JP" sz="1100"/>
        </a:p>
        <a:p>
          <a:pPr algn="l"/>
          <a:r>
            <a:rPr kumimoji="1" lang="ja-JP" altLang="en-US" sz="1100"/>
            <a:t>データの入力規則設定（朗読作品数）</a:t>
          </a:r>
          <a:endParaRPr kumimoji="1" lang="en-US" altLang="ja-JP" sz="1100"/>
        </a:p>
        <a:p>
          <a:pPr algn="l"/>
          <a:r>
            <a:rPr kumimoji="1" lang="ja-JP" altLang="en-US" sz="1100"/>
            <a:t>シート名を非表示（ファイルーオプションー詳細ー次のブックーシート見出し）</a:t>
          </a:r>
          <a:endParaRPr kumimoji="1" lang="en-US" altLang="ja-JP" sz="1100"/>
        </a:p>
        <a:p>
          <a:pPr algn="l"/>
          <a:r>
            <a:rPr kumimoji="1" lang="ja-JP" altLang="en-US" sz="1100"/>
            <a:t>各校用の様式完成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85725</xdr:colOff>
      <xdr:row>11</xdr:row>
      <xdr:rowOff>66675</xdr:rowOff>
    </xdr:from>
    <xdr:to>
      <xdr:col>12</xdr:col>
      <xdr:colOff>133350</xdr:colOff>
      <xdr:row>22</xdr:row>
      <xdr:rowOff>285750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705850" y="1962150"/>
          <a:ext cx="638175" cy="2333625"/>
        </a:xfrm>
        <a:prstGeom prst="rightBrace">
          <a:avLst>
            <a:gd name="adj1" fmla="val 8333"/>
            <a:gd name="adj2" fmla="val 50405"/>
          </a:avLst>
        </a:prstGeom>
        <a:solidFill>
          <a:schemeClr val="accent2">
            <a:lumMod val="40000"/>
            <a:lumOff val="60000"/>
            <a:alpha val="50000"/>
          </a:schemeClr>
        </a:solidFill>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571500</xdr:colOff>
      <xdr:row>14</xdr:row>
      <xdr:rowOff>105335</xdr:rowOff>
    </xdr:from>
    <xdr:ext cx="1722343" cy="1323975"/>
    <xdr:sp macro="" textlink="">
      <xdr:nvSpPr>
        <xdr:cNvPr id="6" name="右矢印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9191625" y="2505635"/>
          <a:ext cx="1722343" cy="1323975"/>
        </a:xfrm>
        <a:prstGeom prst="rightArrow">
          <a:avLst>
            <a:gd name="adj1" fmla="val 50000"/>
            <a:gd name="adj2" fmla="val 38489"/>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次に進む</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（担当校の確認）</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ここをクリック</a:t>
          </a:r>
        </a:p>
        <a:p>
          <a:pPr algn="l"/>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285749</xdr:colOff>
      <xdr:row>5</xdr:row>
      <xdr:rowOff>47627</xdr:rowOff>
    </xdr:from>
    <xdr:to>
      <xdr:col>0</xdr:col>
      <xdr:colOff>1666874</xdr:colOff>
      <xdr:row>10</xdr:row>
      <xdr:rowOff>209552</xdr:rowOff>
    </xdr:to>
    <xdr:grpSp>
      <xdr:nvGrpSpPr>
        <xdr:cNvPr id="2" name="グループ化 1">
          <a:hlinkClick xmlns:r="http://schemas.openxmlformats.org/officeDocument/2006/relationships" r:id="rId1"/>
          <a:extLst>
            <a:ext uri="{FF2B5EF4-FFF2-40B4-BE49-F238E27FC236}">
              <a16:creationId xmlns:a16="http://schemas.microsoft.com/office/drawing/2014/main" id="{00000000-0008-0000-0200-000002000000}"/>
            </a:ext>
          </a:extLst>
        </xdr:cNvPr>
        <xdr:cNvGrpSpPr/>
      </xdr:nvGrpSpPr>
      <xdr:grpSpPr>
        <a:xfrm>
          <a:off x="285749" y="1603377"/>
          <a:ext cx="1381125" cy="722842"/>
          <a:chOff x="304800" y="695325"/>
          <a:chExt cx="1190625" cy="733425"/>
        </a:xfrm>
      </xdr:grpSpPr>
      <xdr:sp macro="" textlink="">
        <xdr:nvSpPr>
          <xdr:cNvPr id="4" name="右矢印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rot="10800000" flipV="1">
            <a:off x="285749" y="695327"/>
            <a:ext cx="1381125" cy="733425"/>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a:t>
            </a:r>
            <a:endParaRPr kumimoji="1" lang="en-US" altLang="ja-JP" sz="1100">
              <a:solidFill>
                <a:schemeClr val="tx1"/>
              </a:solidFill>
              <a:latin typeface="HGPｺﾞｼｯｸE" panose="020B0900000000000000" pitchFamily="50" charset="-128"/>
              <a:ea typeface="HGPｺﾞｼｯｸE" panose="020B0900000000000000" pitchFamily="50" charset="-128"/>
            </a:endParaRP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5" name="U ターン矢印 4">
            <a:extLst>
              <a:ext uri="{FF2B5EF4-FFF2-40B4-BE49-F238E27FC236}">
                <a16:creationId xmlns:a16="http://schemas.microsoft.com/office/drawing/2014/main" id="{00000000-0008-0000-0200-000005000000}"/>
              </a:ext>
            </a:extLst>
          </xdr:cNvPr>
          <xdr:cNvSpPr/>
        </xdr:nvSpPr>
        <xdr:spPr>
          <a:xfrm rot="5400000">
            <a:off x="1285994" y="883856"/>
            <a:ext cx="197460" cy="328184"/>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fLocksWithSheet="0"/>
  </xdr:twoCellAnchor>
  <mc:AlternateContent xmlns:mc="http://schemas.openxmlformats.org/markup-compatibility/2006">
    <mc:Choice xmlns:a14="http://schemas.microsoft.com/office/drawing/2010/main" Requires="a14">
      <xdr:twoCellAnchor editAs="oneCell">
        <xdr:from>
          <xdr:col>3</xdr:col>
          <xdr:colOff>66675</xdr:colOff>
          <xdr:row>9</xdr:row>
          <xdr:rowOff>76200</xdr:rowOff>
        </xdr:from>
        <xdr:to>
          <xdr:col>14</xdr:col>
          <xdr:colOff>19050</xdr:colOff>
          <xdr:row>11</xdr:row>
          <xdr:rowOff>2117</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solidFill>
              <a:srgbClr val="FF0000" mc:Ignorable="a14" a14:legacySpreadsheetColorIndex="10">
                <a:alpha val="14999"/>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twoCellAnchor>
    <xdr:from>
      <xdr:col>0</xdr:col>
      <xdr:colOff>104776</xdr:colOff>
      <xdr:row>10</xdr:row>
      <xdr:rowOff>209549</xdr:rowOff>
    </xdr:from>
    <xdr:to>
      <xdr:col>1</xdr:col>
      <xdr:colOff>371474</xdr:colOff>
      <xdr:row>12</xdr:row>
      <xdr:rowOff>38100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04776" y="1428749"/>
          <a:ext cx="2162173" cy="762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HGPｺﾞｼｯｸM" panose="020B0600000000000000" pitchFamily="50" charset="-128"/>
              <a:ea typeface="HGPｺﾞｼｯｸM" panose="020B0600000000000000" pitchFamily="50" charset="-128"/>
            </a:rPr>
            <a:t>右記を読んで内容に了承後、→</a:t>
          </a:r>
          <a:endParaRPr kumimoji="1" lang="en-US" altLang="ja-JP" sz="1050">
            <a:solidFill>
              <a:srgbClr val="FF0000"/>
            </a:solidFill>
            <a:latin typeface="HGPｺﾞｼｯｸM" panose="020B0600000000000000" pitchFamily="50" charset="-128"/>
            <a:ea typeface="HGPｺﾞｼｯｸM" panose="020B0600000000000000" pitchFamily="50" charset="-128"/>
          </a:endParaRPr>
        </a:p>
        <a:p>
          <a:r>
            <a:rPr kumimoji="1" lang="ja-JP" altLang="en-US" sz="1050">
              <a:solidFill>
                <a:srgbClr val="FF0000"/>
              </a:solidFill>
              <a:latin typeface="HGPｺﾞｼｯｸM" panose="020B0600000000000000" pitchFamily="50" charset="-128"/>
              <a:ea typeface="HGPｺﾞｼｯｸM" panose="020B0600000000000000" pitchFamily="50" charset="-128"/>
            </a:rPr>
            <a:t>□にチェックを入れて下さい。</a:t>
          </a:r>
          <a:endParaRPr kumimoji="1" lang="en-US" altLang="ja-JP" sz="1050">
            <a:solidFill>
              <a:srgbClr val="FF0000"/>
            </a:solidFill>
            <a:latin typeface="HGPｺﾞｼｯｸM" panose="020B0600000000000000" pitchFamily="50" charset="-128"/>
            <a:ea typeface="HGPｺﾞｼｯｸM" panose="020B0600000000000000" pitchFamily="50" charset="-128"/>
          </a:endParaRPr>
        </a:p>
        <a:p>
          <a:r>
            <a:rPr kumimoji="1" lang="en-US" altLang="ja-JP" sz="9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900">
              <a:solidFill>
                <a:schemeClr val="dk1"/>
              </a:solidFill>
              <a:effectLst/>
              <a:latin typeface="HGPｺﾞｼｯｸM" panose="020B0600000000000000" pitchFamily="50" charset="-128"/>
              <a:ea typeface="HGPｺﾞｼｯｸM" panose="020B0600000000000000" pitchFamily="50" charset="-128"/>
              <a:cs typeface="+mn-cs"/>
            </a:rPr>
            <a:t>　チェックを入れないと</a:t>
          </a:r>
          <a:r>
            <a:rPr kumimoji="1" lang="ja-JP" altLang="en-US" sz="900">
              <a:solidFill>
                <a:schemeClr val="dk1"/>
              </a:solidFill>
              <a:effectLst/>
              <a:latin typeface="HGPｺﾞｼｯｸM" panose="020B0600000000000000" pitchFamily="50" charset="-128"/>
              <a:ea typeface="HGPｺﾞｼｯｸM" panose="020B0600000000000000" pitchFamily="50" charset="-128"/>
              <a:cs typeface="+mn-cs"/>
            </a:rPr>
            <a:t>学校名確認セル以降</a:t>
          </a:r>
          <a:r>
            <a:rPr kumimoji="1" lang="ja-JP" altLang="ja-JP" sz="900">
              <a:solidFill>
                <a:schemeClr val="dk1"/>
              </a:solidFill>
              <a:effectLst/>
              <a:latin typeface="HGPｺﾞｼｯｸM" panose="020B0600000000000000" pitchFamily="50" charset="-128"/>
              <a:ea typeface="HGPｺﾞｼｯｸM" panose="020B0600000000000000" pitchFamily="50" charset="-128"/>
              <a:cs typeface="+mn-cs"/>
            </a:rPr>
            <a:t>の内容は表示されません。</a:t>
          </a:r>
          <a:endParaRPr kumimoji="1" lang="ja-JP" altLang="en-US" sz="900">
            <a:solidFill>
              <a:srgbClr val="FF0000"/>
            </a:solidFill>
            <a:latin typeface="HGPｺﾞｼｯｸM" panose="020B0600000000000000" pitchFamily="50" charset="-128"/>
            <a:ea typeface="HGPｺﾞｼｯｸM" panose="020B0600000000000000" pitchFamily="50" charset="-128"/>
          </a:endParaRPr>
        </a:p>
      </xdr:txBody>
    </xdr:sp>
    <xdr:clientData fPrintsWithSheet="0"/>
  </xdr:twoCellAnchor>
  <xdr:oneCellAnchor>
    <xdr:from>
      <xdr:col>13</xdr:col>
      <xdr:colOff>123825</xdr:colOff>
      <xdr:row>12</xdr:row>
      <xdr:rowOff>228601</xdr:rowOff>
    </xdr:from>
    <xdr:ext cx="2790825" cy="571499"/>
    <xdr:sp macro="" textlink="">
      <xdr:nvSpPr>
        <xdr:cNvPr id="15" name="右矢印 14">
          <a:hlinkClick xmlns:r="http://schemas.openxmlformats.org/officeDocument/2006/relationships" r:id="rId3"/>
          <a:extLst>
            <a:ext uri="{FF2B5EF4-FFF2-40B4-BE49-F238E27FC236}">
              <a16:creationId xmlns:a16="http://schemas.microsoft.com/office/drawing/2014/main" id="{00000000-0008-0000-0200-00000F000000}"/>
            </a:ext>
          </a:extLst>
        </xdr:cNvPr>
        <xdr:cNvSpPr/>
      </xdr:nvSpPr>
      <xdr:spPr>
        <a:xfrm>
          <a:off x="7867650" y="2676526"/>
          <a:ext cx="2790825" cy="571499"/>
        </a:xfrm>
        <a:prstGeom prst="rightArrow">
          <a:avLst>
            <a:gd name="adj1" fmla="val 77379"/>
            <a:gd name="adj2" fmla="val 50000"/>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（前日準備を含む）担当校</a:t>
          </a:r>
          <a:r>
            <a:rPr kumimoji="1" lang="ja-JP" altLang="en-US" sz="1100">
              <a:solidFill>
                <a:schemeClr val="tx1"/>
              </a:solidFill>
              <a:latin typeface="HGPｺﾞｼｯｸE" panose="020B0900000000000000" pitchFamily="50" charset="-128"/>
              <a:ea typeface="HGPｺﾞｼｯｸE" panose="020B0900000000000000" pitchFamily="50" charset="-128"/>
            </a:rPr>
            <a:t>なら</a:t>
          </a:r>
        </a:p>
        <a:p>
          <a:pPr algn="l"/>
          <a:r>
            <a:rPr kumimoji="1" lang="ja-JP" altLang="en-US" sz="900">
              <a:solidFill>
                <a:schemeClr val="tx1"/>
              </a:solidFill>
              <a:latin typeface="HGPｺﾞｼｯｸE" panose="020B0900000000000000" pitchFamily="50" charset="-128"/>
              <a:ea typeface="HGPｺﾞｼｯｸE" panose="020B0900000000000000" pitchFamily="50" charset="-128"/>
            </a:rPr>
            <a:t>ここをクリックして次（部顧問情報入力１）に進む。</a:t>
          </a:r>
          <a:endParaRPr kumimoji="1" lang="ja-JP" altLang="en-US" sz="900"/>
        </a:p>
      </xdr:txBody>
    </xdr:sp>
    <xdr:clientData/>
  </xdr:oneCellAnchor>
  <xdr:oneCellAnchor>
    <xdr:from>
      <xdr:col>13</xdr:col>
      <xdr:colOff>114300</xdr:colOff>
      <xdr:row>16</xdr:row>
      <xdr:rowOff>247650</xdr:rowOff>
    </xdr:from>
    <xdr:ext cx="2771775" cy="552450"/>
    <xdr:sp macro="" textlink="">
      <xdr:nvSpPr>
        <xdr:cNvPr id="19" name="右矢印 18">
          <a:hlinkClick xmlns:r="http://schemas.openxmlformats.org/officeDocument/2006/relationships" r:id="rId4"/>
          <a:extLst>
            <a:ext uri="{FF2B5EF4-FFF2-40B4-BE49-F238E27FC236}">
              <a16:creationId xmlns:a16="http://schemas.microsoft.com/office/drawing/2014/main" id="{00000000-0008-0000-0200-000013000000}"/>
            </a:ext>
          </a:extLst>
        </xdr:cNvPr>
        <xdr:cNvSpPr/>
      </xdr:nvSpPr>
      <xdr:spPr>
        <a:xfrm>
          <a:off x="7858125" y="3409950"/>
          <a:ext cx="2771775" cy="552450"/>
        </a:xfrm>
        <a:prstGeom prst="rightArrow">
          <a:avLst>
            <a:gd name="adj1" fmla="val 77379"/>
            <a:gd name="adj2" fmla="val 50000"/>
          </a:avLst>
        </a:prstGeom>
        <a:solidFill>
          <a:schemeClr val="accent4">
            <a:lumMod val="60000"/>
            <a:lumOff val="40000"/>
            <a:alpha val="73000"/>
          </a:schemeClr>
        </a:solidFill>
        <a:ln w="34925">
          <a:solidFill>
            <a:srgbClr val="FFFF99"/>
          </a:solidFill>
        </a:ln>
        <a:effectLst>
          <a:glow rad="101600">
            <a:schemeClr val="accent4">
              <a:lumMod val="60000"/>
              <a:lumOff val="40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担当校でないなら</a:t>
          </a:r>
        </a:p>
        <a:p>
          <a:pPr algn="l"/>
          <a:r>
            <a:rPr kumimoji="1" lang="ja-JP" altLang="en-US" sz="900">
              <a:solidFill>
                <a:schemeClr val="tx1"/>
              </a:solidFill>
              <a:latin typeface="HGPｺﾞｼｯｸE" panose="020B0900000000000000" pitchFamily="50" charset="-128"/>
              <a:ea typeface="HGPｺﾞｼｯｸE" panose="020B0900000000000000" pitchFamily="50" charset="-128"/>
            </a:rPr>
            <a:t>ここをクリックして次（部顧問情報入力１）に進む。</a:t>
          </a:r>
          <a:endParaRPr kumimoji="1" lang="ja-JP" altLang="en-US" sz="900"/>
        </a:p>
      </xdr:txBody>
    </xdr:sp>
    <xdr:clientData/>
  </xdr:oneCellAnchor>
  <xdr:twoCellAnchor>
    <xdr:from>
      <xdr:col>11</xdr:col>
      <xdr:colOff>47625</xdr:colOff>
      <xdr:row>14</xdr:row>
      <xdr:rowOff>28575</xdr:rowOff>
    </xdr:from>
    <xdr:to>
      <xdr:col>13</xdr:col>
      <xdr:colOff>66675</xdr:colOff>
      <xdr:row>15</xdr:row>
      <xdr:rowOff>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7353300" y="2790825"/>
          <a:ext cx="457200" cy="295275"/>
        </a:xfrm>
        <a:prstGeom prst="rightArrow">
          <a:avLst/>
        </a:prstGeom>
        <a:solidFill>
          <a:schemeClr val="accent2">
            <a:lumMod val="60000"/>
            <a:lumOff val="40000"/>
          </a:schemeClr>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57149</xdr:colOff>
      <xdr:row>17</xdr:row>
      <xdr:rowOff>47626</xdr:rowOff>
    </xdr:from>
    <xdr:to>
      <xdr:col>13</xdr:col>
      <xdr:colOff>66674</xdr:colOff>
      <xdr:row>18</xdr:row>
      <xdr:rowOff>285750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7362824" y="3524251"/>
          <a:ext cx="447675" cy="314324"/>
        </a:xfrm>
        <a:prstGeom prst="rightArrow">
          <a:avLst/>
        </a:prstGeom>
        <a:solidFill>
          <a:schemeClr val="accent2">
            <a:lumMod val="60000"/>
            <a:lumOff val="40000"/>
          </a:schemeClr>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104774</xdr:colOff>
      <xdr:row>6</xdr:row>
      <xdr:rowOff>161927</xdr:rowOff>
    </xdr:from>
    <xdr:ext cx="2162175" cy="952497"/>
    <xdr:sp macro="" textlink="">
      <xdr:nvSpPr>
        <xdr:cNvPr id="2" name="右矢印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677274" y="952502"/>
          <a:ext cx="2162175" cy="952497"/>
        </a:xfrm>
        <a:prstGeom prst="rightArrow">
          <a:avLst>
            <a:gd name="adj1" fmla="val 68705"/>
            <a:gd name="adj2" fmla="val 50000"/>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次に進む</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（部顧問情報入力２）</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クリック</a:t>
          </a:r>
        </a:p>
        <a:p>
          <a:pPr algn="l"/>
          <a:endParaRPr kumimoji="1" lang="ja-JP" altLang="en-US" sz="1100"/>
        </a:p>
      </xdr:txBody>
    </xdr:sp>
    <xdr:clientData/>
  </xdr:oneCellAnchor>
  <xdr:twoCellAnchor>
    <xdr:from>
      <xdr:col>0</xdr:col>
      <xdr:colOff>85725</xdr:colOff>
      <xdr:row>6</xdr:row>
      <xdr:rowOff>333374</xdr:rowOff>
    </xdr:from>
    <xdr:to>
      <xdr:col>1</xdr:col>
      <xdr:colOff>0</xdr:colOff>
      <xdr:row>11</xdr:row>
      <xdr:rowOff>57150</xdr:rowOff>
    </xdr:to>
    <xdr:grpSp>
      <xdr:nvGrpSpPr>
        <xdr:cNvPr id="3" name="グループ化 2">
          <a:hlinkClick xmlns:r="http://schemas.openxmlformats.org/officeDocument/2006/relationships" r:id="rId2"/>
          <a:extLst>
            <a:ext uri="{FF2B5EF4-FFF2-40B4-BE49-F238E27FC236}">
              <a16:creationId xmlns:a16="http://schemas.microsoft.com/office/drawing/2014/main" id="{00000000-0008-0000-0300-000003000000}"/>
            </a:ext>
          </a:extLst>
        </xdr:cNvPr>
        <xdr:cNvGrpSpPr/>
      </xdr:nvGrpSpPr>
      <xdr:grpSpPr>
        <a:xfrm>
          <a:off x="85725" y="2095499"/>
          <a:ext cx="1362075" cy="762001"/>
          <a:chOff x="19050" y="371586"/>
          <a:chExt cx="1457324" cy="990601"/>
        </a:xfrm>
      </xdr:grpSpPr>
      <xdr:sp macro="" textlink="">
        <xdr:nvSpPr>
          <xdr:cNvPr id="4" name="右矢印 3">
            <a:extLst>
              <a:ext uri="{FF2B5EF4-FFF2-40B4-BE49-F238E27FC236}">
                <a16:creationId xmlns:a16="http://schemas.microsoft.com/office/drawing/2014/main" id="{00000000-0008-0000-0300-000004000000}"/>
              </a:ext>
            </a:extLst>
          </xdr:cNvPr>
          <xdr:cNvSpPr/>
        </xdr:nvSpPr>
        <xdr:spPr>
          <a:xfrm rot="10800000" flipV="1">
            <a:off x="19050" y="371586"/>
            <a:ext cx="1457324" cy="990601"/>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5" name="U ターン矢印 4">
            <a:extLst>
              <a:ext uri="{FF2B5EF4-FFF2-40B4-BE49-F238E27FC236}">
                <a16:creationId xmlns:a16="http://schemas.microsoft.com/office/drawing/2014/main" id="{00000000-0008-0000-0300-000005000000}"/>
              </a:ext>
            </a:extLst>
          </xdr:cNvPr>
          <xdr:cNvSpPr/>
        </xdr:nvSpPr>
        <xdr:spPr>
          <a:xfrm rot="5400000">
            <a:off x="1058970" y="691613"/>
            <a:ext cx="266700" cy="346290"/>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104774</xdr:colOff>
      <xdr:row>6</xdr:row>
      <xdr:rowOff>161925</xdr:rowOff>
    </xdr:from>
    <xdr:ext cx="2162175" cy="962025"/>
    <xdr:sp macro="" textlink="">
      <xdr:nvSpPr>
        <xdr:cNvPr id="2" name="右矢印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8677274" y="952500"/>
          <a:ext cx="2162175" cy="962025"/>
        </a:xfrm>
        <a:prstGeom prst="rightArrow">
          <a:avLst>
            <a:gd name="adj1" fmla="val 68705"/>
            <a:gd name="adj2" fmla="val 50000"/>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次に進む</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（部顧問情報入力２）</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クリック</a:t>
          </a:r>
        </a:p>
        <a:p>
          <a:pPr algn="l"/>
          <a:endParaRPr kumimoji="1" lang="ja-JP" altLang="en-US" sz="1100"/>
        </a:p>
      </xdr:txBody>
    </xdr:sp>
    <xdr:clientData/>
  </xdr:oneCellAnchor>
  <xdr:twoCellAnchor>
    <xdr:from>
      <xdr:col>0</xdr:col>
      <xdr:colOff>85725</xdr:colOff>
      <xdr:row>6</xdr:row>
      <xdr:rowOff>333374</xdr:rowOff>
    </xdr:from>
    <xdr:to>
      <xdr:col>0</xdr:col>
      <xdr:colOff>1638300</xdr:colOff>
      <xdr:row>12</xdr:row>
      <xdr:rowOff>57150</xdr:rowOff>
    </xdr:to>
    <xdr:grpSp>
      <xdr:nvGrpSpPr>
        <xdr:cNvPr id="3" name="グループ化 2">
          <a:hlinkClick xmlns:r="http://schemas.openxmlformats.org/officeDocument/2006/relationships" r:id="rId2"/>
          <a:extLst>
            <a:ext uri="{FF2B5EF4-FFF2-40B4-BE49-F238E27FC236}">
              <a16:creationId xmlns:a16="http://schemas.microsoft.com/office/drawing/2014/main" id="{00000000-0008-0000-0400-000003000000}"/>
            </a:ext>
          </a:extLst>
        </xdr:cNvPr>
        <xdr:cNvGrpSpPr/>
      </xdr:nvGrpSpPr>
      <xdr:grpSpPr>
        <a:xfrm>
          <a:off x="85725" y="2095499"/>
          <a:ext cx="1362075" cy="895351"/>
          <a:chOff x="19050" y="371586"/>
          <a:chExt cx="1457324" cy="990601"/>
        </a:xfrm>
      </xdr:grpSpPr>
      <xdr:sp macro="" textlink="">
        <xdr:nvSpPr>
          <xdr:cNvPr id="4" name="右矢印 3">
            <a:extLst>
              <a:ext uri="{FF2B5EF4-FFF2-40B4-BE49-F238E27FC236}">
                <a16:creationId xmlns:a16="http://schemas.microsoft.com/office/drawing/2014/main" id="{00000000-0008-0000-0400-000004000000}"/>
              </a:ext>
            </a:extLst>
          </xdr:cNvPr>
          <xdr:cNvSpPr/>
        </xdr:nvSpPr>
        <xdr:spPr>
          <a:xfrm rot="10800000" flipV="1">
            <a:off x="19050" y="371586"/>
            <a:ext cx="1457324" cy="990601"/>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5" name="U ターン矢印 4">
            <a:extLst>
              <a:ext uri="{FF2B5EF4-FFF2-40B4-BE49-F238E27FC236}">
                <a16:creationId xmlns:a16="http://schemas.microsoft.com/office/drawing/2014/main" id="{00000000-0008-0000-0400-000005000000}"/>
              </a:ext>
            </a:extLst>
          </xdr:cNvPr>
          <xdr:cNvSpPr/>
        </xdr:nvSpPr>
        <xdr:spPr>
          <a:xfrm rot="5400000">
            <a:off x="1058970" y="691613"/>
            <a:ext cx="266700" cy="346290"/>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9</xdr:col>
      <xdr:colOff>200025</xdr:colOff>
      <xdr:row>18</xdr:row>
      <xdr:rowOff>76201</xdr:rowOff>
    </xdr:from>
    <xdr:ext cx="1524000" cy="1000124"/>
    <xdr:sp macro="" textlink="">
      <xdr:nvSpPr>
        <xdr:cNvPr id="15" name="右矢印 14">
          <a:hlinkClick xmlns:r="http://schemas.openxmlformats.org/officeDocument/2006/relationships" r:id="rId1"/>
          <a:extLst>
            <a:ext uri="{FF2B5EF4-FFF2-40B4-BE49-F238E27FC236}">
              <a16:creationId xmlns:a16="http://schemas.microsoft.com/office/drawing/2014/main" id="{00000000-0008-0000-0500-00000F000000}"/>
            </a:ext>
          </a:extLst>
        </xdr:cNvPr>
        <xdr:cNvSpPr/>
      </xdr:nvSpPr>
      <xdr:spPr>
        <a:xfrm>
          <a:off x="10191750" y="3371851"/>
          <a:ext cx="1524000" cy="1000124"/>
        </a:xfrm>
        <a:prstGeom prst="rightArrow">
          <a:avLst>
            <a:gd name="adj1" fmla="val 74762"/>
            <a:gd name="adj2" fmla="val 20503"/>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000">
              <a:solidFill>
                <a:schemeClr val="tx1"/>
              </a:solidFill>
              <a:latin typeface="HGPｺﾞｼｯｸE" panose="020B0900000000000000" pitchFamily="50" charset="-128"/>
              <a:ea typeface="HGPｺﾞｼｯｸE" panose="020B0900000000000000" pitchFamily="50" charset="-128"/>
            </a:rPr>
            <a:t>未入力がないことを確認して次に進む</a:t>
          </a:r>
        </a:p>
        <a:p>
          <a:pPr algn="l"/>
          <a:r>
            <a:rPr kumimoji="1" lang="ja-JP" altLang="en-US" sz="1000">
              <a:solidFill>
                <a:schemeClr val="tx1"/>
              </a:solidFill>
              <a:latin typeface="HGPｺﾞｼｯｸE" panose="020B0900000000000000" pitchFamily="50" charset="-128"/>
              <a:ea typeface="HGPｺﾞｼｯｸE" panose="020B0900000000000000" pitchFamily="50" charset="-128"/>
            </a:rPr>
            <a:t>（参加生徒情報入力）</a:t>
          </a:r>
        </a:p>
        <a:p>
          <a:pPr algn="l"/>
          <a:r>
            <a:rPr kumimoji="1" lang="ja-JP" altLang="en-US" sz="1000">
              <a:solidFill>
                <a:srgbClr val="FF0000"/>
              </a:solidFill>
              <a:latin typeface="HGPｺﾞｼｯｸE" panose="020B0900000000000000" pitchFamily="50" charset="-128"/>
              <a:ea typeface="HGPｺﾞｼｯｸE" panose="020B0900000000000000" pitchFamily="50" charset="-128"/>
            </a:rPr>
            <a:t>ここをクリック</a:t>
          </a:r>
        </a:p>
        <a:p>
          <a:pPr algn="l"/>
          <a:endParaRPr kumimoji="1" lang="ja-JP" altLang="en-US" sz="1100"/>
        </a:p>
      </xdr:txBody>
    </xdr:sp>
    <xdr:clientData/>
  </xdr:oneCellAnchor>
  <xdr:twoCellAnchor>
    <xdr:from>
      <xdr:col>0</xdr:col>
      <xdr:colOff>95250</xdr:colOff>
      <xdr:row>6</xdr:row>
      <xdr:rowOff>133350</xdr:rowOff>
    </xdr:from>
    <xdr:to>
      <xdr:col>0</xdr:col>
      <xdr:colOff>1219200</xdr:colOff>
      <xdr:row>10</xdr:row>
      <xdr:rowOff>171449</xdr:rowOff>
    </xdr:to>
    <xdr:grpSp>
      <xdr:nvGrpSpPr>
        <xdr:cNvPr id="16" name="グループ化 15">
          <a:hlinkClick xmlns:r="http://schemas.openxmlformats.org/officeDocument/2006/relationships" r:id="rId2"/>
          <a:extLst>
            <a:ext uri="{FF2B5EF4-FFF2-40B4-BE49-F238E27FC236}">
              <a16:creationId xmlns:a16="http://schemas.microsoft.com/office/drawing/2014/main" id="{00000000-0008-0000-0500-000010000000}"/>
            </a:ext>
          </a:extLst>
        </xdr:cNvPr>
        <xdr:cNvGrpSpPr/>
      </xdr:nvGrpSpPr>
      <xdr:grpSpPr>
        <a:xfrm>
          <a:off x="95250" y="1457325"/>
          <a:ext cx="1123950" cy="904874"/>
          <a:chOff x="-15648" y="371586"/>
          <a:chExt cx="1364796" cy="990601"/>
        </a:xfrm>
      </xdr:grpSpPr>
      <xdr:sp macro="" textlink="">
        <xdr:nvSpPr>
          <xdr:cNvPr id="17" name="右矢印 16">
            <a:extLst>
              <a:ext uri="{FF2B5EF4-FFF2-40B4-BE49-F238E27FC236}">
                <a16:creationId xmlns:a16="http://schemas.microsoft.com/office/drawing/2014/main" id="{00000000-0008-0000-0500-000011000000}"/>
              </a:ext>
            </a:extLst>
          </xdr:cNvPr>
          <xdr:cNvSpPr/>
        </xdr:nvSpPr>
        <xdr:spPr>
          <a:xfrm rot="10800000" flipV="1">
            <a:off x="-15648" y="371586"/>
            <a:ext cx="1364796" cy="990601"/>
          </a:xfrm>
          <a:prstGeom prst="rightArrow">
            <a:avLst>
              <a:gd name="adj1" fmla="val 59449"/>
              <a:gd name="adj2" fmla="val 36905"/>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05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050">
                <a:solidFill>
                  <a:schemeClr val="tx1"/>
                </a:solidFill>
                <a:latin typeface="HGPｺﾞｼｯｸE" panose="020B0900000000000000" pitchFamily="50" charset="-128"/>
                <a:ea typeface="HGPｺﾞｼｯｸE" panose="020B0900000000000000" pitchFamily="50" charset="-128"/>
              </a:rPr>
              <a:t>ここをクリック</a:t>
            </a:r>
            <a:r>
              <a:rPr kumimoji="1" lang="ja-JP" altLang="en-US" sz="1100">
                <a:solidFill>
                  <a:schemeClr val="tx1"/>
                </a:solidFill>
                <a:latin typeface="HGPｺﾞｼｯｸE" panose="020B0900000000000000" pitchFamily="50" charset="-128"/>
                <a:ea typeface="HGPｺﾞｼｯｸE" panose="020B0900000000000000" pitchFamily="50" charset="-128"/>
              </a:rPr>
              <a:t>　　</a:t>
            </a:r>
          </a:p>
          <a:p>
            <a:pPr algn="ctr"/>
            <a:endParaRPr kumimoji="1" lang="ja-JP" altLang="en-US" sz="1100"/>
          </a:p>
        </xdr:txBody>
      </xdr:sp>
      <xdr:sp macro="" textlink="">
        <xdr:nvSpPr>
          <xdr:cNvPr id="18" name="U ターン矢印 17">
            <a:extLst>
              <a:ext uri="{FF2B5EF4-FFF2-40B4-BE49-F238E27FC236}">
                <a16:creationId xmlns:a16="http://schemas.microsoft.com/office/drawing/2014/main" id="{00000000-0008-0000-0500-000012000000}"/>
              </a:ext>
            </a:extLst>
          </xdr:cNvPr>
          <xdr:cNvSpPr/>
        </xdr:nvSpPr>
        <xdr:spPr>
          <a:xfrm rot="5400000">
            <a:off x="978008" y="620858"/>
            <a:ext cx="266700" cy="346290"/>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9</xdr:col>
      <xdr:colOff>200025</xdr:colOff>
      <xdr:row>18</xdr:row>
      <xdr:rowOff>76201</xdr:rowOff>
    </xdr:from>
    <xdr:ext cx="1524000" cy="1000124"/>
    <xdr:sp macro="" textlink="">
      <xdr:nvSpPr>
        <xdr:cNvPr id="2" name="右矢印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0191750" y="3371851"/>
          <a:ext cx="1524000" cy="1000124"/>
        </a:xfrm>
        <a:prstGeom prst="rightArrow">
          <a:avLst>
            <a:gd name="adj1" fmla="val 74762"/>
            <a:gd name="adj2" fmla="val 20503"/>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000">
              <a:solidFill>
                <a:schemeClr val="tx1"/>
              </a:solidFill>
              <a:latin typeface="HGPｺﾞｼｯｸE" panose="020B0900000000000000" pitchFamily="50" charset="-128"/>
              <a:ea typeface="HGPｺﾞｼｯｸE" panose="020B0900000000000000" pitchFamily="50" charset="-128"/>
            </a:rPr>
            <a:t>未入力がないことを確認して次に進む</a:t>
          </a:r>
        </a:p>
        <a:p>
          <a:pPr algn="l"/>
          <a:r>
            <a:rPr kumimoji="1" lang="ja-JP" altLang="en-US" sz="1000">
              <a:solidFill>
                <a:schemeClr val="tx1"/>
              </a:solidFill>
              <a:latin typeface="HGPｺﾞｼｯｸE" panose="020B0900000000000000" pitchFamily="50" charset="-128"/>
              <a:ea typeface="HGPｺﾞｼｯｸE" panose="020B0900000000000000" pitchFamily="50" charset="-128"/>
            </a:rPr>
            <a:t>（参加生徒情報入力）</a:t>
          </a:r>
        </a:p>
        <a:p>
          <a:pPr algn="l"/>
          <a:r>
            <a:rPr kumimoji="1" lang="ja-JP" altLang="en-US" sz="1000">
              <a:solidFill>
                <a:srgbClr val="FF0000"/>
              </a:solidFill>
              <a:latin typeface="HGPｺﾞｼｯｸE" panose="020B0900000000000000" pitchFamily="50" charset="-128"/>
              <a:ea typeface="HGPｺﾞｼｯｸE" panose="020B0900000000000000" pitchFamily="50" charset="-128"/>
            </a:rPr>
            <a:t>ここをクリック</a:t>
          </a:r>
        </a:p>
        <a:p>
          <a:pPr algn="l"/>
          <a:endParaRPr kumimoji="1" lang="ja-JP" altLang="en-US" sz="1100"/>
        </a:p>
      </xdr:txBody>
    </xdr:sp>
    <xdr:clientData/>
  </xdr:oneCellAnchor>
  <xdr:twoCellAnchor>
    <xdr:from>
      <xdr:col>0</xdr:col>
      <xdr:colOff>95250</xdr:colOff>
      <xdr:row>6</xdr:row>
      <xdr:rowOff>133350</xdr:rowOff>
    </xdr:from>
    <xdr:to>
      <xdr:col>0</xdr:col>
      <xdr:colOff>1219200</xdr:colOff>
      <xdr:row>10</xdr:row>
      <xdr:rowOff>171449</xdr:rowOff>
    </xdr:to>
    <xdr:grpSp>
      <xdr:nvGrpSpPr>
        <xdr:cNvPr id="3" name="グループ化 2">
          <a:hlinkClick xmlns:r="http://schemas.openxmlformats.org/officeDocument/2006/relationships" r:id="rId2"/>
          <a:extLst>
            <a:ext uri="{FF2B5EF4-FFF2-40B4-BE49-F238E27FC236}">
              <a16:creationId xmlns:a16="http://schemas.microsoft.com/office/drawing/2014/main" id="{00000000-0008-0000-0600-000003000000}"/>
            </a:ext>
          </a:extLst>
        </xdr:cNvPr>
        <xdr:cNvGrpSpPr/>
      </xdr:nvGrpSpPr>
      <xdr:grpSpPr>
        <a:xfrm>
          <a:off x="95250" y="1457325"/>
          <a:ext cx="1123950" cy="904874"/>
          <a:chOff x="-15648" y="371586"/>
          <a:chExt cx="1364796" cy="990601"/>
        </a:xfrm>
      </xdr:grpSpPr>
      <xdr:sp macro="" textlink="">
        <xdr:nvSpPr>
          <xdr:cNvPr id="4" name="右矢印 3">
            <a:extLst>
              <a:ext uri="{FF2B5EF4-FFF2-40B4-BE49-F238E27FC236}">
                <a16:creationId xmlns:a16="http://schemas.microsoft.com/office/drawing/2014/main" id="{00000000-0008-0000-0600-000004000000}"/>
              </a:ext>
            </a:extLst>
          </xdr:cNvPr>
          <xdr:cNvSpPr/>
        </xdr:nvSpPr>
        <xdr:spPr>
          <a:xfrm rot="10800000" flipV="1">
            <a:off x="-15648" y="371586"/>
            <a:ext cx="1364796" cy="990601"/>
          </a:xfrm>
          <a:prstGeom prst="rightArrow">
            <a:avLst>
              <a:gd name="adj1" fmla="val 59449"/>
              <a:gd name="adj2" fmla="val 36905"/>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05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050">
                <a:solidFill>
                  <a:schemeClr val="tx1"/>
                </a:solidFill>
                <a:latin typeface="HGPｺﾞｼｯｸE" panose="020B0900000000000000" pitchFamily="50" charset="-128"/>
                <a:ea typeface="HGPｺﾞｼｯｸE" panose="020B0900000000000000" pitchFamily="50" charset="-128"/>
              </a:rPr>
              <a:t>ここをクリック</a:t>
            </a:r>
            <a:r>
              <a:rPr kumimoji="1" lang="ja-JP" altLang="en-US" sz="1100">
                <a:solidFill>
                  <a:schemeClr val="tx1"/>
                </a:solidFill>
                <a:latin typeface="HGPｺﾞｼｯｸE" panose="020B0900000000000000" pitchFamily="50" charset="-128"/>
                <a:ea typeface="HGPｺﾞｼｯｸE" panose="020B0900000000000000" pitchFamily="50" charset="-128"/>
              </a:rPr>
              <a:t>　　</a:t>
            </a:r>
          </a:p>
          <a:p>
            <a:pPr algn="ctr"/>
            <a:endParaRPr kumimoji="1" lang="ja-JP" altLang="en-US" sz="1100"/>
          </a:p>
        </xdr:txBody>
      </xdr:sp>
      <xdr:sp macro="" textlink="">
        <xdr:nvSpPr>
          <xdr:cNvPr id="5" name="U ターン矢印 4">
            <a:extLst>
              <a:ext uri="{FF2B5EF4-FFF2-40B4-BE49-F238E27FC236}">
                <a16:creationId xmlns:a16="http://schemas.microsoft.com/office/drawing/2014/main" id="{00000000-0008-0000-0600-000005000000}"/>
              </a:ext>
            </a:extLst>
          </xdr:cNvPr>
          <xdr:cNvSpPr/>
        </xdr:nvSpPr>
        <xdr:spPr>
          <a:xfrm rot="5400000">
            <a:off x="978008" y="620858"/>
            <a:ext cx="266700" cy="346290"/>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oneCellAnchor>
    <xdr:from>
      <xdr:col>4</xdr:col>
      <xdr:colOff>125730</xdr:colOff>
      <xdr:row>1</xdr:row>
      <xdr:rowOff>312419</xdr:rowOff>
    </xdr:from>
    <xdr:ext cx="1638300" cy="948689"/>
    <xdr:sp macro="" textlink="">
      <xdr:nvSpPr>
        <xdr:cNvPr id="13" name="右矢印 12">
          <a:hlinkClick xmlns:r="http://schemas.openxmlformats.org/officeDocument/2006/relationships" r:id="rId1"/>
          <a:extLst>
            <a:ext uri="{FF2B5EF4-FFF2-40B4-BE49-F238E27FC236}">
              <a16:creationId xmlns:a16="http://schemas.microsoft.com/office/drawing/2014/main" id="{00000000-0008-0000-0700-00000D000000}"/>
            </a:ext>
          </a:extLst>
        </xdr:cNvPr>
        <xdr:cNvSpPr/>
      </xdr:nvSpPr>
      <xdr:spPr>
        <a:xfrm>
          <a:off x="5177790" y="571499"/>
          <a:ext cx="1638300" cy="948689"/>
        </a:xfrm>
        <a:prstGeom prst="rightArrow">
          <a:avLst>
            <a:gd name="adj1" fmla="val 59449"/>
            <a:gd name="adj2" fmla="val 50000"/>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次に進む</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（印刷前の確認）</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ここをクリック</a:t>
          </a:r>
        </a:p>
        <a:p>
          <a:pPr algn="ctr"/>
          <a:endParaRPr kumimoji="1" lang="ja-JP" altLang="en-US" sz="1100"/>
        </a:p>
      </xdr:txBody>
    </xdr:sp>
    <xdr:clientData fPrintsWithSheet="0"/>
  </xdr:oneCellAnchor>
  <xdr:twoCellAnchor>
    <xdr:from>
      <xdr:col>0</xdr:col>
      <xdr:colOff>0</xdr:colOff>
      <xdr:row>2</xdr:row>
      <xdr:rowOff>337186</xdr:rowOff>
    </xdr:from>
    <xdr:to>
      <xdr:col>1</xdr:col>
      <xdr:colOff>95249</xdr:colOff>
      <xdr:row>3</xdr:row>
      <xdr:rowOff>259080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0" y="889636"/>
          <a:ext cx="1466849" cy="855344"/>
          <a:chOff x="0" y="1000126"/>
          <a:chExt cx="1466849" cy="857249"/>
        </a:xfrm>
      </xdr:grpSpPr>
      <xdr:sp macro="" textlink="">
        <xdr:nvSpPr>
          <xdr:cNvPr id="15" name="右矢印 14">
            <a:hlinkClick xmlns:r="http://schemas.openxmlformats.org/officeDocument/2006/relationships" r:id="rId2"/>
            <a:extLst>
              <a:ext uri="{FF2B5EF4-FFF2-40B4-BE49-F238E27FC236}">
                <a16:creationId xmlns:a16="http://schemas.microsoft.com/office/drawing/2014/main" id="{00000000-0008-0000-0700-00000F000000}"/>
              </a:ext>
            </a:extLst>
          </xdr:cNvPr>
          <xdr:cNvSpPr/>
        </xdr:nvSpPr>
        <xdr:spPr>
          <a:xfrm rot="10800000" flipV="1">
            <a:off x="0" y="1000126"/>
            <a:ext cx="1466849" cy="857249"/>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16" name="U ターン矢印 15">
            <a:extLst>
              <a:ext uri="{FF2B5EF4-FFF2-40B4-BE49-F238E27FC236}">
                <a16:creationId xmlns:a16="http://schemas.microsoft.com/office/drawing/2014/main" id="{00000000-0008-0000-0700-000010000000}"/>
              </a:ext>
            </a:extLst>
          </xdr:cNvPr>
          <xdr:cNvSpPr/>
        </xdr:nvSpPr>
        <xdr:spPr>
          <a:xfrm rot="5400000">
            <a:off x="1017852" y="1253193"/>
            <a:ext cx="230798" cy="348553"/>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oneCellAnchor>
    <xdr:from>
      <xdr:col>4</xdr:col>
      <xdr:colOff>295275</xdr:colOff>
      <xdr:row>1</xdr:row>
      <xdr:rowOff>47625</xdr:rowOff>
    </xdr:from>
    <xdr:ext cx="1638300" cy="1114424"/>
    <xdr:sp macro="" textlink="">
      <xdr:nvSpPr>
        <xdr:cNvPr id="10" name="右矢印 9">
          <a:hlinkClick xmlns:r="http://schemas.openxmlformats.org/officeDocument/2006/relationships" r:id="rId1"/>
          <a:extLst>
            <a:ext uri="{FF2B5EF4-FFF2-40B4-BE49-F238E27FC236}">
              <a16:creationId xmlns:a16="http://schemas.microsoft.com/office/drawing/2014/main" id="{00000000-0008-0000-0800-00000A000000}"/>
            </a:ext>
          </a:extLst>
        </xdr:cNvPr>
        <xdr:cNvSpPr/>
      </xdr:nvSpPr>
      <xdr:spPr>
        <a:xfrm>
          <a:off x="5915025" y="238125"/>
          <a:ext cx="1638300" cy="1114424"/>
        </a:xfrm>
        <a:prstGeom prst="rightArrow">
          <a:avLst>
            <a:gd name="adj1" fmla="val 59449"/>
            <a:gd name="adj2" fmla="val 50000"/>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次に進む</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（印刷前の確認）</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ここをクリック</a:t>
          </a:r>
        </a:p>
        <a:p>
          <a:pPr algn="ctr"/>
          <a:endParaRPr kumimoji="1" lang="ja-JP" altLang="en-US" sz="1100"/>
        </a:p>
      </xdr:txBody>
    </xdr:sp>
    <xdr:clientData fPrintsWithSheet="0"/>
  </xdr:oneCellAnchor>
  <xdr:twoCellAnchor>
    <xdr:from>
      <xdr:col>0</xdr:col>
      <xdr:colOff>0</xdr:colOff>
      <xdr:row>2</xdr:row>
      <xdr:rowOff>466726</xdr:rowOff>
    </xdr:from>
    <xdr:to>
      <xdr:col>1</xdr:col>
      <xdr:colOff>95249</xdr:colOff>
      <xdr:row>4</xdr:row>
      <xdr:rowOff>114300</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0" y="1028701"/>
          <a:ext cx="1466849" cy="857249"/>
          <a:chOff x="28575" y="266699"/>
          <a:chExt cx="1457324" cy="990601"/>
        </a:xfrm>
      </xdr:grpSpPr>
      <xdr:sp macro="" textlink="">
        <xdr:nvSpPr>
          <xdr:cNvPr id="12" name="右矢印 11">
            <a:hlinkClick xmlns:r="http://schemas.openxmlformats.org/officeDocument/2006/relationships" r:id="rId2"/>
            <a:extLst>
              <a:ext uri="{FF2B5EF4-FFF2-40B4-BE49-F238E27FC236}">
                <a16:creationId xmlns:a16="http://schemas.microsoft.com/office/drawing/2014/main" id="{00000000-0008-0000-0800-00000C000000}"/>
              </a:ext>
            </a:extLst>
          </xdr:cNvPr>
          <xdr:cNvSpPr/>
        </xdr:nvSpPr>
        <xdr:spPr>
          <a:xfrm rot="10800000" flipV="1">
            <a:off x="28575" y="266699"/>
            <a:ext cx="1457324" cy="990601"/>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13" name="U ターン矢印 12">
            <a:extLst>
              <a:ext uri="{FF2B5EF4-FFF2-40B4-BE49-F238E27FC236}">
                <a16:creationId xmlns:a16="http://schemas.microsoft.com/office/drawing/2014/main" id="{00000000-0008-0000-0800-00000D000000}"/>
              </a:ext>
            </a:extLst>
          </xdr:cNvPr>
          <xdr:cNvSpPr/>
        </xdr:nvSpPr>
        <xdr:spPr>
          <a:xfrm rot="5400000">
            <a:off x="1058970" y="598380"/>
            <a:ext cx="266700" cy="346290"/>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16</xdr:col>
      <xdr:colOff>123824</xdr:colOff>
      <xdr:row>7</xdr:row>
      <xdr:rowOff>85725</xdr:rowOff>
    </xdr:from>
    <xdr:to>
      <xdr:col>18</xdr:col>
      <xdr:colOff>533400</xdr:colOff>
      <xdr:row>13</xdr:row>
      <xdr:rowOff>9525</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7331074" y="2300288"/>
          <a:ext cx="1901826" cy="1162050"/>
          <a:chOff x="10358412" y="1775841"/>
          <a:chExt cx="1981199" cy="1247775"/>
        </a:xfrm>
      </xdr:grpSpPr>
      <xdr:sp macro="" textlink="">
        <xdr:nvSpPr>
          <xdr:cNvPr id="7" name="右矢印 6">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a:xfrm rot="10800000" flipV="1">
            <a:off x="10358412" y="1775841"/>
            <a:ext cx="1981199" cy="1247775"/>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訂正事項がある場合は、</a:t>
            </a:r>
            <a:endParaRPr kumimoji="1" lang="en-US" altLang="ja-JP" sz="1100">
              <a:solidFill>
                <a:schemeClr val="tx1"/>
              </a:solidFill>
              <a:latin typeface="HGPｺﾞｼｯｸE" panose="020B0900000000000000" pitchFamily="50" charset="-128"/>
              <a:ea typeface="HGPｺﾞｼｯｸE" panose="020B0900000000000000" pitchFamily="50" charset="-128"/>
            </a:endParaRP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8" name="U ターン矢印 7">
            <a:extLst>
              <a:ext uri="{FF2B5EF4-FFF2-40B4-BE49-F238E27FC236}">
                <a16:creationId xmlns:a16="http://schemas.microsoft.com/office/drawing/2014/main" id="{00000000-0008-0000-0900-000008000000}"/>
              </a:ext>
            </a:extLst>
          </xdr:cNvPr>
          <xdr:cNvSpPr/>
        </xdr:nvSpPr>
        <xdr:spPr>
          <a:xfrm rot="5400000">
            <a:off x="11664200" y="2280659"/>
            <a:ext cx="335938" cy="470773"/>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fPrintsWithSheet="0"/>
  </xdr:twoCellAnchor>
  <xdr:twoCellAnchor>
    <xdr:from>
      <xdr:col>16</xdr:col>
      <xdr:colOff>380999</xdr:colOff>
      <xdr:row>0</xdr:row>
      <xdr:rowOff>76198</xdr:rowOff>
    </xdr:from>
    <xdr:to>
      <xdr:col>20</xdr:col>
      <xdr:colOff>638174</xdr:colOff>
      <xdr:row>6</xdr:row>
      <xdr:rowOff>246063</xdr:rowOff>
    </xdr:to>
    <xdr:sp macro="" textlink="">
      <xdr:nvSpPr>
        <xdr:cNvPr id="10" name="四角形吹き出し 9">
          <a:extLst>
            <a:ext uri="{FF2B5EF4-FFF2-40B4-BE49-F238E27FC236}">
              <a16:creationId xmlns:a16="http://schemas.microsoft.com/office/drawing/2014/main" id="{00000000-0008-0000-0900-00000A000000}"/>
            </a:ext>
          </a:extLst>
        </xdr:cNvPr>
        <xdr:cNvSpPr/>
      </xdr:nvSpPr>
      <xdr:spPr>
        <a:xfrm>
          <a:off x="7588249" y="76198"/>
          <a:ext cx="3241675" cy="2098678"/>
        </a:xfrm>
        <a:prstGeom prst="wedgeRectCallout">
          <a:avLst>
            <a:gd name="adj1" fmla="val -73398"/>
            <a:gd name="adj2" fmla="val -34147"/>
          </a:avLst>
        </a:prstGeom>
        <a:effectLst>
          <a:softEdge rad="31750"/>
        </a:effectLst>
      </xdr:spPr>
      <xdr:style>
        <a:lnRef idx="1">
          <a:schemeClr val="accent4"/>
        </a:lnRef>
        <a:fillRef idx="2">
          <a:schemeClr val="accent4"/>
        </a:fillRef>
        <a:effectRef idx="1">
          <a:schemeClr val="accent4"/>
        </a:effectRef>
        <a:fontRef idx="minor">
          <a:schemeClr val="dk1"/>
        </a:fontRef>
      </xdr:style>
      <xdr:txBody>
        <a:bodyPr vertOverflow="clip" horzOverflow="clip" lIns="144000" tIns="72000" rIns="72000" bIns="72000" rtlCol="0" anchor="ctr" anchorCtr="1"/>
        <a:lstStyle/>
        <a:p>
          <a:pPr algn="l"/>
          <a:r>
            <a:rPr lang="ja-JP" altLang="en-US" sz="1200" b="1">
              <a:effectLst/>
              <a:latin typeface="HGPｺﾞｼｯｸE" panose="020B0900000000000000" pitchFamily="50" charset="-128"/>
              <a:ea typeface="HGPｺﾞｼｯｸE" panose="020B0900000000000000" pitchFamily="50" charset="-128"/>
            </a:rPr>
            <a:t>最終画面です。入力内容を部員と確認し、印刷・送信してください</a:t>
          </a:r>
          <a:r>
            <a:rPr lang="ja-JP" altLang="en-US" sz="1200" b="1">
              <a:effectLst/>
            </a:rPr>
            <a:t>。</a:t>
          </a:r>
          <a:endParaRPr lang="en-US" altLang="ja-JP" sz="1200" b="1">
            <a:effectLst/>
          </a:endParaRPr>
        </a:p>
        <a:p>
          <a:pPr algn="l"/>
          <a:endParaRPr kumimoji="1" lang="en-US" altLang="ja-JP" sz="1100" b="0" cap="none" spc="0">
            <a:ln w="0"/>
            <a:solidFill>
              <a:srgbClr val="FF0000"/>
            </a:solidFill>
            <a:effectLst/>
            <a:latin typeface="HGPｺﾞｼｯｸE" panose="020B0900000000000000" pitchFamily="50" charset="-128"/>
            <a:ea typeface="HGPｺﾞｼｯｸE" panose="020B0900000000000000" pitchFamily="50" charset="-128"/>
          </a:endParaRP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①印刷は、このままのサイズで印刷してください。</a:t>
          </a:r>
          <a:b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b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②印刷した申込用紙には公印を捺印し、</a:t>
          </a:r>
          <a:endParaRPr kumimoji="0" lang="en-US" altLang="ja-JP" sz="1100" b="1" i="0" u="none" strike="noStrike" cap="none" spc="0">
            <a:ln>
              <a:noFill/>
            </a:ln>
            <a:solidFill>
              <a:schemeClr val="dk1"/>
            </a:solidFill>
            <a:effectLst/>
            <a:latin typeface="+mn-lt"/>
            <a:ea typeface="+mn-ea"/>
            <a:cs typeface="+mn-cs"/>
          </a:endParaRP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　原稿や進行表と同封してください。</a:t>
          </a:r>
          <a:b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b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③ファイル保存は、最終画面で行ってください。</a:t>
          </a:r>
          <a:b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b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　（</a:t>
          </a:r>
          <a:r>
            <a:rPr kumimoji="1" lang="en-US" altLang="ja-JP" sz="1100" b="0" cap="none" spc="0">
              <a:ln w="0"/>
              <a:solidFill>
                <a:srgbClr val="FF0000"/>
              </a:solidFill>
              <a:effectLst/>
              <a:latin typeface="HGPｺﾞｼｯｸE" panose="020B0900000000000000" pitchFamily="50" charset="-128"/>
              <a:ea typeface="HGPｺﾞｼｯｸE" panose="020B0900000000000000" pitchFamily="50" charset="-128"/>
            </a:rPr>
            <a:t>※</a:t>
          </a: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前頁以前に戻っての保存は不可）</a:t>
          </a:r>
          <a:b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b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④ファイルの送信は１回のみです。</a:t>
          </a:r>
          <a:endParaRPr kumimoji="1" lang="en-US" altLang="ja-JP" sz="1100" b="0" cap="none" spc="0">
            <a:ln w="0"/>
            <a:solidFill>
              <a:srgbClr val="FF0000"/>
            </a:solidFill>
            <a:effectLst/>
            <a:latin typeface="HGPｺﾞｼｯｸE" panose="020B0900000000000000" pitchFamily="50" charset="-128"/>
            <a:ea typeface="HGPｺﾞｼｯｸE" panose="020B0900000000000000" pitchFamily="50" charset="-128"/>
          </a:endParaRP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　部長とよく確認した後、送信してください。</a:t>
          </a:r>
        </a:p>
      </xdr:txBody>
    </xdr:sp>
    <xdr:clientData fPrintsWithSheet="0"/>
  </xdr:twoCellAnchor>
  <xdr:twoCellAnchor>
    <xdr:from>
      <xdr:col>10</xdr:col>
      <xdr:colOff>762000</xdr:colOff>
      <xdr:row>31</xdr:row>
      <xdr:rowOff>238125</xdr:rowOff>
    </xdr:from>
    <xdr:to>
      <xdr:col>12</xdr:col>
      <xdr:colOff>657225</xdr:colOff>
      <xdr:row>32</xdr:row>
      <xdr:rowOff>171450</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4238625" y="9572625"/>
          <a:ext cx="108585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署名（直筆）</a:t>
          </a:r>
        </a:p>
      </xdr:txBody>
    </xdr:sp>
    <xdr:clientData fPrintsWithSheet="0"/>
  </xdr:twoCellAnchor>
  <xdr:twoCellAnchor>
    <xdr:from>
      <xdr:col>2</xdr:col>
      <xdr:colOff>476251</xdr:colOff>
      <xdr:row>25</xdr:row>
      <xdr:rowOff>9523</xdr:rowOff>
    </xdr:from>
    <xdr:to>
      <xdr:col>15</xdr:col>
      <xdr:colOff>76200</xdr:colOff>
      <xdr:row>26</xdr:row>
      <xdr:rowOff>1904</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704851" y="5777863"/>
          <a:ext cx="5010149" cy="495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下記を読んで内容に了承後、□にチェックを入れて下さい。</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チェックを入れないと２ページ以降の内容は表示されません。</a:t>
          </a:r>
          <a:endParaRPr lang="ja-JP" altLang="ja-JP" sz="1100">
            <a:effectLst/>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twoCellAnchor>
    <xdr:from>
      <xdr:col>16</xdr:col>
      <xdr:colOff>352425</xdr:colOff>
      <xdr:row>14</xdr:row>
      <xdr:rowOff>66675</xdr:rowOff>
    </xdr:from>
    <xdr:to>
      <xdr:col>18</xdr:col>
      <xdr:colOff>628650</xdr:colOff>
      <xdr:row>17</xdr:row>
      <xdr:rowOff>0</xdr:rowOff>
    </xdr:to>
    <xdr:sp macro="" textlink="">
      <xdr:nvSpPr>
        <xdr:cNvPr id="22" name="額縁 21">
          <a:hlinkClick xmlns:r="http://schemas.openxmlformats.org/officeDocument/2006/relationships" r:id="rId2"/>
          <a:extLst>
            <a:ext uri="{FF2B5EF4-FFF2-40B4-BE49-F238E27FC236}">
              <a16:creationId xmlns:a16="http://schemas.microsoft.com/office/drawing/2014/main" id="{00000000-0008-0000-0900-000016000000}"/>
            </a:ext>
          </a:extLst>
        </xdr:cNvPr>
        <xdr:cNvSpPr/>
      </xdr:nvSpPr>
      <xdr:spPr>
        <a:xfrm>
          <a:off x="7277100" y="3095625"/>
          <a:ext cx="1762125" cy="723900"/>
        </a:xfrm>
        <a:prstGeom prst="bevel">
          <a:avLst/>
        </a:prstGeom>
        <a:solidFill>
          <a:srgbClr val="ED7D31"/>
        </a:solidFill>
        <a:ln w="19050" cap="flat" cmpd="sng" algn="ctr">
          <a:solidFill>
            <a:sysClr val="window" lastClr="FFFF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ｺﾞｼｯｸE" panose="020B0900000000000000" pitchFamily="50" charset="-128"/>
              <a:ea typeface="HGPｺﾞｼｯｸE" panose="020B0900000000000000" pitchFamily="50" charset="-128"/>
              <a:cs typeface="+mn-cs"/>
            </a:rPr>
            <a:t>先頭頁に戻りたい</a:t>
          </a:r>
          <a:endParaRPr kumimoji="1" lang="en-US" altLang="ja-JP" sz="1400" b="0" i="0" u="none" strike="noStrike" kern="0" cap="none" spc="0" normalizeH="0" baseline="0" noProof="0">
            <a:ln>
              <a:noFill/>
            </a:ln>
            <a:solidFill>
              <a:sysClr val="window" lastClr="FFFFFF"/>
            </a:solidFill>
            <a:effectLst/>
            <a:uLnTx/>
            <a:uFillTx/>
            <a:latin typeface="HGPｺﾞｼｯｸE" panose="020B0900000000000000" pitchFamily="50" charset="-128"/>
            <a:ea typeface="HGPｺﾞｼｯｸE" panose="020B09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ここをクリック</a:t>
          </a:r>
        </a:p>
      </xdr:txBody>
    </xdr:sp>
    <xdr:clientData/>
  </xdr:twoCellAnchor>
  <xdr:twoCellAnchor>
    <xdr:from>
      <xdr:col>10</xdr:col>
      <xdr:colOff>695325</xdr:colOff>
      <xdr:row>32</xdr:row>
      <xdr:rowOff>19050</xdr:rowOff>
    </xdr:from>
    <xdr:to>
      <xdr:col>12</xdr:col>
      <xdr:colOff>590550</xdr:colOff>
      <xdr:row>32</xdr:row>
      <xdr:rowOff>257175</xdr:rowOff>
    </xdr:to>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4229100" y="9134475"/>
          <a:ext cx="10858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署名（直筆）</a:t>
          </a:r>
        </a:p>
      </xdr:txBody>
    </xdr:sp>
    <xdr:clientData fPrintsWithSheet="0"/>
  </xdr:twoCellAnchor>
  <xdr:twoCellAnchor>
    <xdr:from>
      <xdr:col>10</xdr:col>
      <xdr:colOff>695325</xdr:colOff>
      <xdr:row>32</xdr:row>
      <xdr:rowOff>19050</xdr:rowOff>
    </xdr:from>
    <xdr:to>
      <xdr:col>14</xdr:col>
      <xdr:colOff>38100</xdr:colOff>
      <xdr:row>32</xdr:row>
      <xdr:rowOff>257175</xdr:rowOff>
    </xdr:to>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4229100" y="9134475"/>
          <a:ext cx="15811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署名（直筆）</a:t>
          </a:r>
        </a:p>
      </xdr:txBody>
    </xdr:sp>
    <xdr:clientData fPrintsWithSheet="0"/>
  </xdr:twoCellAnchor>
  <xdr:twoCellAnchor>
    <xdr:from>
      <xdr:col>12</xdr:col>
      <xdr:colOff>95250</xdr:colOff>
      <xdr:row>95</xdr:row>
      <xdr:rowOff>161925</xdr:rowOff>
    </xdr:from>
    <xdr:to>
      <xdr:col>15</xdr:col>
      <xdr:colOff>522675</xdr:colOff>
      <xdr:row>95</xdr:row>
      <xdr:rowOff>619125</xdr:rowOff>
    </xdr:to>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4772025" y="23526750"/>
          <a:ext cx="19800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UD デジタル 教科書体 NK-R" panose="02020400000000000000" pitchFamily="18" charset="-128"/>
              <a:ea typeface="UD デジタル 教科書体 NK-R" panose="02020400000000000000" pitchFamily="18" charset="-128"/>
            </a:rPr>
            <a:t>　放送専門部様式１　</a:t>
          </a:r>
        </a:p>
      </xdr:txBody>
    </xdr:sp>
    <xdr:clientData/>
  </xdr:twoCellAnchor>
  <xdr:twoCellAnchor>
    <xdr:from>
      <xdr:col>16</xdr:col>
      <xdr:colOff>579437</xdr:colOff>
      <xdr:row>110</xdr:row>
      <xdr:rowOff>141287</xdr:rowOff>
    </xdr:from>
    <xdr:to>
      <xdr:col>19</xdr:col>
      <xdr:colOff>588963</xdr:colOff>
      <xdr:row>114</xdr:row>
      <xdr:rowOff>166687</xdr:rowOff>
    </xdr:to>
    <xdr:sp macro="" textlink="">
      <xdr:nvSpPr>
        <xdr:cNvPr id="15" name="テキスト ボックス 14">
          <a:extLst>
            <a:ext uri="{FF2B5EF4-FFF2-40B4-BE49-F238E27FC236}">
              <a16:creationId xmlns:a16="http://schemas.microsoft.com/office/drawing/2014/main" id="{00000000-0008-0000-0900-00000F000000}"/>
            </a:ext>
          </a:extLst>
        </xdr:cNvPr>
        <xdr:cNvSpPr txBox="1"/>
      </xdr:nvSpPr>
      <xdr:spPr>
        <a:xfrm>
          <a:off x="7786687" y="27200225"/>
          <a:ext cx="2247901" cy="977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R" panose="02020400000000000000" pitchFamily="18" charset="-128"/>
              <a:ea typeface="UD デジタル 教科書体 NK-R" panose="02020400000000000000" pitchFamily="18" charset="-128"/>
            </a:rPr>
            <a:t>左の同意書の提出は、</a:t>
          </a:r>
          <a:endParaRPr kumimoji="1" lang="en-US" altLang="ja-JP" sz="1200">
            <a:latin typeface="UD デジタル 教科書体 NK-R" panose="02020400000000000000" pitchFamily="18" charset="-128"/>
            <a:ea typeface="UD デジタル 教科書体 NK-R" panose="02020400000000000000" pitchFamily="18" charset="-128"/>
          </a:endParaRPr>
        </a:p>
        <a:p>
          <a:pPr algn="l"/>
          <a:r>
            <a:rPr kumimoji="1" lang="ja-JP" altLang="en-US" sz="1200">
              <a:latin typeface="UD デジタル 教科書体 NK-R" panose="02020400000000000000" pitchFamily="18" charset="-128"/>
              <a:ea typeface="UD デジタル 教科書体 NK-R" panose="02020400000000000000" pitchFamily="18" charset="-128"/>
            </a:rPr>
            <a:t>１、２枚目と同封、または、</a:t>
          </a:r>
          <a:endParaRPr kumimoji="1" lang="en-US" altLang="ja-JP" sz="1200">
            <a:latin typeface="UD デジタル 教科書体 NK-R" panose="02020400000000000000" pitchFamily="18" charset="-128"/>
            <a:ea typeface="UD デジタル 教科書体 NK-R" panose="02020400000000000000" pitchFamily="18" charset="-128"/>
          </a:endParaRPr>
        </a:p>
        <a:p>
          <a:pPr algn="l"/>
          <a:r>
            <a:rPr kumimoji="1" lang="ja-JP" altLang="en-US" sz="1200">
              <a:latin typeface="UD デジタル 教科書体 NK-R" panose="02020400000000000000" pitchFamily="18" charset="-128"/>
              <a:ea typeface="UD デジタル 教科書体 NK-R" panose="02020400000000000000" pitchFamily="18" charset="-128"/>
            </a:rPr>
            <a:t>大会初日の受付時に提出</a:t>
          </a:r>
        </a:p>
      </xdr:txBody>
    </xdr:sp>
    <xdr:clientData/>
  </xdr:twoCellAnchor>
  <mc:AlternateContent xmlns:mc="http://schemas.openxmlformats.org/markup-compatibility/2006">
    <mc:Choice xmlns:a14="http://schemas.microsoft.com/office/drawing/2010/main" Requires="a14">
      <xdr:twoCellAnchor editAs="oneCell">
        <xdr:from>
          <xdr:col>0</xdr:col>
          <xdr:colOff>28575</xdr:colOff>
          <xdr:row>26</xdr:row>
          <xdr:rowOff>171450</xdr:rowOff>
        </xdr:from>
        <xdr:to>
          <xdr:col>15</xdr:col>
          <xdr:colOff>114300</xdr:colOff>
          <xdr:row>30</xdr:row>
          <xdr:rowOff>381000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900-000011180000}"/>
                </a:ext>
              </a:extLst>
            </xdr:cNvPr>
            <xdr:cNvSpPr/>
          </xdr:nvSpPr>
          <xdr:spPr bwMode="auto">
            <a:xfrm>
              <a:off x="0" y="0"/>
              <a:ext cx="0" cy="0"/>
            </a:xfrm>
            <a:prstGeom prst="rect">
              <a:avLst/>
            </a:prstGeom>
            <a:noFill/>
            <a:ln w="9525">
              <a:solidFill>
                <a:srgbClr val="D8D8D8"/>
              </a:solidFill>
              <a:miter lim="800000"/>
              <a:headEnd/>
              <a:tailEnd/>
            </a:ln>
            <a:extLst>
              <a:ext uri="{909E8E84-426E-40DD-AFC4-6F175D3DCCD1}">
                <a14:hiddenFill>
                  <a:solidFill>
                    <a:srgbClr val="FF0000" mc:Ignorable="a14" a14:legacySpreadsheetColorIndex="10">
                      <a:alpha val="14999"/>
                    </a:srgbClr>
                  </a:solidFill>
                </a14:hiddenFill>
              </a:ext>
            </a:extLst>
          </xdr:spPr>
        </xdr:sp>
        <xdr:clientData fLocksWithSheet="0"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10</xdr:col>
      <xdr:colOff>695325</xdr:colOff>
      <xdr:row>32</xdr:row>
      <xdr:rowOff>19050</xdr:rowOff>
    </xdr:from>
    <xdr:to>
      <xdr:col>12</xdr:col>
      <xdr:colOff>590550</xdr:colOff>
      <xdr:row>32</xdr:row>
      <xdr:rowOff>257175</xdr:rowOff>
    </xdr:to>
    <xdr:sp macro="" textlink="">
      <xdr:nvSpPr>
        <xdr:cNvPr id="15" name="テキスト ボックス 14">
          <a:extLst>
            <a:ext uri="{FF2B5EF4-FFF2-40B4-BE49-F238E27FC236}">
              <a16:creationId xmlns:a16="http://schemas.microsoft.com/office/drawing/2014/main" id="{00000000-0008-0000-0A00-00000F000000}"/>
            </a:ext>
          </a:extLst>
        </xdr:cNvPr>
        <xdr:cNvSpPr txBox="1"/>
      </xdr:nvSpPr>
      <xdr:spPr>
        <a:xfrm>
          <a:off x="4171950" y="10067925"/>
          <a:ext cx="10858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署名（直筆）</a:t>
          </a:r>
        </a:p>
      </xdr:txBody>
    </xdr:sp>
    <xdr:clientData fPrintsWithSheet="0"/>
  </xdr:twoCellAnchor>
  <xdr:twoCellAnchor>
    <xdr:from>
      <xdr:col>2</xdr:col>
      <xdr:colOff>476251</xdr:colOff>
      <xdr:row>25</xdr:row>
      <xdr:rowOff>9525</xdr:rowOff>
    </xdr:from>
    <xdr:to>
      <xdr:col>12</xdr:col>
      <xdr:colOff>704850</xdr:colOff>
      <xdr:row>25</xdr:row>
      <xdr:rowOff>485775</xdr:rowOff>
    </xdr:to>
    <xdr:sp macro="" textlink="">
      <xdr:nvSpPr>
        <xdr:cNvPr id="16" name="テキスト ボックス 15">
          <a:extLst>
            <a:ext uri="{FF2B5EF4-FFF2-40B4-BE49-F238E27FC236}">
              <a16:creationId xmlns:a16="http://schemas.microsoft.com/office/drawing/2014/main" id="{00000000-0008-0000-0A00-000010000000}"/>
            </a:ext>
          </a:extLst>
        </xdr:cNvPr>
        <xdr:cNvSpPr txBox="1"/>
      </xdr:nvSpPr>
      <xdr:spPr>
        <a:xfrm>
          <a:off x="733426" y="5972175"/>
          <a:ext cx="4638674"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PｺﾞｼｯｸM" panose="020B0600000000000000" pitchFamily="50" charset="-128"/>
              <a:ea typeface="HGPｺﾞｼｯｸM" panose="020B0600000000000000" pitchFamily="50" charset="-128"/>
            </a:rPr>
            <a:t>下記を読んで内容に了承後、□にチェックを入れて下さい。</a:t>
          </a:r>
          <a:endParaRPr kumimoji="1" lang="en-US" altLang="ja-JP" sz="1200">
            <a:solidFill>
              <a:srgbClr val="FF0000"/>
            </a:solidFill>
            <a:latin typeface="HGPｺﾞｼｯｸM" panose="020B0600000000000000" pitchFamily="50" charset="-128"/>
            <a:ea typeface="HGPｺﾞｼｯｸM" panose="020B0600000000000000" pitchFamily="50" charset="-128"/>
          </a:endParaRPr>
        </a:p>
        <a:p>
          <a:r>
            <a:rPr kumimoji="1" lang="en-US" altLang="ja-JP" sz="11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100">
              <a:solidFill>
                <a:schemeClr val="dk1"/>
              </a:solidFill>
              <a:effectLst/>
              <a:latin typeface="HGPｺﾞｼｯｸM" panose="020B0600000000000000" pitchFamily="50" charset="-128"/>
              <a:ea typeface="HGPｺﾞｼｯｸM" panose="020B0600000000000000" pitchFamily="50" charset="-128"/>
              <a:cs typeface="+mn-cs"/>
            </a:rPr>
            <a:t>　チェックを入れないと２ページ以降の内容は表示されません。</a:t>
          </a:r>
          <a:endParaRPr lang="ja-JP" altLang="ja-JP" sz="1100">
            <a:effectLst/>
            <a:latin typeface="HGPｺﾞｼｯｸM" panose="020B0600000000000000" pitchFamily="50" charset="-128"/>
            <a:ea typeface="HGPｺﾞｼｯｸM" panose="020B0600000000000000" pitchFamily="50" charset="-128"/>
          </a:endParaRPr>
        </a:p>
        <a:p>
          <a:endParaRPr kumimoji="1" lang="ja-JP" altLang="en-US" sz="1200">
            <a:solidFill>
              <a:srgbClr val="FF0000"/>
            </a:solidFill>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10</xdr:col>
      <xdr:colOff>695325</xdr:colOff>
      <xdr:row>32</xdr:row>
      <xdr:rowOff>19050</xdr:rowOff>
    </xdr:from>
    <xdr:to>
      <xdr:col>14</xdr:col>
      <xdr:colOff>38100</xdr:colOff>
      <xdr:row>32</xdr:row>
      <xdr:rowOff>257175</xdr:rowOff>
    </xdr:to>
    <xdr:sp macro="" textlink="">
      <xdr:nvSpPr>
        <xdr:cNvPr id="18" name="テキスト ボックス 17">
          <a:extLst>
            <a:ext uri="{FF2B5EF4-FFF2-40B4-BE49-F238E27FC236}">
              <a16:creationId xmlns:a16="http://schemas.microsoft.com/office/drawing/2014/main" id="{00000000-0008-0000-0A00-000012000000}"/>
            </a:ext>
          </a:extLst>
        </xdr:cNvPr>
        <xdr:cNvSpPr txBox="1"/>
      </xdr:nvSpPr>
      <xdr:spPr>
        <a:xfrm>
          <a:off x="4229100" y="9401175"/>
          <a:ext cx="15811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署名（直筆）</a:t>
          </a:r>
        </a:p>
      </xdr:txBody>
    </xdr:sp>
    <xdr:clientData fPrintsWithSheet="0"/>
  </xdr:twoCellAnchor>
  <xdr:twoCellAnchor>
    <xdr:from>
      <xdr:col>2</xdr:col>
      <xdr:colOff>476251</xdr:colOff>
      <xdr:row>25</xdr:row>
      <xdr:rowOff>9525</xdr:rowOff>
    </xdr:from>
    <xdr:to>
      <xdr:col>14</xdr:col>
      <xdr:colOff>106680</xdr:colOff>
      <xdr:row>25</xdr:row>
      <xdr:rowOff>485775</xdr:rowOff>
    </xdr:to>
    <xdr:sp macro="" textlink="">
      <xdr:nvSpPr>
        <xdr:cNvPr id="19" name="テキスト ボックス 18">
          <a:extLst>
            <a:ext uri="{FF2B5EF4-FFF2-40B4-BE49-F238E27FC236}">
              <a16:creationId xmlns:a16="http://schemas.microsoft.com/office/drawing/2014/main" id="{00000000-0008-0000-0A00-000013000000}"/>
            </a:ext>
          </a:extLst>
        </xdr:cNvPr>
        <xdr:cNvSpPr txBox="1"/>
      </xdr:nvSpPr>
      <xdr:spPr>
        <a:xfrm>
          <a:off x="704851" y="5755005"/>
          <a:ext cx="4552949"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下記を読んで内容に了承後、□にチェックを入れて下さい。</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チェックを入れないと２ページ以降の内容は表示されません。</a:t>
          </a:r>
          <a:endParaRPr lang="ja-JP" altLang="ja-JP" sz="1100">
            <a:effectLst/>
            <a:latin typeface="UD デジタル 教科書体 NK-R" panose="02020400000000000000" pitchFamily="18" charset="-128"/>
            <a:ea typeface="UD デジタル 教科書体 NK-R" panose="02020400000000000000" pitchFamily="18" charset="-128"/>
          </a:endParaRPr>
        </a:p>
        <a:p>
          <a:endPar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38100</xdr:colOff>
          <xdr:row>26</xdr:row>
          <xdr:rowOff>161925</xdr:rowOff>
        </xdr:from>
        <xdr:to>
          <xdr:col>15</xdr:col>
          <xdr:colOff>57150</xdr:colOff>
          <xdr:row>30</xdr:row>
          <xdr:rowOff>304800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A00-00000B3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14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twoCellAnchor>
    <xdr:from>
      <xdr:col>12</xdr:col>
      <xdr:colOff>95250</xdr:colOff>
      <xdr:row>95</xdr:row>
      <xdr:rowOff>161925</xdr:rowOff>
    </xdr:from>
    <xdr:to>
      <xdr:col>15</xdr:col>
      <xdr:colOff>522675</xdr:colOff>
      <xdr:row>95</xdr:row>
      <xdr:rowOff>619125</xdr:rowOff>
    </xdr:to>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a:xfrm>
          <a:off x="4838700" y="24641175"/>
          <a:ext cx="19419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UD デジタル 教科書体 NK-R" panose="02020400000000000000" pitchFamily="18" charset="-128"/>
              <a:ea typeface="UD デジタル 教科書体 NK-R" panose="02020400000000000000" pitchFamily="18" charset="-128"/>
            </a:rPr>
            <a:t>　放送専門部様式１　</a:t>
          </a:r>
        </a:p>
      </xdr:txBody>
    </xdr:sp>
    <xdr:clientData/>
  </xdr:twoCellAnchor>
  <xdr:twoCellAnchor>
    <xdr:from>
      <xdr:col>16</xdr:col>
      <xdr:colOff>47625</xdr:colOff>
      <xdr:row>118</xdr:row>
      <xdr:rowOff>219075</xdr:rowOff>
    </xdr:from>
    <xdr:to>
      <xdr:col>19</xdr:col>
      <xdr:colOff>447676</xdr:colOff>
      <xdr:row>126</xdr:row>
      <xdr:rowOff>57150</xdr:rowOff>
    </xdr:to>
    <xdr:sp macro="" textlink="">
      <xdr:nvSpPr>
        <xdr:cNvPr id="17" name="テキスト ボックス 16">
          <a:extLst>
            <a:ext uri="{FF2B5EF4-FFF2-40B4-BE49-F238E27FC236}">
              <a16:creationId xmlns:a16="http://schemas.microsoft.com/office/drawing/2014/main" id="{00000000-0008-0000-0A00-000011000000}"/>
            </a:ext>
          </a:extLst>
        </xdr:cNvPr>
        <xdr:cNvSpPr txBox="1"/>
      </xdr:nvSpPr>
      <xdr:spPr>
        <a:xfrm>
          <a:off x="7038975" y="28717875"/>
          <a:ext cx="2238376" cy="17430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R" panose="02020400000000000000" pitchFamily="18" charset="-128"/>
              <a:ea typeface="UD デジタル 教科書体 NK-R" panose="02020400000000000000" pitchFamily="18" charset="-128"/>
            </a:rPr>
            <a:t>左の同意書の提出は、</a:t>
          </a:r>
          <a:endParaRPr kumimoji="1" lang="en-US" altLang="ja-JP" sz="1200">
            <a:latin typeface="UD デジタル 教科書体 NK-R" panose="02020400000000000000" pitchFamily="18" charset="-128"/>
            <a:ea typeface="UD デジタル 教科書体 NK-R" panose="02020400000000000000" pitchFamily="18" charset="-128"/>
          </a:endParaRPr>
        </a:p>
        <a:p>
          <a:pPr algn="l"/>
          <a:r>
            <a:rPr kumimoji="1" lang="ja-JP" altLang="en-US" sz="1200">
              <a:latin typeface="UD デジタル 教科書体 NK-R" panose="02020400000000000000" pitchFamily="18" charset="-128"/>
              <a:ea typeface="UD デジタル 教科書体 NK-R" panose="02020400000000000000" pitchFamily="18" charset="-128"/>
            </a:rPr>
            <a:t>１、２枚目と同封、または、</a:t>
          </a:r>
          <a:endParaRPr kumimoji="1" lang="en-US" altLang="ja-JP" sz="1200">
            <a:latin typeface="UD デジタル 教科書体 NK-R" panose="02020400000000000000" pitchFamily="18" charset="-128"/>
            <a:ea typeface="UD デジタル 教科書体 NK-R" panose="02020400000000000000" pitchFamily="18" charset="-128"/>
          </a:endParaRPr>
        </a:p>
        <a:p>
          <a:pPr algn="l"/>
          <a:r>
            <a:rPr kumimoji="1" lang="ja-JP" altLang="en-US" sz="1200">
              <a:latin typeface="UD デジタル 教科書体 NK-R" panose="02020400000000000000" pitchFamily="18" charset="-128"/>
              <a:ea typeface="UD デジタル 教科書体 NK-R" panose="02020400000000000000" pitchFamily="18" charset="-128"/>
            </a:rPr>
            <a:t>大会初日の受付時に提出</a:t>
          </a:r>
        </a:p>
      </xdr:txBody>
    </xdr:sp>
    <xdr:clientData/>
  </xdr:twoCellAnchor>
  <xdr:twoCellAnchor>
    <xdr:from>
      <xdr:col>17</xdr:col>
      <xdr:colOff>238125</xdr:colOff>
      <xdr:row>0</xdr:row>
      <xdr:rowOff>142875</xdr:rowOff>
    </xdr:from>
    <xdr:to>
      <xdr:col>22</xdr:col>
      <xdr:colOff>66675</xdr:colOff>
      <xdr:row>8</xdr:row>
      <xdr:rowOff>44452</xdr:rowOff>
    </xdr:to>
    <xdr:sp macro="" textlink="">
      <xdr:nvSpPr>
        <xdr:cNvPr id="2" name="四角形吹き出し 9">
          <a:extLst>
            <a:ext uri="{FF2B5EF4-FFF2-40B4-BE49-F238E27FC236}">
              <a16:creationId xmlns:a16="http://schemas.microsoft.com/office/drawing/2014/main" id="{00000000-0008-0000-0A00-000002000000}"/>
            </a:ext>
          </a:extLst>
        </xdr:cNvPr>
        <xdr:cNvSpPr/>
      </xdr:nvSpPr>
      <xdr:spPr>
        <a:xfrm>
          <a:off x="7913688" y="142875"/>
          <a:ext cx="3241675" cy="2243140"/>
        </a:xfrm>
        <a:prstGeom prst="wedgeRectCallout">
          <a:avLst>
            <a:gd name="adj1" fmla="val -73398"/>
            <a:gd name="adj2" fmla="val -34147"/>
          </a:avLst>
        </a:prstGeom>
        <a:effectLst>
          <a:softEdge rad="31750"/>
        </a:effectLst>
      </xdr:spPr>
      <xdr:style>
        <a:lnRef idx="1">
          <a:schemeClr val="accent4"/>
        </a:lnRef>
        <a:fillRef idx="2">
          <a:schemeClr val="accent4"/>
        </a:fillRef>
        <a:effectRef idx="1">
          <a:schemeClr val="accent4"/>
        </a:effectRef>
        <a:fontRef idx="minor">
          <a:schemeClr val="dk1"/>
        </a:fontRef>
      </xdr:style>
      <xdr:txBody>
        <a:bodyPr vertOverflow="clip" horzOverflow="clip" lIns="144000" tIns="72000" rIns="72000" bIns="72000" rtlCol="0" anchor="ctr" anchorCtr="1"/>
        <a:lstStyle/>
        <a:p>
          <a:pPr algn="l"/>
          <a:r>
            <a:rPr lang="ja-JP" altLang="en-US" sz="1200" b="1">
              <a:effectLst/>
              <a:latin typeface="HGPｺﾞｼｯｸE" panose="020B0900000000000000" pitchFamily="50" charset="-128"/>
              <a:ea typeface="HGPｺﾞｼｯｸE" panose="020B0900000000000000" pitchFamily="50" charset="-128"/>
            </a:rPr>
            <a:t>最終画面です。入力内容を部長と確認し、印刷・送信してください。</a:t>
          </a:r>
        </a:p>
        <a:p>
          <a:pPr algn="l"/>
          <a:endParaRPr kumimoji="1" lang="en-US" altLang="ja-JP" sz="1100" b="0" cap="none" spc="0">
            <a:ln w="0"/>
            <a:solidFill>
              <a:srgbClr val="FF0000"/>
            </a:solidFill>
            <a:effectLst/>
            <a:latin typeface="HGPｺﾞｼｯｸE" panose="020B0900000000000000" pitchFamily="50" charset="-128"/>
            <a:ea typeface="HGPｺﾞｼｯｸE" panose="020B0900000000000000" pitchFamily="50" charset="-128"/>
          </a:endParaRP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①印刷は、このままのサイズで印刷してください。</a:t>
          </a: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②印刷した申込用紙には公印を捺印し、</a:t>
          </a: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　原稿や進行表と同封してください。</a:t>
          </a: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③ファイル保存は、最終画面で行ってください。</a:t>
          </a: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　（</a:t>
          </a:r>
          <a:r>
            <a:rPr kumimoji="1" lang="en-US" altLang="ja-JP" sz="1100" b="0" cap="none" spc="0">
              <a:ln w="0"/>
              <a:solidFill>
                <a:srgbClr val="FF0000"/>
              </a:solidFill>
              <a:effectLst/>
              <a:latin typeface="HGPｺﾞｼｯｸE" panose="020B0900000000000000" pitchFamily="50" charset="-128"/>
              <a:ea typeface="HGPｺﾞｼｯｸE" panose="020B0900000000000000" pitchFamily="50" charset="-128"/>
            </a:rPr>
            <a:t>※</a:t>
          </a: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前頁以前に戻っての保存は不可）</a:t>
          </a: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④ファイルの送信は１回のみです。</a:t>
          </a: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　部長とよく確認した後、送信してください。</a:t>
          </a:r>
        </a:p>
      </xdr:txBody>
    </xdr:sp>
    <xdr:clientData fPrintsWithSheet="0"/>
  </xdr:twoCellAnchor>
  <xdr:twoCellAnchor>
    <xdr:from>
      <xdr:col>16</xdr:col>
      <xdr:colOff>285751</xdr:colOff>
      <xdr:row>8</xdr:row>
      <xdr:rowOff>222251</xdr:rowOff>
    </xdr:from>
    <xdr:to>
      <xdr:col>19</xdr:col>
      <xdr:colOff>354014</xdr:colOff>
      <xdr:row>14</xdr:row>
      <xdr:rowOff>146051</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7493001" y="2563814"/>
          <a:ext cx="1901826" cy="1162050"/>
          <a:chOff x="10358412" y="1775841"/>
          <a:chExt cx="1981199" cy="1247775"/>
        </a:xfrm>
      </xdr:grpSpPr>
      <xdr:sp macro="" textlink="">
        <xdr:nvSpPr>
          <xdr:cNvPr id="4" name="右矢印 6">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rot="10800000" flipV="1">
            <a:off x="10358412" y="1775841"/>
            <a:ext cx="1981199" cy="1247775"/>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訂正事項がある場合は、</a:t>
            </a:r>
            <a:endParaRPr kumimoji="1" lang="en-US" altLang="ja-JP" sz="1100">
              <a:solidFill>
                <a:schemeClr val="tx1"/>
              </a:solidFill>
              <a:latin typeface="HGPｺﾞｼｯｸE" panose="020B0900000000000000" pitchFamily="50" charset="-128"/>
              <a:ea typeface="HGPｺﾞｼｯｸE" panose="020B0900000000000000" pitchFamily="50" charset="-128"/>
            </a:endParaRP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5" name="U ターン矢印 7">
            <a:extLst>
              <a:ext uri="{FF2B5EF4-FFF2-40B4-BE49-F238E27FC236}">
                <a16:creationId xmlns:a16="http://schemas.microsoft.com/office/drawing/2014/main" id="{00000000-0008-0000-0A00-000005000000}"/>
              </a:ext>
            </a:extLst>
          </xdr:cNvPr>
          <xdr:cNvSpPr/>
        </xdr:nvSpPr>
        <xdr:spPr>
          <a:xfrm rot="5400000">
            <a:off x="11664200" y="2280659"/>
            <a:ext cx="335938" cy="470773"/>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fPrintsWithSheet="0"/>
  </xdr:twoCellAnchor>
  <xdr:twoCellAnchor>
    <xdr:from>
      <xdr:col>16</xdr:col>
      <xdr:colOff>365125</xdr:colOff>
      <xdr:row>14</xdr:row>
      <xdr:rowOff>373062</xdr:rowOff>
    </xdr:from>
    <xdr:to>
      <xdr:col>19</xdr:col>
      <xdr:colOff>300037</xdr:colOff>
      <xdr:row>18</xdr:row>
      <xdr:rowOff>242887</xdr:rowOff>
    </xdr:to>
    <xdr:sp macro="" textlink="">
      <xdr:nvSpPr>
        <xdr:cNvPr id="9" name="額縁 21">
          <a:hlinkClick xmlns:r="http://schemas.openxmlformats.org/officeDocument/2006/relationships" r:id="rId2"/>
          <a:extLst>
            <a:ext uri="{FF2B5EF4-FFF2-40B4-BE49-F238E27FC236}">
              <a16:creationId xmlns:a16="http://schemas.microsoft.com/office/drawing/2014/main" id="{00000000-0008-0000-0A00-000009000000}"/>
            </a:ext>
          </a:extLst>
        </xdr:cNvPr>
        <xdr:cNvSpPr/>
      </xdr:nvSpPr>
      <xdr:spPr>
        <a:xfrm>
          <a:off x="7572375" y="3952875"/>
          <a:ext cx="1768475" cy="727075"/>
        </a:xfrm>
        <a:prstGeom prst="bevel">
          <a:avLst/>
        </a:prstGeom>
        <a:solidFill>
          <a:srgbClr val="ED7D31"/>
        </a:solidFill>
        <a:ln w="19050" cap="flat" cmpd="sng" algn="ctr">
          <a:solidFill>
            <a:sysClr val="window" lastClr="FFFF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ｺﾞｼｯｸE" panose="020B0900000000000000" pitchFamily="50" charset="-128"/>
              <a:ea typeface="HGPｺﾞｼｯｸE" panose="020B0900000000000000" pitchFamily="50" charset="-128"/>
              <a:cs typeface="+mn-cs"/>
            </a:rPr>
            <a:t>先頭頁に戻りたい</a:t>
          </a:r>
          <a:endParaRPr kumimoji="1" lang="en-US" altLang="ja-JP" sz="1400" b="0" i="0" u="none" strike="noStrike" kern="0" cap="none" spc="0" normalizeH="0" baseline="0" noProof="0">
            <a:ln>
              <a:noFill/>
            </a:ln>
            <a:solidFill>
              <a:sysClr val="window" lastClr="FFFFFF"/>
            </a:solidFill>
            <a:effectLst/>
            <a:uLnTx/>
            <a:uFillTx/>
            <a:latin typeface="HGPｺﾞｼｯｸE" panose="020B0900000000000000" pitchFamily="50" charset="-128"/>
            <a:ea typeface="HGPｺﾞｼｯｸE" panose="020B09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ここをクリック</a:t>
          </a:r>
        </a:p>
      </xdr:txBody>
    </xdr:sp>
    <xdr:clientData/>
  </xdr:twoCellAnchor>
  <xdr:twoCellAnchor>
    <xdr:from>
      <xdr:col>2</xdr:col>
      <xdr:colOff>476251</xdr:colOff>
      <xdr:row>25</xdr:row>
      <xdr:rowOff>9523</xdr:rowOff>
    </xdr:from>
    <xdr:to>
      <xdr:col>15</xdr:col>
      <xdr:colOff>76200</xdr:colOff>
      <xdr:row>26</xdr:row>
      <xdr:rowOff>1904</xdr:rowOff>
    </xdr:to>
    <xdr:sp macro="" textlink="">
      <xdr:nvSpPr>
        <xdr:cNvPr id="20" name="テキスト ボックス 19">
          <a:extLst>
            <a:ext uri="{FF2B5EF4-FFF2-40B4-BE49-F238E27FC236}">
              <a16:creationId xmlns:a16="http://schemas.microsoft.com/office/drawing/2014/main" id="{00000000-0008-0000-0A00-000014000000}"/>
            </a:ext>
          </a:extLst>
        </xdr:cNvPr>
        <xdr:cNvSpPr txBox="1"/>
      </xdr:nvSpPr>
      <xdr:spPr>
        <a:xfrm>
          <a:off x="733426" y="5829298"/>
          <a:ext cx="5991224" cy="497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下記を読んで内容に了承後、□にチェックを入れて下さい。</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チェックを入れないと２ページ以降の内容は表示されません。</a:t>
          </a:r>
          <a:endParaRPr lang="ja-JP" altLang="ja-JP" sz="1100">
            <a:effectLst/>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8.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omments" Target="../comments9.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Q112"/>
  <sheetViews>
    <sheetView zoomScaleNormal="100" workbookViewId="0">
      <pane xSplit="3" ySplit="2" topLeftCell="D3" activePane="bottomRight" state="frozen"/>
      <selection pane="topRight" activeCell="D1" sqref="D1"/>
      <selection pane="bottomLeft" activeCell="A3" sqref="A3"/>
      <selection pane="bottomRight"/>
    </sheetView>
  </sheetViews>
  <sheetFormatPr defaultColWidth="9" defaultRowHeight="14.25" x14ac:dyDescent="0.15"/>
  <cols>
    <col min="1" max="1" width="9" style="2"/>
    <col min="2" max="2" width="10.125" style="12" customWidth="1"/>
    <col min="3" max="3" width="5.75" style="2" customWidth="1"/>
    <col min="4" max="4" width="44.875" style="2" customWidth="1"/>
    <col min="5" max="5" width="10.25" style="2" customWidth="1"/>
    <col min="6" max="6" width="15.75" style="17" customWidth="1"/>
    <col min="7" max="7" width="3.25" style="18" customWidth="1"/>
    <col min="8" max="8" width="20.75" style="2" customWidth="1"/>
    <col min="9" max="9" width="3.25" style="2" customWidth="1"/>
    <col min="10" max="10" width="11.125" style="13" customWidth="1"/>
    <col min="11" max="11" width="13.75" style="2" bestFit="1" customWidth="1"/>
    <col min="12" max="12" width="9.875" style="13" bestFit="1" customWidth="1"/>
    <col min="13" max="13" width="2.625" style="21" bestFit="1" customWidth="1"/>
    <col min="14" max="14" width="18" style="2" customWidth="1"/>
    <col min="15" max="16384" width="9" style="2"/>
  </cols>
  <sheetData>
    <row r="1" spans="1:17" ht="29.25" customHeight="1" x14ac:dyDescent="0.15">
      <c r="D1" s="1" t="s">
        <v>0</v>
      </c>
      <c r="E1" s="1"/>
      <c r="F1" s="8" t="s">
        <v>1</v>
      </c>
      <c r="G1" s="9"/>
      <c r="H1" s="3" t="s">
        <v>2</v>
      </c>
      <c r="I1" s="3"/>
      <c r="J1" s="3" t="s">
        <v>3</v>
      </c>
    </row>
    <row r="2" spans="1:17" ht="6.75" customHeight="1" x14ac:dyDescent="0.15"/>
    <row r="3" spans="1:17" ht="37.5" customHeight="1" x14ac:dyDescent="0.15">
      <c r="A3" s="12">
        <v>1</v>
      </c>
      <c r="B3" s="2" t="s">
        <v>4</v>
      </c>
      <c r="D3" s="694" t="s">
        <v>557</v>
      </c>
      <c r="E3" s="17"/>
      <c r="F3" s="22" t="s">
        <v>5</v>
      </c>
      <c r="H3" s="65" t="s">
        <v>6</v>
      </c>
      <c r="J3" s="23" t="s">
        <v>7</v>
      </c>
    </row>
    <row r="4" spans="1:17" ht="24" customHeight="1" x14ac:dyDescent="0.15">
      <c r="A4" s="12"/>
      <c r="B4" s="2"/>
      <c r="D4" s="694" t="s">
        <v>558</v>
      </c>
      <c r="F4" s="22" t="s">
        <v>5</v>
      </c>
      <c r="H4" s="65" t="s">
        <v>9</v>
      </c>
      <c r="J4" s="23" t="s">
        <v>8</v>
      </c>
    </row>
    <row r="5" spans="1:17" ht="21" customHeight="1" x14ac:dyDescent="0.15">
      <c r="A5" s="12">
        <v>2</v>
      </c>
      <c r="B5" s="2" t="s">
        <v>10</v>
      </c>
      <c r="D5" s="693" t="s">
        <v>3</v>
      </c>
      <c r="F5" s="64" t="s">
        <v>11</v>
      </c>
      <c r="H5" s="2" t="s">
        <v>12</v>
      </c>
      <c r="J5" s="2" t="s">
        <v>13</v>
      </c>
    </row>
    <row r="6" spans="1:17" ht="6.75" customHeight="1" x14ac:dyDescent="0.15">
      <c r="A6" s="12"/>
      <c r="B6" s="2"/>
      <c r="J6" s="2"/>
    </row>
    <row r="7" spans="1:17" x14ac:dyDescent="0.15">
      <c r="A7" s="12">
        <v>3</v>
      </c>
      <c r="B7" s="2" t="s">
        <v>14</v>
      </c>
      <c r="D7" s="693" t="s">
        <v>15</v>
      </c>
      <c r="E7" s="24"/>
      <c r="F7" s="17" t="s">
        <v>16</v>
      </c>
      <c r="H7" s="2" t="s">
        <v>17</v>
      </c>
      <c r="J7" s="2" t="s">
        <v>18</v>
      </c>
      <c r="O7" s="2" t="s">
        <v>597</v>
      </c>
      <c r="P7" s="2" t="s">
        <v>598</v>
      </c>
      <c r="Q7" s="2" t="s">
        <v>599</v>
      </c>
    </row>
    <row r="8" spans="1:17" ht="6.75" customHeight="1" x14ac:dyDescent="0.15">
      <c r="A8" s="12"/>
      <c r="B8" s="2"/>
      <c r="J8" s="2"/>
    </row>
    <row r="9" spans="1:17" x14ac:dyDescent="0.15">
      <c r="A9" s="12">
        <v>4</v>
      </c>
      <c r="B9" s="2" t="s">
        <v>19</v>
      </c>
      <c r="D9" s="19" t="s">
        <v>395</v>
      </c>
      <c r="E9" s="25"/>
      <c r="F9" s="20" t="s">
        <v>21</v>
      </c>
      <c r="G9" s="10"/>
      <c r="H9" s="19" t="s">
        <v>22</v>
      </c>
      <c r="I9" s="19"/>
      <c r="J9" s="19" t="s">
        <v>20</v>
      </c>
    </row>
    <row r="10" spans="1:17" ht="6.75" customHeight="1" x14ac:dyDescent="0.15">
      <c r="A10" s="12"/>
      <c r="B10" s="2"/>
      <c r="J10" s="2"/>
      <c r="K10" s="12"/>
      <c r="L10" s="12"/>
    </row>
    <row r="11" spans="1:17" ht="13.5" x14ac:dyDescent="0.15">
      <c r="A11" s="12">
        <v>5</v>
      </c>
      <c r="B11" s="2" t="s">
        <v>23</v>
      </c>
      <c r="D11" s="693" t="s">
        <v>24</v>
      </c>
      <c r="F11" s="2" t="s">
        <v>24</v>
      </c>
      <c r="G11" s="2"/>
      <c r="H11" s="2" t="s">
        <v>25</v>
      </c>
      <c r="J11" s="2" t="s">
        <v>24</v>
      </c>
      <c r="L11" s="2"/>
    </row>
    <row r="12" spans="1:17" ht="13.5" x14ac:dyDescent="0.15">
      <c r="A12" s="12"/>
      <c r="B12" s="2"/>
      <c r="D12" s="693" t="s">
        <v>26</v>
      </c>
      <c r="F12" s="2" t="s">
        <v>27</v>
      </c>
      <c r="G12" s="15"/>
      <c r="H12" s="2" t="s">
        <v>28</v>
      </c>
      <c r="J12" s="2" t="s">
        <v>27</v>
      </c>
      <c r="L12" s="2"/>
    </row>
    <row r="13" spans="1:17" ht="13.5" x14ac:dyDescent="0.15">
      <c r="A13" s="12"/>
      <c r="B13" s="2"/>
      <c r="D13" s="693" t="s">
        <v>29</v>
      </c>
      <c r="F13" s="2" t="s">
        <v>30</v>
      </c>
      <c r="G13" s="15"/>
      <c r="H13" s="2" t="s">
        <v>31</v>
      </c>
      <c r="J13" s="2" t="s">
        <v>32</v>
      </c>
      <c r="L13" s="2"/>
    </row>
    <row r="14" spans="1:17" ht="13.5" x14ac:dyDescent="0.15">
      <c r="A14" s="12"/>
      <c r="B14" s="2"/>
      <c r="D14" s="693" t="s">
        <v>33</v>
      </c>
      <c r="F14" s="2" t="s">
        <v>34</v>
      </c>
      <c r="G14" s="15"/>
      <c r="J14" s="2" t="s">
        <v>35</v>
      </c>
      <c r="L14" s="2"/>
    </row>
    <row r="15" spans="1:17" ht="13.5" x14ac:dyDescent="0.15">
      <c r="A15" s="12"/>
      <c r="B15" s="2"/>
      <c r="D15" s="693" t="s">
        <v>36</v>
      </c>
      <c r="F15" s="2" t="s">
        <v>37</v>
      </c>
      <c r="G15" s="15"/>
      <c r="J15" s="2" t="s">
        <v>38</v>
      </c>
      <c r="L15" s="2"/>
    </row>
    <row r="16" spans="1:17" ht="13.5" x14ac:dyDescent="0.15">
      <c r="A16" s="12"/>
      <c r="B16" s="2"/>
      <c r="D16" s="693" t="s">
        <v>39</v>
      </c>
      <c r="F16" s="2" t="s">
        <v>40</v>
      </c>
      <c r="G16" s="15"/>
      <c r="J16" s="2" t="s">
        <v>41</v>
      </c>
      <c r="L16" s="2"/>
    </row>
    <row r="17" spans="1:12" ht="13.5" x14ac:dyDescent="0.15">
      <c r="A17" s="12"/>
      <c r="B17" s="2"/>
      <c r="D17" s="693" t="s">
        <v>42</v>
      </c>
      <c r="F17" s="2" t="s">
        <v>43</v>
      </c>
      <c r="G17" s="15"/>
      <c r="J17" s="2" t="s">
        <v>41</v>
      </c>
      <c r="L17" s="2"/>
    </row>
    <row r="18" spans="1:12" ht="13.5" x14ac:dyDescent="0.15">
      <c r="A18" s="12"/>
      <c r="B18" s="2"/>
      <c r="F18" s="2" t="s">
        <v>44</v>
      </c>
      <c r="G18" s="15"/>
      <c r="J18" s="2" t="s">
        <v>41</v>
      </c>
      <c r="L18" s="2"/>
    </row>
    <row r="19" spans="1:12" ht="6.75" customHeight="1" x14ac:dyDescent="0.15">
      <c r="A19" s="12"/>
      <c r="B19" s="2"/>
    </row>
    <row r="20" spans="1:12" x14ac:dyDescent="0.15">
      <c r="A20" s="12">
        <v>6</v>
      </c>
      <c r="B20" s="2" t="s">
        <v>45</v>
      </c>
      <c r="C20" s="11">
        <v>1</v>
      </c>
      <c r="F20" s="2" t="s">
        <v>46</v>
      </c>
      <c r="J20" s="14" t="s">
        <v>47</v>
      </c>
    </row>
    <row r="21" spans="1:12" x14ac:dyDescent="0.15">
      <c r="C21" s="11">
        <v>2</v>
      </c>
      <c r="F21" s="2" t="s">
        <v>48</v>
      </c>
      <c r="J21" s="14" t="s">
        <v>49</v>
      </c>
    </row>
    <row r="22" spans="1:12" x14ac:dyDescent="0.15">
      <c r="C22" s="11">
        <v>3</v>
      </c>
      <c r="F22" s="2" t="s">
        <v>50</v>
      </c>
      <c r="J22" s="14" t="s">
        <v>51</v>
      </c>
    </row>
    <row r="23" spans="1:12" x14ac:dyDescent="0.15">
      <c r="C23" s="11">
        <v>4</v>
      </c>
      <c r="F23" s="2" t="s">
        <v>52</v>
      </c>
      <c r="J23" s="14" t="s">
        <v>53</v>
      </c>
    </row>
    <row r="24" spans="1:12" x14ac:dyDescent="0.15">
      <c r="C24" s="11">
        <v>5</v>
      </c>
      <c r="F24" s="2" t="s">
        <v>54</v>
      </c>
      <c r="J24" s="14"/>
    </row>
    <row r="25" spans="1:12" x14ac:dyDescent="0.15">
      <c r="C25" s="11"/>
    </row>
    <row r="26" spans="1:12" x14ac:dyDescent="0.15">
      <c r="C26" s="11"/>
    </row>
    <row r="27" spans="1:12" ht="6.75" customHeight="1" x14ac:dyDescent="0.15">
      <c r="C27" s="12"/>
    </row>
    <row r="28" spans="1:12" ht="14.25" customHeight="1" x14ac:dyDescent="0.15">
      <c r="A28" s="12">
        <v>7</v>
      </c>
      <c r="B28" s="12" t="s">
        <v>55</v>
      </c>
      <c r="C28" s="12"/>
      <c r="D28" s="693" t="s">
        <v>567</v>
      </c>
    </row>
    <row r="29" spans="1:12" ht="14.25" customHeight="1" x14ac:dyDescent="0.15">
      <c r="B29" s="12" t="s">
        <v>56</v>
      </c>
      <c r="C29" s="12"/>
      <c r="D29" s="693" t="s">
        <v>568</v>
      </c>
    </row>
    <row r="30" spans="1:12" ht="14.25" customHeight="1" x14ac:dyDescent="0.15">
      <c r="B30" s="12" t="s">
        <v>57</v>
      </c>
      <c r="C30" s="12"/>
      <c r="D30" s="693" t="s">
        <v>569</v>
      </c>
    </row>
    <row r="31" spans="1:12" ht="14.25" customHeight="1" x14ac:dyDescent="0.15">
      <c r="C31" s="12"/>
    </row>
    <row r="32" spans="1:12" ht="14.25" customHeight="1" x14ac:dyDescent="0.15">
      <c r="A32" s="12">
        <v>8</v>
      </c>
      <c r="B32" s="16" t="s">
        <v>58</v>
      </c>
      <c r="C32" s="12"/>
      <c r="F32" s="17" t="s">
        <v>59</v>
      </c>
      <c r="H32" s="2" t="s">
        <v>60</v>
      </c>
      <c r="J32" s="2" t="s">
        <v>61</v>
      </c>
    </row>
    <row r="33" spans="1:17" ht="14.25" customHeight="1" x14ac:dyDescent="0.15">
      <c r="B33" s="12" t="s">
        <v>62</v>
      </c>
      <c r="C33" s="12"/>
      <c r="H33" s="2" t="s">
        <v>63</v>
      </c>
      <c r="J33" s="2" t="s">
        <v>64</v>
      </c>
    </row>
    <row r="34" spans="1:17" ht="14.25" customHeight="1" x14ac:dyDescent="0.15">
      <c r="C34" s="12"/>
      <c r="D34" s="14"/>
      <c r="E34" s="17"/>
      <c r="J34" s="14" t="s">
        <v>65</v>
      </c>
    </row>
    <row r="35" spans="1:17" ht="18.75" customHeight="1" x14ac:dyDescent="0.15">
      <c r="G35" s="755" t="s">
        <v>66</v>
      </c>
      <c r="H35" s="756"/>
      <c r="J35" s="757" t="s">
        <v>67</v>
      </c>
      <c r="K35" s="757" t="s">
        <v>68</v>
      </c>
      <c r="L35" s="757" t="s">
        <v>69</v>
      </c>
    </row>
    <row r="36" spans="1:17" ht="18.75" customHeight="1" x14ac:dyDescent="0.15">
      <c r="B36" s="26"/>
      <c r="C36" s="26"/>
      <c r="D36" s="27" t="s">
        <v>70</v>
      </c>
      <c r="E36" s="28" t="s">
        <v>71</v>
      </c>
      <c r="F36" s="752" t="s">
        <v>600</v>
      </c>
      <c r="G36" s="29" t="s">
        <v>72</v>
      </c>
      <c r="H36" s="30" t="s">
        <v>73</v>
      </c>
      <c r="I36" s="31"/>
      <c r="J36" s="758"/>
      <c r="K36" s="758"/>
      <c r="L36" s="758"/>
      <c r="N36" s="2" t="s">
        <v>604</v>
      </c>
      <c r="O36" s="2" t="s">
        <v>601</v>
      </c>
      <c r="P36" s="2" t="s">
        <v>602</v>
      </c>
      <c r="Q36" s="2" t="s">
        <v>603</v>
      </c>
    </row>
    <row r="37" spans="1:17" ht="18.75" customHeight="1" x14ac:dyDescent="0.15">
      <c r="A37" s="4" t="s">
        <v>74</v>
      </c>
      <c r="B37" s="32" t="s">
        <v>396</v>
      </c>
      <c r="C37" s="32">
        <v>1</v>
      </c>
      <c r="D37" s="33" t="s">
        <v>75</v>
      </c>
      <c r="E37" s="34" t="s">
        <v>76</v>
      </c>
      <c r="F37" s="35" t="s">
        <v>77</v>
      </c>
      <c r="G37" s="36" t="s">
        <v>17</v>
      </c>
      <c r="H37" s="37" t="s">
        <v>397</v>
      </c>
      <c r="I37" s="38"/>
      <c r="J37" s="39" t="s">
        <v>531</v>
      </c>
      <c r="K37" s="39" t="s">
        <v>532</v>
      </c>
      <c r="L37" s="40">
        <v>0</v>
      </c>
      <c r="N37" s="2" t="str">
        <f>IF($D$7="n",O37,IF($D$7="k",P37,IF($D$7="s",Q37,"")))</f>
        <v>r6s01sadowara</v>
      </c>
      <c r="O37" s="2" t="str">
        <f>$O$7&amp;F37</f>
        <v>r6n01sadowara</v>
      </c>
      <c r="P37" s="2" t="str">
        <f>$P$7&amp;F37</f>
        <v>r6k01sadowara</v>
      </c>
      <c r="Q37" s="2" t="str">
        <f>$Q$7&amp;F37</f>
        <v>r6s01sadowara</v>
      </c>
    </row>
    <row r="38" spans="1:17" ht="18.75" customHeight="1" x14ac:dyDescent="0.15">
      <c r="A38" s="5" t="s">
        <v>398</v>
      </c>
      <c r="B38" s="41" t="s">
        <v>399</v>
      </c>
      <c r="C38" s="41">
        <v>2</v>
      </c>
      <c r="D38" s="42" t="s">
        <v>78</v>
      </c>
      <c r="E38" s="43" t="s">
        <v>79</v>
      </c>
      <c r="F38" s="44" t="s">
        <v>80</v>
      </c>
      <c r="G38" s="45" t="s">
        <v>17</v>
      </c>
      <c r="H38" s="46" t="s">
        <v>397</v>
      </c>
      <c r="I38" s="47"/>
      <c r="J38" s="48" t="s">
        <v>81</v>
      </c>
      <c r="K38" s="49" t="s">
        <v>82</v>
      </c>
      <c r="L38" s="48"/>
      <c r="N38" s="2" t="str">
        <f t="shared" ref="N38:N101" si="0">IF($D$7="n",O38,IF($D$7="k",P38,IF($D$7="s",Q38,"")))</f>
        <v>r6s02oomiya</v>
      </c>
      <c r="O38" s="2" t="str">
        <f t="shared" ref="O38:O101" si="1">$O$7&amp;F38</f>
        <v>r6n02oomiya</v>
      </c>
      <c r="P38" s="2" t="str">
        <f t="shared" ref="P38:P101" si="2">$P$7&amp;F38</f>
        <v>r6k02oomiya</v>
      </c>
      <c r="Q38" s="2" t="str">
        <f t="shared" ref="Q38:Q101" si="3">$Q$7&amp;F38</f>
        <v>r6s02oomiya</v>
      </c>
    </row>
    <row r="39" spans="1:17" ht="18.75" customHeight="1" x14ac:dyDescent="0.15">
      <c r="A39" s="5"/>
      <c r="B39" s="41" t="s">
        <v>400</v>
      </c>
      <c r="C39" s="41">
        <v>3</v>
      </c>
      <c r="D39" s="42" t="s">
        <v>83</v>
      </c>
      <c r="E39" s="43" t="s">
        <v>84</v>
      </c>
      <c r="F39" s="44" t="s">
        <v>85</v>
      </c>
      <c r="G39" s="45"/>
      <c r="H39" s="46" t="s">
        <v>350</v>
      </c>
      <c r="I39" s="47"/>
      <c r="J39" s="48">
        <v>0</v>
      </c>
      <c r="K39" s="49">
        <v>0</v>
      </c>
      <c r="L39" s="48">
        <v>0</v>
      </c>
      <c r="N39" s="2" t="str">
        <f t="shared" si="0"/>
        <v>r6s03kaiyo</v>
      </c>
      <c r="O39" s="2" t="str">
        <f t="shared" si="1"/>
        <v>r6n03kaiyo</v>
      </c>
      <c r="P39" s="2" t="str">
        <f t="shared" si="2"/>
        <v>r6k03kaiyo</v>
      </c>
      <c r="Q39" s="2" t="str">
        <f t="shared" si="3"/>
        <v>r6s03kaiyo</v>
      </c>
    </row>
    <row r="40" spans="1:17" ht="18.75" customHeight="1" x14ac:dyDescent="0.15">
      <c r="A40" s="5"/>
      <c r="B40" s="41" t="s">
        <v>401</v>
      </c>
      <c r="C40" s="41">
        <v>4</v>
      </c>
      <c r="D40" s="42" t="s">
        <v>86</v>
      </c>
      <c r="E40" s="43" t="s">
        <v>87</v>
      </c>
      <c r="F40" s="44" t="s">
        <v>88</v>
      </c>
      <c r="G40" s="45" t="s">
        <v>17</v>
      </c>
      <c r="H40" s="46" t="s">
        <v>397</v>
      </c>
      <c r="I40" s="47"/>
      <c r="J40" s="66" t="s">
        <v>101</v>
      </c>
      <c r="K40" s="66" t="s">
        <v>89</v>
      </c>
      <c r="L40" s="48">
        <v>0</v>
      </c>
      <c r="N40" s="2" t="str">
        <f t="shared" si="0"/>
        <v>r6s04miyakita</v>
      </c>
      <c r="O40" s="2" t="str">
        <f t="shared" si="1"/>
        <v>r6n04miyakita</v>
      </c>
      <c r="P40" s="2" t="str">
        <f t="shared" si="2"/>
        <v>r6k04miyakita</v>
      </c>
      <c r="Q40" s="2" t="str">
        <f t="shared" si="3"/>
        <v>r6s04miyakita</v>
      </c>
    </row>
    <row r="41" spans="1:17" ht="18.75" customHeight="1" x14ac:dyDescent="0.15">
      <c r="A41" s="5"/>
      <c r="B41" s="41" t="s">
        <v>402</v>
      </c>
      <c r="C41" s="41">
        <v>5</v>
      </c>
      <c r="D41" s="42" t="s">
        <v>90</v>
      </c>
      <c r="E41" s="43" t="s">
        <v>403</v>
      </c>
      <c r="F41" s="44" t="s">
        <v>91</v>
      </c>
      <c r="G41" s="45" t="s">
        <v>17</v>
      </c>
      <c r="H41" s="46" t="s">
        <v>397</v>
      </c>
      <c r="I41" s="47"/>
      <c r="J41" s="48" t="s">
        <v>92</v>
      </c>
      <c r="K41" s="48" t="s">
        <v>533</v>
      </c>
      <c r="L41" s="66" t="s">
        <v>93</v>
      </c>
      <c r="N41" s="2" t="str">
        <f t="shared" si="0"/>
        <v>r6s05miyakogyo</v>
      </c>
      <c r="O41" s="2" t="str">
        <f t="shared" si="1"/>
        <v>r6n05miyakogyo</v>
      </c>
      <c r="P41" s="2" t="str">
        <f t="shared" si="2"/>
        <v>r6k05miyakogyo</v>
      </c>
      <c r="Q41" s="2" t="str">
        <f t="shared" si="3"/>
        <v>r6s05miyakogyo</v>
      </c>
    </row>
    <row r="42" spans="1:17" ht="18.75" customHeight="1" x14ac:dyDescent="0.15">
      <c r="A42" s="5"/>
      <c r="B42" s="41" t="s">
        <v>404</v>
      </c>
      <c r="C42" s="41">
        <v>6</v>
      </c>
      <c r="D42" s="42" t="s">
        <v>94</v>
      </c>
      <c r="E42" s="43" t="s">
        <v>95</v>
      </c>
      <c r="F42" s="44" t="s">
        <v>96</v>
      </c>
      <c r="G42" s="45" t="s">
        <v>18</v>
      </c>
      <c r="H42" s="46" t="s">
        <v>559</v>
      </c>
      <c r="I42" s="47"/>
      <c r="J42" s="48" t="s">
        <v>97</v>
      </c>
      <c r="K42" s="66"/>
      <c r="L42" s="48">
        <v>0</v>
      </c>
      <c r="N42" s="2" t="str">
        <f t="shared" si="0"/>
        <v>r6s06miyasho</v>
      </c>
      <c r="O42" s="2" t="str">
        <f t="shared" si="1"/>
        <v>r6n06miyasho</v>
      </c>
      <c r="P42" s="2" t="str">
        <f t="shared" si="2"/>
        <v>r6k06miyasho</v>
      </c>
      <c r="Q42" s="2" t="str">
        <f t="shared" si="3"/>
        <v>r6s06miyasho</v>
      </c>
    </row>
    <row r="43" spans="1:17" ht="18.75" customHeight="1" x14ac:dyDescent="0.15">
      <c r="A43" s="5"/>
      <c r="B43" s="41" t="s">
        <v>405</v>
      </c>
      <c r="C43" s="41">
        <v>7</v>
      </c>
      <c r="D43" s="42" t="s">
        <v>98</v>
      </c>
      <c r="E43" s="43" t="s">
        <v>99</v>
      </c>
      <c r="F43" s="44" t="s">
        <v>100</v>
      </c>
      <c r="G43" s="45" t="s">
        <v>16</v>
      </c>
      <c r="H43" s="46" t="s">
        <v>406</v>
      </c>
      <c r="I43" s="47"/>
      <c r="J43" s="49" t="s">
        <v>534</v>
      </c>
      <c r="K43" s="66"/>
      <c r="L43" s="48">
        <v>0</v>
      </c>
      <c r="N43" s="2" t="str">
        <f t="shared" si="0"/>
        <v>r6s07miyanishi</v>
      </c>
      <c r="O43" s="2" t="str">
        <f t="shared" si="1"/>
        <v>r6n07miyanishi</v>
      </c>
      <c r="P43" s="2" t="str">
        <f t="shared" si="2"/>
        <v>r6k07miyanishi</v>
      </c>
      <c r="Q43" s="2" t="str">
        <f t="shared" si="3"/>
        <v>r6s07miyanishi</v>
      </c>
    </row>
    <row r="44" spans="1:17" ht="18.75" customHeight="1" x14ac:dyDescent="0.15">
      <c r="A44" s="5"/>
      <c r="B44" s="41" t="s">
        <v>407</v>
      </c>
      <c r="C44" s="41">
        <v>8</v>
      </c>
      <c r="D44" s="42" t="s">
        <v>102</v>
      </c>
      <c r="E44" s="43" t="s">
        <v>103</v>
      </c>
      <c r="F44" s="44" t="s">
        <v>104</v>
      </c>
      <c r="G44" s="45" t="s">
        <v>16</v>
      </c>
      <c r="H44" s="46" t="s">
        <v>406</v>
      </c>
      <c r="I44" s="47"/>
      <c r="J44" s="48" t="s">
        <v>105</v>
      </c>
      <c r="K44" s="49" t="s">
        <v>106</v>
      </c>
      <c r="L44" s="48">
        <v>0</v>
      </c>
      <c r="N44" s="2" t="str">
        <f t="shared" si="0"/>
        <v>r6s08miyano</v>
      </c>
      <c r="O44" s="2" t="str">
        <f t="shared" si="1"/>
        <v>r6n08miyano</v>
      </c>
      <c r="P44" s="2" t="str">
        <f t="shared" si="2"/>
        <v>r6k08miyano</v>
      </c>
      <c r="Q44" s="2" t="str">
        <f t="shared" si="3"/>
        <v>r6s08miyano</v>
      </c>
    </row>
    <row r="45" spans="1:17" ht="18.75" customHeight="1" x14ac:dyDescent="0.15">
      <c r="A45" s="5"/>
      <c r="B45" s="41" t="s">
        <v>408</v>
      </c>
      <c r="C45" s="41">
        <v>9</v>
      </c>
      <c r="D45" s="42" t="s">
        <v>107</v>
      </c>
      <c r="E45" s="43" t="s">
        <v>108</v>
      </c>
      <c r="F45" s="44" t="s">
        <v>109</v>
      </c>
      <c r="G45" s="45" t="s">
        <v>16</v>
      </c>
      <c r="H45" s="46" t="s">
        <v>406</v>
      </c>
      <c r="I45" s="47"/>
      <c r="J45" s="48" t="s">
        <v>110</v>
      </c>
      <c r="K45" s="49" t="s">
        <v>535</v>
      </c>
      <c r="L45" s="48">
        <v>0</v>
      </c>
      <c r="N45" s="2" t="str">
        <f t="shared" si="0"/>
        <v>r6s09miyahigashi</v>
      </c>
      <c r="O45" s="2" t="str">
        <f t="shared" si="1"/>
        <v>r6n09miyahigashi</v>
      </c>
      <c r="P45" s="2" t="str">
        <f t="shared" si="2"/>
        <v>r6k09miyahigashi</v>
      </c>
      <c r="Q45" s="2" t="str">
        <f t="shared" si="3"/>
        <v>r6s09miyahigashi</v>
      </c>
    </row>
    <row r="46" spans="1:17" ht="18.75" customHeight="1" x14ac:dyDescent="0.15">
      <c r="A46" s="5"/>
      <c r="B46" s="41" t="s">
        <v>409</v>
      </c>
      <c r="C46" s="41">
        <v>10</v>
      </c>
      <c r="D46" s="42" t="s">
        <v>111</v>
      </c>
      <c r="E46" s="43" t="s">
        <v>112</v>
      </c>
      <c r="F46" s="44" t="s">
        <v>113</v>
      </c>
      <c r="G46" s="45" t="s">
        <v>16</v>
      </c>
      <c r="H46" s="46" t="s">
        <v>406</v>
      </c>
      <c r="I46" s="47"/>
      <c r="J46" s="49" t="s">
        <v>114</v>
      </c>
      <c r="K46" s="48" t="s">
        <v>115</v>
      </c>
      <c r="L46" s="48">
        <v>0</v>
      </c>
      <c r="N46" s="2" t="str">
        <f t="shared" si="0"/>
        <v>r6s10miyaminami</v>
      </c>
      <c r="O46" s="2" t="str">
        <f t="shared" si="1"/>
        <v>r6n10miyaminami</v>
      </c>
      <c r="P46" s="2" t="str">
        <f t="shared" si="2"/>
        <v>r6k10miyaminami</v>
      </c>
      <c r="Q46" s="2" t="str">
        <f t="shared" si="3"/>
        <v>r6s10miyaminami</v>
      </c>
    </row>
    <row r="47" spans="1:17" ht="18.75" customHeight="1" x14ac:dyDescent="0.15">
      <c r="A47" s="5"/>
      <c r="B47" s="41" t="s">
        <v>410</v>
      </c>
      <c r="C47" s="41">
        <v>13</v>
      </c>
      <c r="D47" s="42" t="s">
        <v>116</v>
      </c>
      <c r="E47" s="43" t="s">
        <v>117</v>
      </c>
      <c r="F47" s="50" t="s">
        <v>411</v>
      </c>
      <c r="G47" s="45" t="s">
        <v>17</v>
      </c>
      <c r="H47" s="46" t="s">
        <v>397</v>
      </c>
      <c r="I47" s="47"/>
      <c r="J47" s="48" t="s">
        <v>118</v>
      </c>
      <c r="K47" s="49" t="s">
        <v>536</v>
      </c>
      <c r="L47" s="48">
        <v>0</v>
      </c>
      <c r="N47" s="2" t="str">
        <f t="shared" si="0"/>
        <v>r6s13honjo</v>
      </c>
      <c r="O47" s="2" t="str">
        <f t="shared" si="1"/>
        <v>r6n13honjo</v>
      </c>
      <c r="P47" s="2" t="str">
        <f t="shared" si="2"/>
        <v>r6k13honjo</v>
      </c>
      <c r="Q47" s="2" t="str">
        <f t="shared" si="3"/>
        <v>r6s13honjo</v>
      </c>
    </row>
    <row r="48" spans="1:17" ht="18.75" customHeight="1" x14ac:dyDescent="0.15">
      <c r="A48" s="5"/>
      <c r="B48" s="41" t="s">
        <v>412</v>
      </c>
      <c r="C48" s="41">
        <v>14</v>
      </c>
      <c r="D48" s="42" t="s">
        <v>119</v>
      </c>
      <c r="E48" s="43" t="s">
        <v>120</v>
      </c>
      <c r="F48" s="50" t="s">
        <v>413</v>
      </c>
      <c r="G48" s="45" t="s">
        <v>16</v>
      </c>
      <c r="H48" s="46" t="s">
        <v>406</v>
      </c>
      <c r="I48" s="47"/>
      <c r="J48" s="49" t="s">
        <v>121</v>
      </c>
      <c r="K48" s="66"/>
      <c r="L48" s="48">
        <v>0</v>
      </c>
      <c r="N48" s="2" t="str">
        <f t="shared" si="0"/>
        <v>r6s14takanabe</v>
      </c>
      <c r="O48" s="2" t="str">
        <f t="shared" si="1"/>
        <v>r6n14takanabe</v>
      </c>
      <c r="P48" s="2" t="str">
        <f t="shared" si="2"/>
        <v>r6k14takanabe</v>
      </c>
      <c r="Q48" s="2" t="str">
        <f t="shared" si="3"/>
        <v>r6s14takanabe</v>
      </c>
    </row>
    <row r="49" spans="1:17" ht="18.75" customHeight="1" x14ac:dyDescent="0.15">
      <c r="A49" s="5"/>
      <c r="B49" s="41" t="s">
        <v>414</v>
      </c>
      <c r="C49" s="41">
        <v>15</v>
      </c>
      <c r="D49" s="42" t="s">
        <v>122</v>
      </c>
      <c r="E49" s="43" t="s">
        <v>123</v>
      </c>
      <c r="F49" s="50" t="s">
        <v>415</v>
      </c>
      <c r="G49" s="45"/>
      <c r="H49" s="46" t="s">
        <v>350</v>
      </c>
      <c r="I49" s="47"/>
      <c r="J49" s="66" t="s">
        <v>124</v>
      </c>
      <c r="K49" s="66" t="s">
        <v>125</v>
      </c>
      <c r="L49" s="48">
        <v>0</v>
      </c>
      <c r="N49" s="2" t="str">
        <f t="shared" si="0"/>
        <v>r6s15takano</v>
      </c>
      <c r="O49" s="2" t="str">
        <f t="shared" si="1"/>
        <v>r6n15takano</v>
      </c>
      <c r="P49" s="2" t="str">
        <f t="shared" si="2"/>
        <v>r6k15takano</v>
      </c>
      <c r="Q49" s="2" t="str">
        <f t="shared" si="3"/>
        <v>r6s15takano</v>
      </c>
    </row>
    <row r="50" spans="1:17" ht="18.75" customHeight="1" x14ac:dyDescent="0.15">
      <c r="A50" s="5"/>
      <c r="B50" s="41" t="s">
        <v>416</v>
      </c>
      <c r="C50" s="41">
        <v>16</v>
      </c>
      <c r="D50" s="42" t="s">
        <v>417</v>
      </c>
      <c r="E50" s="43" t="s">
        <v>418</v>
      </c>
      <c r="F50" s="50" t="s">
        <v>419</v>
      </c>
      <c r="G50" s="45"/>
      <c r="H50" s="46" t="s">
        <v>350</v>
      </c>
      <c r="I50" s="47"/>
      <c r="J50" s="48">
        <v>0</v>
      </c>
      <c r="K50" s="49">
        <v>0</v>
      </c>
      <c r="L50" s="48">
        <v>0</v>
      </c>
      <c r="N50" s="2" t="str">
        <f t="shared" si="0"/>
        <v>r6s16tsuno</v>
      </c>
      <c r="O50" s="2" t="str">
        <f t="shared" si="1"/>
        <v>r6n16tsuno</v>
      </c>
      <c r="P50" s="2" t="str">
        <f t="shared" si="2"/>
        <v>r6k16tsuno</v>
      </c>
      <c r="Q50" s="2" t="str">
        <f t="shared" si="3"/>
        <v>r6s16tsuno</v>
      </c>
    </row>
    <row r="51" spans="1:17" ht="18.75" customHeight="1" x14ac:dyDescent="0.15">
      <c r="A51" s="6"/>
      <c r="B51" s="41" t="s">
        <v>420</v>
      </c>
      <c r="C51" s="41">
        <v>17</v>
      </c>
      <c r="D51" s="42" t="s">
        <v>126</v>
      </c>
      <c r="E51" s="43" t="s">
        <v>127</v>
      </c>
      <c r="F51" s="44" t="s">
        <v>421</v>
      </c>
      <c r="G51" s="45" t="s">
        <v>18</v>
      </c>
      <c r="H51" s="46" t="s">
        <v>559</v>
      </c>
      <c r="I51" s="47"/>
      <c r="J51" s="66" t="s">
        <v>128</v>
      </c>
      <c r="K51" s="66" t="s">
        <v>129</v>
      </c>
      <c r="L51" s="66">
        <v>0</v>
      </c>
      <c r="N51" s="2" t="str">
        <f t="shared" si="0"/>
        <v>r6s17tsuma</v>
      </c>
      <c r="O51" s="2" t="str">
        <f t="shared" si="1"/>
        <v>r6n17tsuma</v>
      </c>
      <c r="P51" s="2" t="str">
        <f t="shared" si="2"/>
        <v>r6k17tsuma</v>
      </c>
      <c r="Q51" s="2" t="str">
        <f t="shared" si="3"/>
        <v>r6s17tsuma</v>
      </c>
    </row>
    <row r="52" spans="1:17" ht="18.75" customHeight="1" x14ac:dyDescent="0.15">
      <c r="A52" s="5" t="s">
        <v>130</v>
      </c>
      <c r="B52" s="41" t="s">
        <v>422</v>
      </c>
      <c r="C52" s="41">
        <v>21</v>
      </c>
      <c r="D52" s="42" t="s">
        <v>131</v>
      </c>
      <c r="E52" s="43" t="s">
        <v>132</v>
      </c>
      <c r="F52" s="44" t="s">
        <v>423</v>
      </c>
      <c r="G52" s="45"/>
      <c r="H52" s="46" t="s">
        <v>350</v>
      </c>
      <c r="I52" s="51"/>
      <c r="J52" s="48">
        <v>0</v>
      </c>
      <c r="K52" s="52">
        <v>0</v>
      </c>
      <c r="L52" s="48">
        <v>0</v>
      </c>
      <c r="N52" s="2" t="str">
        <f t="shared" si="0"/>
        <v>r6s21takajo</v>
      </c>
      <c r="O52" s="2" t="str">
        <f t="shared" si="1"/>
        <v>r6n21takajo</v>
      </c>
      <c r="P52" s="2" t="str">
        <f t="shared" si="2"/>
        <v>r6k21takajo</v>
      </c>
      <c r="Q52" s="2" t="str">
        <f t="shared" si="3"/>
        <v>r6s21takajo</v>
      </c>
    </row>
    <row r="53" spans="1:17" ht="18.75" customHeight="1" x14ac:dyDescent="0.15">
      <c r="A53" s="6" t="s">
        <v>424</v>
      </c>
      <c r="B53" s="41" t="s">
        <v>425</v>
      </c>
      <c r="C53" s="41">
        <v>22</v>
      </c>
      <c r="D53" s="42" t="s">
        <v>133</v>
      </c>
      <c r="E53" s="43" t="s">
        <v>134</v>
      </c>
      <c r="F53" s="44" t="s">
        <v>426</v>
      </c>
      <c r="G53" s="45" t="s">
        <v>16</v>
      </c>
      <c r="H53" s="46" t="s">
        <v>406</v>
      </c>
      <c r="I53" s="51"/>
      <c r="J53" s="48" t="s">
        <v>135</v>
      </c>
      <c r="K53" s="66" t="s">
        <v>537</v>
      </c>
      <c r="L53" s="48">
        <v>0</v>
      </c>
      <c r="N53" s="2" t="str">
        <f t="shared" si="0"/>
        <v>r6s22izumigaoka</v>
      </c>
      <c r="O53" s="2" t="str">
        <f t="shared" si="1"/>
        <v>r6n22izumigaoka</v>
      </c>
      <c r="P53" s="2" t="str">
        <f t="shared" si="2"/>
        <v>r6k22izumigaoka</v>
      </c>
      <c r="Q53" s="2" t="str">
        <f t="shared" si="3"/>
        <v>r6s22izumigaoka</v>
      </c>
    </row>
    <row r="54" spans="1:17" ht="18.75" customHeight="1" x14ac:dyDescent="0.15">
      <c r="A54" s="6"/>
      <c r="B54" s="41" t="s">
        <v>427</v>
      </c>
      <c r="C54" s="41">
        <v>23</v>
      </c>
      <c r="D54" s="42" t="s">
        <v>136</v>
      </c>
      <c r="E54" s="43" t="s">
        <v>137</v>
      </c>
      <c r="F54" s="44" t="s">
        <v>428</v>
      </c>
      <c r="G54" s="45" t="s">
        <v>16</v>
      </c>
      <c r="H54" s="46" t="s">
        <v>406</v>
      </c>
      <c r="I54" s="51"/>
      <c r="J54" s="48" t="s">
        <v>138</v>
      </c>
      <c r="K54" s="52">
        <v>0</v>
      </c>
      <c r="L54" s="48">
        <v>0</v>
      </c>
      <c r="N54" s="2" t="str">
        <f t="shared" si="0"/>
        <v>r6s23tonishi</v>
      </c>
      <c r="O54" s="2" t="str">
        <f t="shared" si="1"/>
        <v>r6n23tonishi</v>
      </c>
      <c r="P54" s="2" t="str">
        <f t="shared" si="2"/>
        <v>r6k23tonishi</v>
      </c>
      <c r="Q54" s="2" t="str">
        <f t="shared" si="3"/>
        <v>r6s23tonishi</v>
      </c>
    </row>
    <row r="55" spans="1:17" ht="18.75" customHeight="1" x14ac:dyDescent="0.15">
      <c r="A55" s="6"/>
      <c r="B55" s="41" t="s">
        <v>429</v>
      </c>
      <c r="C55" s="41">
        <v>24</v>
      </c>
      <c r="D55" s="42" t="s">
        <v>139</v>
      </c>
      <c r="E55" s="43" t="s">
        <v>140</v>
      </c>
      <c r="F55" s="44" t="s">
        <v>430</v>
      </c>
      <c r="G55" s="45" t="s">
        <v>16</v>
      </c>
      <c r="H55" s="46" t="s">
        <v>406</v>
      </c>
      <c r="I55" s="51"/>
      <c r="J55" s="66" t="s">
        <v>538</v>
      </c>
      <c r="K55" s="52" t="s">
        <v>141</v>
      </c>
      <c r="L55" s="48">
        <v>0</v>
      </c>
      <c r="N55" s="2" t="str">
        <f t="shared" si="0"/>
        <v>r6s24toko</v>
      </c>
      <c r="O55" s="2" t="str">
        <f t="shared" si="1"/>
        <v>r6n24toko</v>
      </c>
      <c r="P55" s="2" t="str">
        <f t="shared" si="2"/>
        <v>r6k24toko</v>
      </c>
      <c r="Q55" s="2" t="str">
        <f t="shared" si="3"/>
        <v>r6s24toko</v>
      </c>
    </row>
    <row r="56" spans="1:17" ht="18.75" customHeight="1" x14ac:dyDescent="0.15">
      <c r="A56" s="6"/>
      <c r="B56" s="41" t="s">
        <v>431</v>
      </c>
      <c r="C56" s="41">
        <v>25</v>
      </c>
      <c r="D56" s="42" t="s">
        <v>142</v>
      </c>
      <c r="E56" s="43" t="s">
        <v>143</v>
      </c>
      <c r="F56" s="44" t="s">
        <v>432</v>
      </c>
      <c r="G56" s="45" t="s">
        <v>16</v>
      </c>
      <c r="H56" s="46" t="s">
        <v>406</v>
      </c>
      <c r="I56" s="51"/>
      <c r="J56" s="48" t="s">
        <v>539</v>
      </c>
      <c r="K56" s="52" t="s">
        <v>144</v>
      </c>
      <c r="L56" s="48">
        <v>0</v>
      </c>
      <c r="N56" s="2" t="str">
        <f t="shared" si="0"/>
        <v>r6s25tosho</v>
      </c>
      <c r="O56" s="2" t="str">
        <f t="shared" si="1"/>
        <v>r6n25tosho</v>
      </c>
      <c r="P56" s="2" t="str">
        <f t="shared" si="2"/>
        <v>r6k25tosho</v>
      </c>
      <c r="Q56" s="2" t="str">
        <f t="shared" si="3"/>
        <v>r6s25tosho</v>
      </c>
    </row>
    <row r="57" spans="1:17" ht="18.75" customHeight="1" x14ac:dyDescent="0.15">
      <c r="A57" s="6"/>
      <c r="B57" s="41" t="s">
        <v>433</v>
      </c>
      <c r="C57" s="41">
        <v>26</v>
      </c>
      <c r="D57" s="42" t="s">
        <v>145</v>
      </c>
      <c r="E57" s="43" t="s">
        <v>146</v>
      </c>
      <c r="F57" s="50" t="s">
        <v>434</v>
      </c>
      <c r="G57" s="45" t="s">
        <v>16</v>
      </c>
      <c r="H57" s="46" t="s">
        <v>406</v>
      </c>
      <c r="I57" s="51"/>
      <c r="J57" s="48" t="s">
        <v>540</v>
      </c>
      <c r="K57" s="48" t="s">
        <v>541</v>
      </c>
      <c r="L57" s="48">
        <v>0</v>
      </c>
      <c r="N57" s="2" t="str">
        <f t="shared" si="0"/>
        <v>r6s26tono</v>
      </c>
      <c r="O57" s="2" t="str">
        <f t="shared" si="1"/>
        <v>r6n26tono</v>
      </c>
      <c r="P57" s="2" t="str">
        <f t="shared" si="2"/>
        <v>r6k26tono</v>
      </c>
      <c r="Q57" s="2" t="str">
        <f t="shared" si="3"/>
        <v>r6s26tono</v>
      </c>
    </row>
    <row r="58" spans="1:17" ht="18.75" customHeight="1" x14ac:dyDescent="0.15">
      <c r="A58" s="6"/>
      <c r="B58" s="41" t="s">
        <v>435</v>
      </c>
      <c r="C58" s="41">
        <v>27</v>
      </c>
      <c r="D58" s="42" t="s">
        <v>147</v>
      </c>
      <c r="E58" s="43" t="s">
        <v>148</v>
      </c>
      <c r="F58" s="50" t="s">
        <v>436</v>
      </c>
      <c r="G58" s="45" t="s">
        <v>16</v>
      </c>
      <c r="H58" s="46" t="s">
        <v>406</v>
      </c>
      <c r="I58" s="47"/>
      <c r="J58" s="48" t="s">
        <v>149</v>
      </c>
      <c r="K58" s="66" t="s">
        <v>542</v>
      </c>
      <c r="L58" s="48">
        <v>0</v>
      </c>
      <c r="N58" s="2" t="str">
        <f t="shared" si="0"/>
        <v>r6s27kobayashi</v>
      </c>
      <c r="O58" s="2" t="str">
        <f t="shared" si="1"/>
        <v>r6n27kobayashi</v>
      </c>
      <c r="P58" s="2" t="str">
        <f t="shared" si="2"/>
        <v>r6k27kobayashi</v>
      </c>
      <c r="Q58" s="2" t="str">
        <f t="shared" si="3"/>
        <v>r6s27kobayashi</v>
      </c>
    </row>
    <row r="59" spans="1:17" ht="18.75" customHeight="1" x14ac:dyDescent="0.15">
      <c r="A59" s="6"/>
      <c r="B59" s="41" t="s">
        <v>437</v>
      </c>
      <c r="C59" s="41">
        <v>28</v>
      </c>
      <c r="D59" s="42" t="s">
        <v>150</v>
      </c>
      <c r="E59" s="43" t="s">
        <v>151</v>
      </c>
      <c r="F59" s="50" t="s">
        <v>438</v>
      </c>
      <c r="G59" s="45" t="s">
        <v>16</v>
      </c>
      <c r="H59" s="46" t="s">
        <v>406</v>
      </c>
      <c r="I59" s="47"/>
      <c r="J59" s="48" t="s">
        <v>152</v>
      </c>
      <c r="K59" s="66" t="s">
        <v>153</v>
      </c>
      <c r="L59" s="48">
        <v>0</v>
      </c>
      <c r="N59" s="2" t="str">
        <f t="shared" si="0"/>
        <v>r6s28syuho</v>
      </c>
      <c r="O59" s="2" t="str">
        <f t="shared" si="1"/>
        <v>r6n28syuho</v>
      </c>
      <c r="P59" s="2" t="str">
        <f t="shared" si="2"/>
        <v>r6k28syuho</v>
      </c>
      <c r="Q59" s="2" t="str">
        <f t="shared" si="3"/>
        <v>r6s28syuho</v>
      </c>
    </row>
    <row r="60" spans="1:17" ht="18.75" customHeight="1" collapsed="1" x14ac:dyDescent="0.15">
      <c r="A60" s="6"/>
      <c r="B60" s="41" t="s">
        <v>439</v>
      </c>
      <c r="C60" s="41">
        <v>29</v>
      </c>
      <c r="D60" s="42" t="s">
        <v>154</v>
      </c>
      <c r="E60" s="43" t="s">
        <v>155</v>
      </c>
      <c r="F60" s="44" t="s">
        <v>440</v>
      </c>
      <c r="G60" s="45"/>
      <c r="H60" s="46" t="s">
        <v>350</v>
      </c>
      <c r="I60" s="51"/>
      <c r="J60" s="48"/>
      <c r="K60" s="52"/>
      <c r="L60" s="48">
        <v>0</v>
      </c>
      <c r="N60" s="2" t="str">
        <f t="shared" si="0"/>
        <v>r6s29iino</v>
      </c>
      <c r="O60" s="2" t="str">
        <f t="shared" si="1"/>
        <v>r6n29iino</v>
      </c>
      <c r="P60" s="2" t="str">
        <f t="shared" si="2"/>
        <v>r6k29iino</v>
      </c>
      <c r="Q60" s="2" t="str">
        <f t="shared" si="3"/>
        <v>r6s29iino</v>
      </c>
    </row>
    <row r="61" spans="1:17" ht="18.75" customHeight="1" x14ac:dyDescent="0.15">
      <c r="A61" s="5" t="s">
        <v>156</v>
      </c>
      <c r="B61" s="41" t="s">
        <v>441</v>
      </c>
      <c r="C61" s="41">
        <v>41</v>
      </c>
      <c r="D61" s="42" t="s">
        <v>157</v>
      </c>
      <c r="E61" s="43" t="s">
        <v>158</v>
      </c>
      <c r="F61" s="44" t="s">
        <v>442</v>
      </c>
      <c r="G61" s="45" t="s">
        <v>18</v>
      </c>
      <c r="H61" s="46" t="s">
        <v>559</v>
      </c>
      <c r="I61" s="51"/>
      <c r="J61" s="48" t="s">
        <v>159</v>
      </c>
      <c r="K61" s="52" t="s">
        <v>160</v>
      </c>
      <c r="L61" s="48">
        <v>0</v>
      </c>
      <c r="N61" s="2" t="str">
        <f t="shared" si="0"/>
        <v>r6s41nobetaka</v>
      </c>
      <c r="O61" s="2" t="str">
        <f t="shared" si="1"/>
        <v>r6n41nobetaka</v>
      </c>
      <c r="P61" s="2" t="str">
        <f t="shared" si="2"/>
        <v>r6k41nobetaka</v>
      </c>
      <c r="Q61" s="2" t="str">
        <f t="shared" si="3"/>
        <v>r6s41nobetaka</v>
      </c>
    </row>
    <row r="62" spans="1:17" ht="18.75" customHeight="1" x14ac:dyDescent="0.15">
      <c r="A62" s="6" t="s">
        <v>443</v>
      </c>
      <c r="B62" s="41" t="s">
        <v>444</v>
      </c>
      <c r="C62" s="41">
        <v>42</v>
      </c>
      <c r="D62" s="42" t="s">
        <v>161</v>
      </c>
      <c r="E62" s="43" t="s">
        <v>162</v>
      </c>
      <c r="F62" s="44" t="s">
        <v>445</v>
      </c>
      <c r="G62" s="45" t="s">
        <v>18</v>
      </c>
      <c r="H62" s="46" t="s">
        <v>559</v>
      </c>
      <c r="I62" s="51"/>
      <c r="J62" s="48" t="s">
        <v>543</v>
      </c>
      <c r="K62" s="52">
        <v>0</v>
      </c>
      <c r="L62" s="48">
        <v>0</v>
      </c>
      <c r="N62" s="2" t="str">
        <f t="shared" si="0"/>
        <v>r6s42nobeko</v>
      </c>
      <c r="O62" s="2" t="str">
        <f t="shared" si="1"/>
        <v>r6n42nobeko</v>
      </c>
      <c r="P62" s="2" t="str">
        <f t="shared" si="2"/>
        <v>r6k42nobeko</v>
      </c>
      <c r="Q62" s="2" t="str">
        <f t="shared" si="3"/>
        <v>r6s42nobeko</v>
      </c>
    </row>
    <row r="63" spans="1:17" ht="18.75" customHeight="1" x14ac:dyDescent="0.15">
      <c r="A63" s="6"/>
      <c r="B63" s="41" t="s">
        <v>446</v>
      </c>
      <c r="C63" s="41">
        <v>43</v>
      </c>
      <c r="D63" s="42" t="s">
        <v>163</v>
      </c>
      <c r="E63" s="43" t="s">
        <v>164</v>
      </c>
      <c r="F63" s="44" t="s">
        <v>447</v>
      </c>
      <c r="G63" s="45" t="s">
        <v>18</v>
      </c>
      <c r="H63" s="46" t="s">
        <v>559</v>
      </c>
      <c r="I63" s="51"/>
      <c r="J63" s="48" t="s">
        <v>165</v>
      </c>
      <c r="K63" s="52" t="s">
        <v>166</v>
      </c>
      <c r="L63" s="48">
        <v>0</v>
      </c>
      <c r="N63" s="2" t="str">
        <f t="shared" si="0"/>
        <v>r6s43nobesho</v>
      </c>
      <c r="O63" s="2" t="str">
        <f t="shared" si="1"/>
        <v>r6n43nobesho</v>
      </c>
      <c r="P63" s="2" t="str">
        <f t="shared" si="2"/>
        <v>r6k43nobesho</v>
      </c>
      <c r="Q63" s="2" t="str">
        <f t="shared" si="3"/>
        <v>r6s43nobesho</v>
      </c>
    </row>
    <row r="64" spans="1:17" ht="18.75" customHeight="1" x14ac:dyDescent="0.15">
      <c r="A64" s="6"/>
      <c r="B64" s="41" t="s">
        <v>448</v>
      </c>
      <c r="C64" s="41">
        <v>44</v>
      </c>
      <c r="D64" s="42" t="s">
        <v>167</v>
      </c>
      <c r="E64" s="43" t="s">
        <v>168</v>
      </c>
      <c r="F64" s="50" t="s">
        <v>449</v>
      </c>
      <c r="G64" s="45" t="s">
        <v>18</v>
      </c>
      <c r="H64" s="46" t="s">
        <v>559</v>
      </c>
      <c r="I64" s="51"/>
      <c r="J64" s="48" t="s">
        <v>544</v>
      </c>
      <c r="K64" s="52" t="s">
        <v>169</v>
      </c>
      <c r="L64" s="48">
        <v>0</v>
      </c>
      <c r="N64" s="2" t="str">
        <f t="shared" si="0"/>
        <v>r6s44seiun</v>
      </c>
      <c r="O64" s="2" t="str">
        <f t="shared" si="1"/>
        <v>r6n44seiun</v>
      </c>
      <c r="P64" s="2" t="str">
        <f t="shared" si="2"/>
        <v>r6k44seiun</v>
      </c>
      <c r="Q64" s="2" t="str">
        <f t="shared" si="3"/>
        <v>r6s44seiun</v>
      </c>
    </row>
    <row r="65" spans="1:17" ht="18.75" customHeight="1" x14ac:dyDescent="0.15">
      <c r="A65" s="6"/>
      <c r="B65" s="41" t="s">
        <v>450</v>
      </c>
      <c r="C65" s="41">
        <v>45</v>
      </c>
      <c r="D65" s="42" t="s">
        <v>170</v>
      </c>
      <c r="E65" s="43" t="s">
        <v>171</v>
      </c>
      <c r="F65" s="50" t="s">
        <v>451</v>
      </c>
      <c r="G65" s="45"/>
      <c r="H65" s="46" t="s">
        <v>350</v>
      </c>
      <c r="I65" s="51"/>
      <c r="J65" s="48">
        <v>0</v>
      </c>
      <c r="K65" s="52">
        <v>0</v>
      </c>
      <c r="L65" s="48">
        <v>0</v>
      </c>
      <c r="N65" s="2" t="str">
        <f t="shared" si="0"/>
        <v>r6s45seiho</v>
      </c>
      <c r="O65" s="2" t="str">
        <f t="shared" si="1"/>
        <v>r6n45seiho</v>
      </c>
      <c r="P65" s="2" t="str">
        <f t="shared" si="2"/>
        <v>r6k45seiho</v>
      </c>
      <c r="Q65" s="2" t="str">
        <f t="shared" si="3"/>
        <v>r6s45seiho</v>
      </c>
    </row>
    <row r="66" spans="1:17" ht="18.75" customHeight="1" x14ac:dyDescent="0.15">
      <c r="A66" s="6"/>
      <c r="B66" s="41" t="s">
        <v>452</v>
      </c>
      <c r="C66" s="41">
        <v>46</v>
      </c>
      <c r="D66" s="42" t="s">
        <v>172</v>
      </c>
      <c r="E66" s="43" t="s">
        <v>173</v>
      </c>
      <c r="F66" s="44" t="s">
        <v>453</v>
      </c>
      <c r="G66" s="45" t="s">
        <v>18</v>
      </c>
      <c r="H66" s="46" t="s">
        <v>559</v>
      </c>
      <c r="I66" s="51"/>
      <c r="J66" s="48" t="s">
        <v>174</v>
      </c>
      <c r="K66" s="66" t="s">
        <v>175</v>
      </c>
      <c r="L66" s="48">
        <v>0</v>
      </c>
      <c r="N66" s="2" t="str">
        <f t="shared" si="0"/>
        <v>r6s46tomishima</v>
      </c>
      <c r="O66" s="2" t="str">
        <f t="shared" si="1"/>
        <v>r6n46tomishima</v>
      </c>
      <c r="P66" s="2" t="str">
        <f t="shared" si="2"/>
        <v>r6k46tomishima</v>
      </c>
      <c r="Q66" s="2" t="str">
        <f t="shared" si="3"/>
        <v>r6s46tomishima</v>
      </c>
    </row>
    <row r="67" spans="1:17" ht="18.75" customHeight="1" x14ac:dyDescent="0.15">
      <c r="A67" s="6"/>
      <c r="B67" s="41" t="s">
        <v>454</v>
      </c>
      <c r="C67" s="41">
        <v>47</v>
      </c>
      <c r="D67" s="42" t="s">
        <v>176</v>
      </c>
      <c r="E67" s="43" t="s">
        <v>177</v>
      </c>
      <c r="F67" s="44" t="s">
        <v>455</v>
      </c>
      <c r="G67" s="45" t="s">
        <v>18</v>
      </c>
      <c r="H67" s="46" t="s">
        <v>559</v>
      </c>
      <c r="I67" s="51"/>
      <c r="J67" s="48" t="s">
        <v>178</v>
      </c>
      <c r="K67" s="52"/>
      <c r="L67" s="48">
        <v>0</v>
      </c>
      <c r="N67" s="2" t="str">
        <f t="shared" si="0"/>
        <v>r6s47hyuga</v>
      </c>
      <c r="O67" s="2" t="str">
        <f t="shared" si="1"/>
        <v>r6n47hyuga</v>
      </c>
      <c r="P67" s="2" t="str">
        <f t="shared" si="2"/>
        <v>r6k47hyuga</v>
      </c>
      <c r="Q67" s="2" t="str">
        <f t="shared" si="3"/>
        <v>r6s47hyuga</v>
      </c>
    </row>
    <row r="68" spans="1:17" ht="18.75" customHeight="1" x14ac:dyDescent="0.15">
      <c r="A68" s="6"/>
      <c r="B68" s="41" t="s">
        <v>456</v>
      </c>
      <c r="C68" s="41">
        <v>48</v>
      </c>
      <c r="D68" s="42" t="s">
        <v>179</v>
      </c>
      <c r="E68" s="43" t="s">
        <v>180</v>
      </c>
      <c r="F68" s="50" t="s">
        <v>457</v>
      </c>
      <c r="G68" s="45" t="s">
        <v>18</v>
      </c>
      <c r="H68" s="46" t="s">
        <v>559</v>
      </c>
      <c r="I68" s="51"/>
      <c r="J68" s="66" t="s">
        <v>181</v>
      </c>
      <c r="K68" s="66" t="s">
        <v>545</v>
      </c>
      <c r="L68" s="48">
        <v>0</v>
      </c>
      <c r="N68" s="2" t="str">
        <f t="shared" si="0"/>
        <v>r6s48hyugakogyo</v>
      </c>
      <c r="O68" s="2" t="str">
        <f t="shared" si="1"/>
        <v>r6n48hyugakogyo</v>
      </c>
      <c r="P68" s="2" t="str">
        <f t="shared" si="2"/>
        <v>r6k48hyugakogyo</v>
      </c>
      <c r="Q68" s="2" t="str">
        <f t="shared" si="3"/>
        <v>r6s48hyugakogyo</v>
      </c>
    </row>
    <row r="69" spans="1:17" ht="18.75" customHeight="1" x14ac:dyDescent="0.15">
      <c r="A69" s="6"/>
      <c r="B69" s="41" t="s">
        <v>458</v>
      </c>
      <c r="C69" s="41">
        <v>49</v>
      </c>
      <c r="D69" s="42" t="s">
        <v>182</v>
      </c>
      <c r="E69" s="43" t="s">
        <v>183</v>
      </c>
      <c r="F69" s="50" t="s">
        <v>459</v>
      </c>
      <c r="G69" s="45" t="s">
        <v>18</v>
      </c>
      <c r="H69" s="46" t="s">
        <v>559</v>
      </c>
      <c r="I69" s="47"/>
      <c r="J69" s="48" t="s">
        <v>184</v>
      </c>
      <c r="K69" s="48" t="s">
        <v>185</v>
      </c>
      <c r="L69" s="48" t="s">
        <v>546</v>
      </c>
      <c r="N69" s="2" t="str">
        <f t="shared" si="0"/>
        <v>r6s49kadokawa</v>
      </c>
      <c r="O69" s="2" t="str">
        <f t="shared" si="1"/>
        <v>r6n49kadokawa</v>
      </c>
      <c r="P69" s="2" t="str">
        <f t="shared" si="2"/>
        <v>r6k49kadokawa</v>
      </c>
      <c r="Q69" s="2" t="str">
        <f t="shared" si="3"/>
        <v>r6s49kadokawa</v>
      </c>
    </row>
    <row r="70" spans="1:17" ht="18.75" customHeight="1" x14ac:dyDescent="0.15">
      <c r="A70" s="6"/>
      <c r="B70" s="41" t="s">
        <v>460</v>
      </c>
      <c r="C70" s="41">
        <v>50</v>
      </c>
      <c r="D70" s="42" t="s">
        <v>186</v>
      </c>
      <c r="E70" s="43" t="s">
        <v>187</v>
      </c>
      <c r="F70" s="50" t="s">
        <v>461</v>
      </c>
      <c r="G70" s="45" t="s">
        <v>18</v>
      </c>
      <c r="H70" s="46" t="s">
        <v>559</v>
      </c>
      <c r="I70" s="47"/>
      <c r="J70" s="48" t="s">
        <v>188</v>
      </c>
      <c r="K70" s="66"/>
      <c r="L70" s="48">
        <v>0</v>
      </c>
      <c r="N70" s="2" t="str">
        <f t="shared" si="0"/>
        <v>r6s50takachiho</v>
      </c>
      <c r="O70" s="2" t="str">
        <f t="shared" si="1"/>
        <v>r6n50takachiho</v>
      </c>
      <c r="P70" s="2" t="str">
        <f t="shared" si="2"/>
        <v>r6k50takachiho</v>
      </c>
      <c r="Q70" s="2" t="str">
        <f t="shared" si="3"/>
        <v>r6s50takachiho</v>
      </c>
    </row>
    <row r="71" spans="1:17" ht="18.75" customHeight="1" collapsed="1" x14ac:dyDescent="0.15">
      <c r="A71" s="6"/>
      <c r="B71" s="41" t="s">
        <v>462</v>
      </c>
      <c r="C71" s="41">
        <v>51</v>
      </c>
      <c r="D71" s="42" t="s">
        <v>189</v>
      </c>
      <c r="E71" s="43" t="s">
        <v>190</v>
      </c>
      <c r="F71" s="50" t="s">
        <v>463</v>
      </c>
      <c r="G71" s="45" t="s">
        <v>18</v>
      </c>
      <c r="H71" s="46" t="s">
        <v>559</v>
      </c>
      <c r="I71" s="47"/>
      <c r="J71" s="48" t="s">
        <v>191</v>
      </c>
      <c r="K71" s="49"/>
      <c r="L71" s="48">
        <v>0</v>
      </c>
      <c r="N71" s="2" t="str">
        <f t="shared" si="0"/>
        <v>r6s51gokase</v>
      </c>
      <c r="O71" s="2" t="str">
        <f t="shared" si="1"/>
        <v>r6n51gokase</v>
      </c>
      <c r="P71" s="2" t="str">
        <f t="shared" si="2"/>
        <v>r6k51gokase</v>
      </c>
      <c r="Q71" s="2" t="str">
        <f t="shared" si="3"/>
        <v>r6s51gokase</v>
      </c>
    </row>
    <row r="72" spans="1:17" ht="18.75" customHeight="1" x14ac:dyDescent="0.15">
      <c r="A72" s="5" t="s">
        <v>192</v>
      </c>
      <c r="B72" s="41" t="s">
        <v>464</v>
      </c>
      <c r="C72" s="41">
        <v>61</v>
      </c>
      <c r="D72" s="42" t="s">
        <v>193</v>
      </c>
      <c r="E72" s="43" t="s">
        <v>194</v>
      </c>
      <c r="F72" s="50" t="s">
        <v>465</v>
      </c>
      <c r="G72" s="45" t="s">
        <v>17</v>
      </c>
      <c r="H72" s="46" t="s">
        <v>397</v>
      </c>
      <c r="I72" s="47"/>
      <c r="J72" s="48" t="s">
        <v>195</v>
      </c>
      <c r="K72" s="49" t="s">
        <v>547</v>
      </c>
      <c r="L72" s="48">
        <v>0</v>
      </c>
      <c r="N72" s="2" t="str">
        <f t="shared" si="0"/>
        <v>r6s61nichinan</v>
      </c>
      <c r="O72" s="2" t="str">
        <f t="shared" si="1"/>
        <v>r6n61nichinan</v>
      </c>
      <c r="P72" s="2" t="str">
        <f t="shared" si="2"/>
        <v>r6k61nichinan</v>
      </c>
      <c r="Q72" s="2" t="str">
        <f t="shared" si="3"/>
        <v>r6s61nichinan</v>
      </c>
    </row>
    <row r="73" spans="1:17" ht="18.75" customHeight="1" x14ac:dyDescent="0.15">
      <c r="A73" s="6" t="s">
        <v>466</v>
      </c>
      <c r="B73" s="41" t="s">
        <v>467</v>
      </c>
      <c r="C73" s="41">
        <v>62</v>
      </c>
      <c r="D73" s="42" t="s">
        <v>196</v>
      </c>
      <c r="E73" s="43" t="s">
        <v>197</v>
      </c>
      <c r="F73" s="44" t="s">
        <v>468</v>
      </c>
      <c r="G73" s="45" t="s">
        <v>17</v>
      </c>
      <c r="H73" s="46" t="s">
        <v>397</v>
      </c>
      <c r="I73" s="47"/>
      <c r="J73" s="66" t="s">
        <v>198</v>
      </c>
      <c r="K73" s="49"/>
      <c r="L73" s="48">
        <v>0</v>
      </c>
      <c r="N73" s="2" t="str">
        <f t="shared" si="0"/>
        <v>r6s62shintoku</v>
      </c>
      <c r="O73" s="2" t="str">
        <f t="shared" si="1"/>
        <v>r6n62shintoku</v>
      </c>
      <c r="P73" s="2" t="str">
        <f t="shared" si="2"/>
        <v>r6k62shintoku</v>
      </c>
      <c r="Q73" s="2" t="str">
        <f t="shared" si="3"/>
        <v>r6s62shintoku</v>
      </c>
    </row>
    <row r="74" spans="1:17" ht="18.75" customHeight="1" collapsed="1" x14ac:dyDescent="0.15">
      <c r="A74" s="5"/>
      <c r="B74" s="41" t="s">
        <v>469</v>
      </c>
      <c r="C74" s="41">
        <v>63</v>
      </c>
      <c r="D74" s="42" t="s">
        <v>199</v>
      </c>
      <c r="E74" s="43" t="s">
        <v>200</v>
      </c>
      <c r="F74" s="50" t="s">
        <v>470</v>
      </c>
      <c r="G74" s="45" t="s">
        <v>17</v>
      </c>
      <c r="H74" s="46" t="s">
        <v>397</v>
      </c>
      <c r="I74" s="51"/>
      <c r="J74" s="48" t="s">
        <v>201</v>
      </c>
      <c r="K74" s="48"/>
      <c r="L74" s="48">
        <v>0</v>
      </c>
      <c r="N74" s="2" t="str">
        <f t="shared" si="0"/>
        <v>r6s63hukushima</v>
      </c>
      <c r="O74" s="2" t="str">
        <f t="shared" si="1"/>
        <v>r6n63hukushima</v>
      </c>
      <c r="P74" s="2" t="str">
        <f t="shared" si="2"/>
        <v>r6k63hukushima</v>
      </c>
      <c r="Q74" s="2" t="str">
        <f t="shared" si="3"/>
        <v>r6s63hukushima</v>
      </c>
    </row>
    <row r="75" spans="1:17" ht="18.75" customHeight="1" x14ac:dyDescent="0.15">
      <c r="A75" s="5" t="s">
        <v>202</v>
      </c>
      <c r="B75" s="41" t="s">
        <v>471</v>
      </c>
      <c r="C75" s="41">
        <v>71</v>
      </c>
      <c r="D75" s="42" t="s">
        <v>203</v>
      </c>
      <c r="E75" s="43" t="s">
        <v>204</v>
      </c>
      <c r="F75" s="50" t="s">
        <v>472</v>
      </c>
      <c r="G75" s="45"/>
      <c r="H75" s="46" t="s">
        <v>350</v>
      </c>
      <c r="I75" s="47"/>
      <c r="J75" s="66">
        <v>0</v>
      </c>
      <c r="K75" s="49">
        <v>0</v>
      </c>
      <c r="L75" s="48">
        <v>0</v>
      </c>
      <c r="N75" s="2" t="str">
        <f t="shared" si="0"/>
        <v>r6s71eigakukan</v>
      </c>
      <c r="O75" s="2" t="str">
        <f t="shared" si="1"/>
        <v>r6n71eigakukan</v>
      </c>
      <c r="P75" s="2" t="str">
        <f t="shared" si="2"/>
        <v>r6k71eigakukan</v>
      </c>
      <c r="Q75" s="2" t="str">
        <f t="shared" si="3"/>
        <v>r6s71eigakukan</v>
      </c>
    </row>
    <row r="76" spans="1:17" ht="18.75" customHeight="1" x14ac:dyDescent="0.15">
      <c r="A76" s="5" t="s">
        <v>473</v>
      </c>
      <c r="B76" s="41" t="s">
        <v>474</v>
      </c>
      <c r="C76" s="41">
        <v>72</v>
      </c>
      <c r="D76" s="42" t="s">
        <v>205</v>
      </c>
      <c r="E76" s="43" t="s">
        <v>206</v>
      </c>
      <c r="F76" s="50" t="s">
        <v>475</v>
      </c>
      <c r="G76" s="45" t="s">
        <v>17</v>
      </c>
      <c r="H76" s="46" t="s">
        <v>397</v>
      </c>
      <c r="I76" s="47"/>
      <c r="J76" s="48" t="s">
        <v>207</v>
      </c>
      <c r="K76" s="49">
        <v>0</v>
      </c>
      <c r="L76" s="48">
        <v>0</v>
      </c>
      <c r="N76" s="2" t="str">
        <f t="shared" si="0"/>
        <v>r6s72nissho</v>
      </c>
      <c r="O76" s="2" t="str">
        <f t="shared" si="1"/>
        <v>r6n72nissho</v>
      </c>
      <c r="P76" s="2" t="str">
        <f t="shared" si="2"/>
        <v>r6k72nissho</v>
      </c>
      <c r="Q76" s="2" t="str">
        <f t="shared" si="3"/>
        <v>r6s72nissho</v>
      </c>
    </row>
    <row r="77" spans="1:17" ht="18.75" customHeight="1" x14ac:dyDescent="0.15">
      <c r="A77" s="5"/>
      <c r="B77" s="41" t="s">
        <v>476</v>
      </c>
      <c r="C77" s="41">
        <v>73</v>
      </c>
      <c r="D77" s="42" t="s">
        <v>208</v>
      </c>
      <c r="E77" s="43" t="s">
        <v>209</v>
      </c>
      <c r="F77" s="50" t="s">
        <v>477</v>
      </c>
      <c r="G77" s="45" t="s">
        <v>16</v>
      </c>
      <c r="H77" s="46" t="s">
        <v>406</v>
      </c>
      <c r="I77" s="47"/>
      <c r="J77" s="48" t="s">
        <v>210</v>
      </c>
      <c r="K77" s="49" t="s">
        <v>211</v>
      </c>
      <c r="L77" s="48"/>
      <c r="N77" s="2" t="str">
        <f t="shared" si="0"/>
        <v>r6s73hyugagakuin</v>
      </c>
      <c r="O77" s="2" t="str">
        <f t="shared" si="1"/>
        <v>r6n73hyugagakuin</v>
      </c>
      <c r="P77" s="2" t="str">
        <f t="shared" si="2"/>
        <v>r6k73hyugagakuin</v>
      </c>
      <c r="Q77" s="2" t="str">
        <f t="shared" si="3"/>
        <v>r6s73hyugagakuin</v>
      </c>
    </row>
    <row r="78" spans="1:17" ht="18.75" customHeight="1" x14ac:dyDescent="0.15">
      <c r="A78" s="5"/>
      <c r="B78" s="41" t="s">
        <v>478</v>
      </c>
      <c r="C78" s="41">
        <v>74</v>
      </c>
      <c r="D78" s="42" t="s">
        <v>212</v>
      </c>
      <c r="E78" s="43" t="s">
        <v>213</v>
      </c>
      <c r="F78" s="50" t="s">
        <v>479</v>
      </c>
      <c r="G78" s="45"/>
      <c r="H78" s="46" t="s">
        <v>350</v>
      </c>
      <c r="I78" s="47"/>
      <c r="J78" s="48">
        <v>0</v>
      </c>
      <c r="K78" s="49">
        <v>0</v>
      </c>
      <c r="L78" s="48">
        <v>0</v>
      </c>
      <c r="N78" s="2" t="str">
        <f t="shared" si="0"/>
        <v>r6s74hosho</v>
      </c>
      <c r="O78" s="2" t="str">
        <f t="shared" si="1"/>
        <v>r6n74hosho</v>
      </c>
      <c r="P78" s="2" t="str">
        <f t="shared" si="2"/>
        <v>r6k74hosho</v>
      </c>
      <c r="Q78" s="2" t="str">
        <f t="shared" si="3"/>
        <v>r6s74hosho</v>
      </c>
    </row>
    <row r="79" spans="1:17" ht="18.75" customHeight="1" x14ac:dyDescent="0.15">
      <c r="A79" s="5"/>
      <c r="B79" s="41" t="s">
        <v>480</v>
      </c>
      <c r="C79" s="41">
        <v>75</v>
      </c>
      <c r="D79" s="42" t="s">
        <v>214</v>
      </c>
      <c r="E79" s="43" t="s">
        <v>215</v>
      </c>
      <c r="F79" s="50" t="s">
        <v>481</v>
      </c>
      <c r="G79" s="45" t="s">
        <v>16</v>
      </c>
      <c r="H79" s="46" t="s">
        <v>406</v>
      </c>
      <c r="I79" s="47"/>
      <c r="J79" s="48" t="s">
        <v>216</v>
      </c>
      <c r="K79" s="49" t="s">
        <v>217</v>
      </c>
      <c r="L79" s="66" t="s">
        <v>548</v>
      </c>
      <c r="N79" s="2" t="str">
        <f t="shared" si="0"/>
        <v>r6s75nichidai</v>
      </c>
      <c r="O79" s="2" t="str">
        <f t="shared" si="1"/>
        <v>r6n75nichidai</v>
      </c>
      <c r="P79" s="2" t="str">
        <f t="shared" si="2"/>
        <v>r6k75nichidai</v>
      </c>
      <c r="Q79" s="2" t="str">
        <f t="shared" si="3"/>
        <v>r6s75nichidai</v>
      </c>
    </row>
    <row r="80" spans="1:17" ht="18.75" customHeight="1" x14ac:dyDescent="0.15">
      <c r="A80" s="5"/>
      <c r="B80" s="41" t="s">
        <v>482</v>
      </c>
      <c r="C80" s="41">
        <v>76</v>
      </c>
      <c r="D80" s="42" t="s">
        <v>218</v>
      </c>
      <c r="E80" s="43" t="s">
        <v>219</v>
      </c>
      <c r="F80" s="50" t="s">
        <v>483</v>
      </c>
      <c r="G80" s="45" t="s">
        <v>17</v>
      </c>
      <c r="H80" s="46" t="s">
        <v>397</v>
      </c>
      <c r="I80" s="47"/>
      <c r="J80" s="48" t="s">
        <v>220</v>
      </c>
      <c r="K80" s="49">
        <v>0</v>
      </c>
      <c r="L80" s="48">
        <v>0</v>
      </c>
      <c r="N80" s="2" t="str">
        <f t="shared" si="0"/>
        <v>r6s76daiichi</v>
      </c>
      <c r="O80" s="2" t="str">
        <f t="shared" si="1"/>
        <v>r6n76daiichi</v>
      </c>
      <c r="P80" s="2" t="str">
        <f t="shared" si="2"/>
        <v>r6k76daiichi</v>
      </c>
      <c r="Q80" s="2" t="str">
        <f t="shared" si="3"/>
        <v>r6s76daiichi</v>
      </c>
    </row>
    <row r="81" spans="1:17" ht="18.75" customHeight="1" x14ac:dyDescent="0.15">
      <c r="A81" s="5"/>
      <c r="B81" s="41" t="s">
        <v>484</v>
      </c>
      <c r="C81" s="41">
        <v>77</v>
      </c>
      <c r="D81" s="42" t="s">
        <v>221</v>
      </c>
      <c r="E81" s="43" t="s">
        <v>222</v>
      </c>
      <c r="F81" s="50" t="s">
        <v>485</v>
      </c>
      <c r="G81" s="45" t="s">
        <v>17</v>
      </c>
      <c r="H81" s="46" t="s">
        <v>397</v>
      </c>
      <c r="I81" s="47"/>
      <c r="J81" s="48" t="s">
        <v>223</v>
      </c>
      <c r="K81" s="49">
        <v>0</v>
      </c>
      <c r="L81" s="48">
        <v>0</v>
      </c>
      <c r="N81" s="2" t="str">
        <f t="shared" si="0"/>
        <v>r6s77miyagaku</v>
      </c>
      <c r="O81" s="2" t="str">
        <f t="shared" si="1"/>
        <v>r6n77miyagaku</v>
      </c>
      <c r="P81" s="2" t="str">
        <f t="shared" si="2"/>
        <v>r6k77miyagaku</v>
      </c>
      <c r="Q81" s="2" t="str">
        <f t="shared" si="3"/>
        <v>r6s77miyagaku</v>
      </c>
    </row>
    <row r="82" spans="1:17" ht="18.75" customHeight="1" x14ac:dyDescent="0.15">
      <c r="A82" s="5"/>
      <c r="B82" s="41" t="s">
        <v>486</v>
      </c>
      <c r="C82" s="41">
        <v>78</v>
      </c>
      <c r="D82" s="42" t="s">
        <v>224</v>
      </c>
      <c r="E82" s="43" t="s">
        <v>225</v>
      </c>
      <c r="F82" s="50" t="s">
        <v>487</v>
      </c>
      <c r="G82" s="45"/>
      <c r="H82" s="46" t="s">
        <v>350</v>
      </c>
      <c r="I82" s="47"/>
      <c r="J82" s="48">
        <v>0</v>
      </c>
      <c r="K82" s="49">
        <v>0</v>
      </c>
      <c r="L82" s="48">
        <v>0</v>
      </c>
      <c r="N82" s="2" t="str">
        <f t="shared" si="0"/>
        <v>r6s78meirinkan</v>
      </c>
      <c r="O82" s="2" t="str">
        <f t="shared" si="1"/>
        <v>r6n78meirinkan</v>
      </c>
      <c r="P82" s="2" t="str">
        <f t="shared" si="2"/>
        <v>r6k78meirinkan</v>
      </c>
      <c r="Q82" s="2" t="str">
        <f t="shared" si="3"/>
        <v>r6s78meirinkan</v>
      </c>
    </row>
    <row r="83" spans="1:17" ht="18.75" customHeight="1" x14ac:dyDescent="0.15">
      <c r="A83" s="5"/>
      <c r="B83" s="41" t="s">
        <v>488</v>
      </c>
      <c r="C83" s="41">
        <v>79</v>
      </c>
      <c r="D83" s="42" t="s">
        <v>226</v>
      </c>
      <c r="E83" s="43" t="s">
        <v>227</v>
      </c>
      <c r="F83" s="44" t="s">
        <v>489</v>
      </c>
      <c r="G83" s="45"/>
      <c r="H83" s="46" t="s">
        <v>350</v>
      </c>
      <c r="I83" s="47"/>
      <c r="J83" s="48">
        <v>0</v>
      </c>
      <c r="K83" s="49">
        <v>0</v>
      </c>
      <c r="L83" s="48">
        <v>0</v>
      </c>
      <c r="N83" s="2" t="str">
        <f t="shared" si="0"/>
        <v>r6s79kyusyukokusai</v>
      </c>
      <c r="O83" s="2" t="str">
        <f t="shared" si="1"/>
        <v>r6n79kyusyukokusai</v>
      </c>
      <c r="P83" s="2" t="str">
        <f t="shared" si="2"/>
        <v>r6k79kyusyukokusai</v>
      </c>
      <c r="Q83" s="2" t="str">
        <f t="shared" si="3"/>
        <v>r6s79kyusyukokusai</v>
      </c>
    </row>
    <row r="84" spans="1:17" ht="18.75" customHeight="1" x14ac:dyDescent="0.15">
      <c r="A84" s="5"/>
      <c r="B84" s="41" t="s">
        <v>490</v>
      </c>
      <c r="C84" s="41">
        <v>80</v>
      </c>
      <c r="D84" s="42" t="s">
        <v>228</v>
      </c>
      <c r="E84" s="43" t="s">
        <v>229</v>
      </c>
      <c r="F84" s="44" t="s">
        <v>491</v>
      </c>
      <c r="G84" s="45"/>
      <c r="H84" s="46" t="s">
        <v>350</v>
      </c>
      <c r="I84" s="47"/>
      <c r="J84" s="48">
        <v>0</v>
      </c>
      <c r="K84" s="49">
        <v>0</v>
      </c>
      <c r="L84" s="48">
        <v>0</v>
      </c>
      <c r="N84" s="2" t="str">
        <f t="shared" si="0"/>
        <v>r6s80kobayashinishi</v>
      </c>
      <c r="O84" s="2" t="str">
        <f t="shared" si="1"/>
        <v>r6n80kobayashinishi</v>
      </c>
      <c r="P84" s="2" t="str">
        <f t="shared" si="2"/>
        <v>r6k80kobayashinishi</v>
      </c>
      <c r="Q84" s="2" t="str">
        <f t="shared" si="3"/>
        <v>r6s80kobayashinishi</v>
      </c>
    </row>
    <row r="85" spans="1:17" ht="18.75" customHeight="1" x14ac:dyDescent="0.15">
      <c r="A85" s="5"/>
      <c r="B85" s="41" t="s">
        <v>492</v>
      </c>
      <c r="C85" s="41">
        <v>81</v>
      </c>
      <c r="D85" s="42" t="s">
        <v>230</v>
      </c>
      <c r="E85" s="43" t="s">
        <v>231</v>
      </c>
      <c r="F85" s="44" t="s">
        <v>493</v>
      </c>
      <c r="G85" s="45" t="s">
        <v>17</v>
      </c>
      <c r="H85" s="46" t="s">
        <v>397</v>
      </c>
      <c r="I85" s="47"/>
      <c r="J85" s="49" t="s">
        <v>232</v>
      </c>
      <c r="K85" s="66" t="s">
        <v>233</v>
      </c>
      <c r="L85" s="48">
        <v>0</v>
      </c>
      <c r="N85" s="2" t="str">
        <f t="shared" si="0"/>
        <v>r6s81nichinangakuen</v>
      </c>
      <c r="O85" s="2" t="str">
        <f t="shared" si="1"/>
        <v>r6n81nichinangakuen</v>
      </c>
      <c r="P85" s="2" t="str">
        <f t="shared" si="2"/>
        <v>r6k81nichinangakuen</v>
      </c>
      <c r="Q85" s="2" t="str">
        <f t="shared" si="3"/>
        <v>r6s81nichinangakuen</v>
      </c>
    </row>
    <row r="86" spans="1:17" ht="18.75" customHeight="1" x14ac:dyDescent="0.15">
      <c r="A86" s="5"/>
      <c r="B86" s="41" t="s">
        <v>494</v>
      </c>
      <c r="C86" s="41">
        <v>82</v>
      </c>
      <c r="D86" s="42" t="s">
        <v>234</v>
      </c>
      <c r="E86" s="43" t="s">
        <v>235</v>
      </c>
      <c r="F86" s="50" t="s">
        <v>495</v>
      </c>
      <c r="G86" s="45" t="s">
        <v>18</v>
      </c>
      <c r="H86" s="46" t="s">
        <v>559</v>
      </c>
      <c r="I86" s="47"/>
      <c r="J86" s="66" t="s">
        <v>236</v>
      </c>
      <c r="K86" s="49">
        <v>0</v>
      </c>
      <c r="L86" s="48">
        <v>0</v>
      </c>
      <c r="N86" s="2" t="str">
        <f t="shared" si="0"/>
        <v>r6s82nobeokagakuen</v>
      </c>
      <c r="O86" s="2" t="str">
        <f t="shared" si="1"/>
        <v>r6n82nobeokagakuen</v>
      </c>
      <c r="P86" s="2" t="str">
        <f t="shared" si="2"/>
        <v>r6k82nobeokagakuen</v>
      </c>
      <c r="Q86" s="2" t="str">
        <f t="shared" si="3"/>
        <v>r6s82nobeokagakuen</v>
      </c>
    </row>
    <row r="87" spans="1:17" ht="18.75" customHeight="1" x14ac:dyDescent="0.15">
      <c r="A87" s="5"/>
      <c r="B87" s="41" t="s">
        <v>496</v>
      </c>
      <c r="C87" s="41">
        <v>83</v>
      </c>
      <c r="D87" s="42" t="s">
        <v>237</v>
      </c>
      <c r="E87" s="43" t="s">
        <v>238</v>
      </c>
      <c r="F87" s="50" t="s">
        <v>497</v>
      </c>
      <c r="G87" s="45" t="s">
        <v>18</v>
      </c>
      <c r="H87" s="46" t="s">
        <v>559</v>
      </c>
      <c r="I87" s="47"/>
      <c r="J87" s="66" t="s">
        <v>239</v>
      </c>
      <c r="K87" s="66" t="s">
        <v>240</v>
      </c>
      <c r="L87" s="48"/>
      <c r="N87" s="2" t="str">
        <f t="shared" si="0"/>
        <v>r6s83ursula</v>
      </c>
      <c r="O87" s="2" t="str">
        <f t="shared" si="1"/>
        <v>r6n83ursula</v>
      </c>
      <c r="P87" s="2" t="str">
        <f t="shared" si="2"/>
        <v>r6k83ursula</v>
      </c>
      <c r="Q87" s="2" t="str">
        <f t="shared" si="3"/>
        <v>r6s83ursula</v>
      </c>
    </row>
    <row r="88" spans="1:17" ht="18.75" customHeight="1" x14ac:dyDescent="0.15">
      <c r="A88" s="5"/>
      <c r="B88" s="41" t="s">
        <v>498</v>
      </c>
      <c r="C88" s="41">
        <v>84</v>
      </c>
      <c r="D88" s="42" t="s">
        <v>241</v>
      </c>
      <c r="E88" s="43" t="s">
        <v>242</v>
      </c>
      <c r="F88" s="50" t="s">
        <v>499</v>
      </c>
      <c r="G88" s="45"/>
      <c r="H88" s="46" t="s">
        <v>350</v>
      </c>
      <c r="I88" s="47"/>
      <c r="J88" s="48"/>
      <c r="K88" s="49"/>
      <c r="L88" s="48"/>
      <c r="N88" s="2" t="str">
        <f t="shared" si="0"/>
        <v>r6s84dominico</v>
      </c>
      <c r="O88" s="2" t="str">
        <f t="shared" si="1"/>
        <v>r6n84dominico</v>
      </c>
      <c r="P88" s="2" t="str">
        <f t="shared" si="2"/>
        <v>r6k84dominico</v>
      </c>
      <c r="Q88" s="2" t="str">
        <f t="shared" si="3"/>
        <v>r6s84dominico</v>
      </c>
    </row>
    <row r="89" spans="1:17" ht="18.75" customHeight="1" x14ac:dyDescent="0.15">
      <c r="A89" s="5"/>
      <c r="B89" s="41" t="s">
        <v>500</v>
      </c>
      <c r="C89" s="41">
        <v>85</v>
      </c>
      <c r="D89" s="42" t="s">
        <v>243</v>
      </c>
      <c r="E89" s="43" t="s">
        <v>244</v>
      </c>
      <c r="F89" s="50" t="s">
        <v>501</v>
      </c>
      <c r="G89" s="45"/>
      <c r="H89" s="46" t="s">
        <v>350</v>
      </c>
      <c r="I89" s="47"/>
      <c r="J89" s="48"/>
      <c r="K89" s="49"/>
      <c r="L89" s="48"/>
      <c r="N89" s="2" t="str">
        <f t="shared" si="0"/>
        <v>r6s85miyakonojo</v>
      </c>
      <c r="O89" s="2" t="str">
        <f t="shared" si="1"/>
        <v>r6n85miyakonojo</v>
      </c>
      <c r="P89" s="2" t="str">
        <f t="shared" si="2"/>
        <v>r6k85miyakonojo</v>
      </c>
      <c r="Q89" s="2" t="str">
        <f t="shared" si="3"/>
        <v>r6s85miyakonojo</v>
      </c>
    </row>
    <row r="90" spans="1:17" ht="18.75" customHeight="1" x14ac:dyDescent="0.15">
      <c r="A90" s="5"/>
      <c r="B90" s="41" t="s">
        <v>502</v>
      </c>
      <c r="C90" s="41">
        <v>86</v>
      </c>
      <c r="D90" s="53" t="s">
        <v>245</v>
      </c>
      <c r="E90" s="54" t="s">
        <v>246</v>
      </c>
      <c r="F90" s="50" t="s">
        <v>503</v>
      </c>
      <c r="G90" s="45" t="s">
        <v>16</v>
      </c>
      <c r="H90" s="46" t="s">
        <v>406</v>
      </c>
      <c r="I90" s="47"/>
      <c r="J90" s="48" t="s">
        <v>549</v>
      </c>
      <c r="K90" s="49" t="s">
        <v>550</v>
      </c>
      <c r="L90" s="48"/>
      <c r="N90" s="2" t="str">
        <f t="shared" si="0"/>
        <v>r6s86miyakonojohigashi</v>
      </c>
      <c r="O90" s="2" t="str">
        <f t="shared" si="1"/>
        <v>r6n86miyakonojohigashi</v>
      </c>
      <c r="P90" s="2" t="str">
        <f t="shared" si="2"/>
        <v>r6k86miyakonojohigashi</v>
      </c>
      <c r="Q90" s="2" t="str">
        <f t="shared" si="3"/>
        <v>r6s86miyakonojohigashi</v>
      </c>
    </row>
    <row r="91" spans="1:17" ht="18.75" customHeight="1" collapsed="1" x14ac:dyDescent="0.15">
      <c r="A91" s="5"/>
      <c r="B91" s="41" t="s">
        <v>504</v>
      </c>
      <c r="C91" s="41">
        <v>87</v>
      </c>
      <c r="D91" s="42" t="s">
        <v>247</v>
      </c>
      <c r="E91" s="54" t="s">
        <v>505</v>
      </c>
      <c r="F91" s="50" t="s">
        <v>506</v>
      </c>
      <c r="G91" s="45"/>
      <c r="H91" s="46" t="s">
        <v>350</v>
      </c>
      <c r="I91" s="47"/>
      <c r="J91" s="48"/>
      <c r="K91" s="49"/>
      <c r="L91" s="48"/>
      <c r="N91" s="2" t="str">
        <f t="shared" si="0"/>
        <v>r6s87clark</v>
      </c>
      <c r="O91" s="2" t="str">
        <f t="shared" si="1"/>
        <v>r6n87clark</v>
      </c>
      <c r="P91" s="2" t="str">
        <f t="shared" si="2"/>
        <v>r6k87clark</v>
      </c>
      <c r="Q91" s="2" t="str">
        <f t="shared" si="3"/>
        <v>r6s87clark</v>
      </c>
    </row>
    <row r="92" spans="1:17" ht="18.75" customHeight="1" x14ac:dyDescent="0.15">
      <c r="A92" s="5" t="s">
        <v>248</v>
      </c>
      <c r="B92" s="41" t="s">
        <v>507</v>
      </c>
      <c r="C92" s="41">
        <v>91</v>
      </c>
      <c r="D92" s="42" t="s">
        <v>249</v>
      </c>
      <c r="E92" s="43" t="s">
        <v>250</v>
      </c>
      <c r="F92" s="50" t="s">
        <v>508</v>
      </c>
      <c r="G92" s="45"/>
      <c r="H92" s="46" t="s">
        <v>350</v>
      </c>
      <c r="I92" s="47"/>
      <c r="J92" s="48"/>
      <c r="K92" s="49"/>
      <c r="L92" s="48"/>
      <c r="N92" s="2" t="str">
        <f t="shared" si="0"/>
        <v>r6s91miyacyuo</v>
      </c>
      <c r="O92" s="2" t="str">
        <f t="shared" si="1"/>
        <v>r6n91miyacyuo</v>
      </c>
      <c r="P92" s="2" t="str">
        <f t="shared" si="2"/>
        <v>r6k91miyacyuo</v>
      </c>
      <c r="Q92" s="2" t="str">
        <f t="shared" si="3"/>
        <v>r6s91miyacyuo</v>
      </c>
    </row>
    <row r="93" spans="1:17" ht="18.75" customHeight="1" x14ac:dyDescent="0.15">
      <c r="A93" s="5" t="s">
        <v>509</v>
      </c>
      <c r="B93" s="41" t="s">
        <v>510</v>
      </c>
      <c r="C93" s="41">
        <v>92</v>
      </c>
      <c r="D93" s="42" t="s">
        <v>251</v>
      </c>
      <c r="E93" s="43" t="s">
        <v>252</v>
      </c>
      <c r="F93" s="50" t="s">
        <v>253</v>
      </c>
      <c r="G93" s="45"/>
      <c r="H93" s="46" t="s">
        <v>350</v>
      </c>
      <c r="I93" s="47"/>
      <c r="J93" s="48"/>
      <c r="K93" s="49"/>
      <c r="L93" s="48"/>
      <c r="N93" s="2" t="str">
        <f t="shared" si="0"/>
        <v>r6s92miyacyuo</v>
      </c>
      <c r="O93" s="2" t="str">
        <f t="shared" si="1"/>
        <v>r6n92miyacyuo</v>
      </c>
      <c r="P93" s="2" t="str">
        <f t="shared" si="2"/>
        <v>r6k92miyacyuo</v>
      </c>
      <c r="Q93" s="2" t="str">
        <f t="shared" si="3"/>
        <v>r6s92miyacyuo</v>
      </c>
    </row>
    <row r="94" spans="1:17" ht="18.75" customHeight="1" x14ac:dyDescent="0.15">
      <c r="A94" s="5"/>
      <c r="B94" s="41" t="s">
        <v>511</v>
      </c>
      <c r="C94" s="41">
        <v>93</v>
      </c>
      <c r="D94" s="42" t="s">
        <v>254</v>
      </c>
      <c r="E94" s="43" t="s">
        <v>255</v>
      </c>
      <c r="F94" s="50" t="s">
        <v>512</v>
      </c>
      <c r="G94" s="45"/>
      <c r="H94" s="46" t="s">
        <v>350</v>
      </c>
      <c r="I94" s="47"/>
      <c r="J94" s="48"/>
      <c r="K94" s="49"/>
      <c r="L94" s="48"/>
      <c r="N94" s="2" t="str">
        <f t="shared" si="0"/>
        <v>r6s93minaminokaze</v>
      </c>
      <c r="O94" s="2" t="str">
        <f t="shared" si="1"/>
        <v>r6n93minaminokaze</v>
      </c>
      <c r="P94" s="2" t="str">
        <f t="shared" si="2"/>
        <v>r6k93minaminokaze</v>
      </c>
      <c r="Q94" s="2" t="str">
        <f t="shared" si="3"/>
        <v>r6s93minaminokaze</v>
      </c>
    </row>
    <row r="95" spans="1:17" ht="18.75" customHeight="1" x14ac:dyDescent="0.15">
      <c r="A95" s="5"/>
      <c r="B95" s="41" t="s">
        <v>513</v>
      </c>
      <c r="C95" s="41">
        <v>94</v>
      </c>
      <c r="D95" s="42" t="s">
        <v>256</v>
      </c>
      <c r="E95" s="43" t="s">
        <v>257</v>
      </c>
      <c r="F95" s="50" t="s">
        <v>514</v>
      </c>
      <c r="G95" s="45"/>
      <c r="H95" s="46" t="s">
        <v>350</v>
      </c>
      <c r="I95" s="47"/>
      <c r="J95" s="48"/>
      <c r="K95" s="49"/>
      <c r="L95" s="48"/>
      <c r="N95" s="2" t="str">
        <f t="shared" si="0"/>
        <v>r6s94seiryu</v>
      </c>
      <c r="O95" s="2" t="str">
        <f t="shared" si="1"/>
        <v>r6n94seiryu</v>
      </c>
      <c r="P95" s="2" t="str">
        <f t="shared" si="2"/>
        <v>r6k94seiryu</v>
      </c>
      <c r="Q95" s="2" t="str">
        <f t="shared" si="3"/>
        <v>r6s94seiryu</v>
      </c>
    </row>
    <row r="96" spans="1:17" ht="18.75" customHeight="1" x14ac:dyDescent="0.15">
      <c r="A96" s="5"/>
      <c r="B96" s="41" t="s">
        <v>515</v>
      </c>
      <c r="C96" s="41">
        <v>95</v>
      </c>
      <c r="D96" s="42" t="s">
        <v>258</v>
      </c>
      <c r="E96" s="43" t="s">
        <v>259</v>
      </c>
      <c r="F96" s="50" t="s">
        <v>516</v>
      </c>
      <c r="G96" s="45"/>
      <c r="H96" s="46" t="s">
        <v>350</v>
      </c>
      <c r="I96" s="47"/>
      <c r="J96" s="48"/>
      <c r="K96" s="49"/>
      <c r="L96" s="48"/>
      <c r="N96" s="2" t="str">
        <f t="shared" si="0"/>
        <v>r6s95kuroshio</v>
      </c>
      <c r="O96" s="2" t="str">
        <f t="shared" si="1"/>
        <v>r6n95kuroshio</v>
      </c>
      <c r="P96" s="2" t="str">
        <f t="shared" si="2"/>
        <v>r6k95kuroshio</v>
      </c>
      <c r="Q96" s="2" t="str">
        <f t="shared" si="3"/>
        <v>r6s95kuroshio</v>
      </c>
    </row>
    <row r="97" spans="1:17" ht="18.75" customHeight="1" x14ac:dyDescent="0.15">
      <c r="A97" s="5"/>
      <c r="B97" s="41" t="s">
        <v>517</v>
      </c>
      <c r="C97" s="41">
        <v>96</v>
      </c>
      <c r="D97" s="42" t="s">
        <v>260</v>
      </c>
      <c r="E97" s="43" t="s">
        <v>261</v>
      </c>
      <c r="F97" s="50" t="s">
        <v>518</v>
      </c>
      <c r="G97" s="45"/>
      <c r="H97" s="46" t="s">
        <v>350</v>
      </c>
      <c r="I97" s="47"/>
      <c r="J97" s="48"/>
      <c r="K97" s="49"/>
      <c r="L97" s="48"/>
      <c r="N97" s="2" t="str">
        <f t="shared" si="0"/>
        <v>r6s96himawari</v>
      </c>
      <c r="O97" s="2" t="str">
        <f t="shared" si="1"/>
        <v>r6n96himawari</v>
      </c>
      <c r="P97" s="2" t="str">
        <f t="shared" si="2"/>
        <v>r6k96himawari</v>
      </c>
      <c r="Q97" s="2" t="str">
        <f t="shared" si="3"/>
        <v>r6s96himawari</v>
      </c>
    </row>
    <row r="98" spans="1:17" ht="18.75" customHeight="1" x14ac:dyDescent="0.15">
      <c r="A98" s="5"/>
      <c r="B98" s="41" t="s">
        <v>519</v>
      </c>
      <c r="C98" s="41">
        <v>97</v>
      </c>
      <c r="D98" s="42" t="s">
        <v>262</v>
      </c>
      <c r="E98" s="43" t="s">
        <v>263</v>
      </c>
      <c r="F98" s="50" t="s">
        <v>520</v>
      </c>
      <c r="G98" s="45"/>
      <c r="H98" s="46" t="s">
        <v>350</v>
      </c>
      <c r="I98" s="47"/>
      <c r="J98" s="48"/>
      <c r="K98" s="49"/>
      <c r="L98" s="48"/>
      <c r="N98" s="2" t="str">
        <f t="shared" si="0"/>
        <v>r6s97kirishima</v>
      </c>
      <c r="O98" s="2" t="str">
        <f t="shared" si="1"/>
        <v>r6n97kirishima</v>
      </c>
      <c r="P98" s="2" t="str">
        <f t="shared" si="2"/>
        <v>r6k97kirishima</v>
      </c>
      <c r="Q98" s="2" t="str">
        <f t="shared" si="3"/>
        <v>r6s97kirishima</v>
      </c>
    </row>
    <row r="99" spans="1:17" ht="18.75" customHeight="1" x14ac:dyDescent="0.15">
      <c r="A99" s="5"/>
      <c r="B99" s="41" t="s">
        <v>521</v>
      </c>
      <c r="C99" s="41">
        <v>98</v>
      </c>
      <c r="D99" s="42" t="s">
        <v>264</v>
      </c>
      <c r="E99" s="43" t="s">
        <v>265</v>
      </c>
      <c r="F99" s="50" t="s">
        <v>522</v>
      </c>
      <c r="G99" s="45"/>
      <c r="H99" s="46" t="s">
        <v>350</v>
      </c>
      <c r="I99" s="47"/>
      <c r="J99" s="48"/>
      <c r="K99" s="49"/>
      <c r="L99" s="48"/>
      <c r="N99" s="2" t="str">
        <f t="shared" si="0"/>
        <v>r6s98kirishimakoba</v>
      </c>
      <c r="O99" s="2" t="str">
        <f t="shared" si="1"/>
        <v>r6n98kirishimakoba</v>
      </c>
      <c r="P99" s="2" t="str">
        <f t="shared" si="2"/>
        <v>r6k98kirishimakoba</v>
      </c>
      <c r="Q99" s="2" t="str">
        <f t="shared" si="3"/>
        <v>r6s98kirishimakoba</v>
      </c>
    </row>
    <row r="100" spans="1:17" ht="18.75" customHeight="1" x14ac:dyDescent="0.15">
      <c r="A100" s="5"/>
      <c r="B100" s="41" t="s">
        <v>523</v>
      </c>
      <c r="C100" s="41">
        <v>99</v>
      </c>
      <c r="D100" s="42" t="s">
        <v>266</v>
      </c>
      <c r="E100" s="43" t="s">
        <v>267</v>
      </c>
      <c r="F100" s="50" t="s">
        <v>524</v>
      </c>
      <c r="G100" s="45"/>
      <c r="H100" s="46" t="s">
        <v>350</v>
      </c>
      <c r="I100" s="47"/>
      <c r="J100" s="48"/>
      <c r="K100" s="49"/>
      <c r="L100" s="48"/>
      <c r="N100" s="2" t="str">
        <f t="shared" si="0"/>
        <v>r6s99rupinasu</v>
      </c>
      <c r="O100" s="2" t="str">
        <f t="shared" si="1"/>
        <v>r6n99rupinasu</v>
      </c>
      <c r="P100" s="2" t="str">
        <f t="shared" si="2"/>
        <v>r6k99rupinasu</v>
      </c>
      <c r="Q100" s="2" t="str">
        <f t="shared" si="3"/>
        <v>r6s99rupinasu</v>
      </c>
    </row>
    <row r="101" spans="1:17" ht="18.75" customHeight="1" x14ac:dyDescent="0.15">
      <c r="A101" s="5"/>
      <c r="B101" s="41" t="s">
        <v>525</v>
      </c>
      <c r="C101" s="41">
        <v>100</v>
      </c>
      <c r="D101" s="53" t="s">
        <v>268</v>
      </c>
      <c r="E101" s="43" t="s">
        <v>269</v>
      </c>
      <c r="F101" s="50" t="s">
        <v>526</v>
      </c>
      <c r="G101" s="45"/>
      <c r="H101" s="46" t="s">
        <v>350</v>
      </c>
      <c r="I101" s="47"/>
      <c r="J101" s="48"/>
      <c r="K101" s="49"/>
      <c r="L101" s="48"/>
      <c r="N101" s="2" t="str">
        <f t="shared" si="0"/>
        <v>r6s100shiroyamataka</v>
      </c>
      <c r="O101" s="2" t="str">
        <f t="shared" si="1"/>
        <v>r6n100shiroyamataka</v>
      </c>
      <c r="P101" s="2" t="str">
        <f t="shared" si="2"/>
        <v>r6k100shiroyamataka</v>
      </c>
      <c r="Q101" s="2" t="str">
        <f t="shared" si="3"/>
        <v>r6s100shiroyamataka</v>
      </c>
    </row>
    <row r="102" spans="1:17" ht="18.75" customHeight="1" x14ac:dyDescent="0.15">
      <c r="A102" s="5"/>
      <c r="B102" s="41" t="s">
        <v>527</v>
      </c>
      <c r="C102" s="41">
        <v>101</v>
      </c>
      <c r="D102" s="53" t="s">
        <v>270</v>
      </c>
      <c r="E102" s="54" t="s">
        <v>271</v>
      </c>
      <c r="F102" s="50" t="s">
        <v>528</v>
      </c>
      <c r="G102" s="45"/>
      <c r="H102" s="46" t="s">
        <v>350</v>
      </c>
      <c r="I102" s="47"/>
      <c r="J102" s="48"/>
      <c r="K102" s="49"/>
      <c r="L102" s="48"/>
      <c r="N102" s="2" t="str">
        <f t="shared" ref="N102:N103" si="4">IF($D$7="n",O102,IF($D$7="k",P102,IF($D$7="s",Q102,"")))</f>
        <v>r6s101meisei</v>
      </c>
      <c r="O102" s="2" t="str">
        <f t="shared" ref="O102:O110" si="5">$O$7&amp;F102</f>
        <v>r6n101meisei</v>
      </c>
      <c r="P102" s="2" t="str">
        <f t="shared" ref="P102:P103" si="6">$P$7&amp;F102</f>
        <v>r6k101meisei</v>
      </c>
      <c r="Q102" s="2" t="str">
        <f t="shared" ref="Q102:Q103" si="7">$Q$7&amp;F102</f>
        <v>r6s101meisei</v>
      </c>
    </row>
    <row r="103" spans="1:17" ht="18.75" customHeight="1" x14ac:dyDescent="0.15">
      <c r="A103" s="5"/>
      <c r="B103" s="41" t="s">
        <v>529</v>
      </c>
      <c r="C103" s="41">
        <v>102</v>
      </c>
      <c r="D103" s="53" t="s">
        <v>272</v>
      </c>
      <c r="E103" s="54" t="s">
        <v>261</v>
      </c>
      <c r="F103" s="50" t="s">
        <v>530</v>
      </c>
      <c r="G103" s="45"/>
      <c r="H103" s="46" t="s">
        <v>350</v>
      </c>
      <c r="I103" s="47"/>
      <c r="J103" s="48"/>
      <c r="K103" s="49"/>
      <c r="L103" s="48"/>
      <c r="N103" s="2" t="str">
        <f t="shared" si="4"/>
        <v>r6s102sakura</v>
      </c>
      <c r="O103" s="2" t="str">
        <f t="shared" si="5"/>
        <v>r6n102sakura</v>
      </c>
      <c r="P103" s="2" t="str">
        <f t="shared" si="6"/>
        <v>r6k102sakura</v>
      </c>
      <c r="Q103" s="2" t="str">
        <f t="shared" si="7"/>
        <v>r6s102sakura</v>
      </c>
    </row>
    <row r="104" spans="1:17" ht="18.75" hidden="1" customHeight="1" x14ac:dyDescent="0.15">
      <c r="A104" s="5"/>
      <c r="B104" s="41"/>
      <c r="C104" s="41">
        <v>104</v>
      </c>
      <c r="D104" s="53"/>
      <c r="E104" s="53"/>
      <c r="F104" s="44"/>
      <c r="G104" s="45"/>
      <c r="H104" s="46" t="str">
        <f>IF(G104="n","NHK杯(6月)運営担当校です。",IF(G104="k","高総文祭(9月)運営担当校です。",IF(G104="s","新人戦(11月)運営担当校です。","")))</f>
        <v/>
      </c>
      <c r="I104" s="47"/>
      <c r="J104" s="55"/>
      <c r="K104" s="56"/>
      <c r="L104" s="55"/>
      <c r="O104" s="2" t="str">
        <f t="shared" si="5"/>
        <v>r6n</v>
      </c>
    </row>
    <row r="105" spans="1:17" ht="18.75" hidden="1" customHeight="1" x14ac:dyDescent="0.15">
      <c r="A105" s="5"/>
      <c r="B105" s="41"/>
      <c r="C105" s="41">
        <v>105</v>
      </c>
      <c r="D105" s="53"/>
      <c r="E105" s="53"/>
      <c r="F105" s="44"/>
      <c r="G105" s="57"/>
      <c r="H105" s="53"/>
      <c r="I105" s="53"/>
      <c r="J105" s="58"/>
      <c r="K105" s="53"/>
      <c r="L105" s="58"/>
      <c r="O105" s="2" t="str">
        <f t="shared" si="5"/>
        <v>r6n</v>
      </c>
    </row>
    <row r="106" spans="1:17" ht="18.75" hidden="1" customHeight="1" x14ac:dyDescent="0.15">
      <c r="A106" s="5"/>
      <c r="B106" s="41"/>
      <c r="C106" s="41">
        <v>106</v>
      </c>
      <c r="D106" s="53"/>
      <c r="E106" s="53"/>
      <c r="F106" s="44"/>
      <c r="G106" s="57"/>
      <c r="H106" s="53"/>
      <c r="I106" s="53"/>
      <c r="J106" s="58"/>
      <c r="K106" s="53"/>
      <c r="L106" s="58"/>
      <c r="O106" s="2" t="str">
        <f t="shared" si="5"/>
        <v>r6n</v>
      </c>
    </row>
    <row r="107" spans="1:17" ht="18.75" hidden="1" customHeight="1" x14ac:dyDescent="0.15">
      <c r="A107" s="5"/>
      <c r="B107" s="41"/>
      <c r="C107" s="41">
        <v>107</v>
      </c>
      <c r="D107" s="53"/>
      <c r="E107" s="53"/>
      <c r="F107" s="44"/>
      <c r="G107" s="57"/>
      <c r="H107" s="53"/>
      <c r="I107" s="53"/>
      <c r="J107" s="58"/>
      <c r="K107" s="53"/>
      <c r="L107" s="58"/>
      <c r="O107" s="2" t="str">
        <f t="shared" si="5"/>
        <v>r6n</v>
      </c>
    </row>
    <row r="108" spans="1:17" ht="18.75" hidden="1" customHeight="1" x14ac:dyDescent="0.15">
      <c r="A108" s="5"/>
      <c r="B108" s="41"/>
      <c r="C108" s="41">
        <v>108</v>
      </c>
      <c r="D108" s="53"/>
      <c r="E108" s="53"/>
      <c r="F108" s="44"/>
      <c r="G108" s="57"/>
      <c r="H108" s="53"/>
      <c r="I108" s="53"/>
      <c r="J108" s="58"/>
      <c r="K108" s="53"/>
      <c r="L108" s="58"/>
      <c r="O108" s="2" t="str">
        <f t="shared" si="5"/>
        <v>r6n</v>
      </c>
    </row>
    <row r="109" spans="1:17" ht="18.75" hidden="1" customHeight="1" x14ac:dyDescent="0.15">
      <c r="A109" s="5"/>
      <c r="B109" s="41"/>
      <c r="C109" s="41">
        <v>109</v>
      </c>
      <c r="D109" s="53"/>
      <c r="E109" s="53"/>
      <c r="F109" s="44"/>
      <c r="G109" s="57"/>
      <c r="H109" s="53"/>
      <c r="I109" s="53"/>
      <c r="J109" s="58"/>
      <c r="K109" s="53"/>
      <c r="L109" s="58"/>
      <c r="O109" s="2" t="str">
        <f t="shared" si="5"/>
        <v>r6n</v>
      </c>
    </row>
    <row r="110" spans="1:17" ht="18.75" hidden="1" customHeight="1" x14ac:dyDescent="0.15">
      <c r="A110" s="7"/>
      <c r="B110" s="59"/>
      <c r="C110" s="59">
        <v>110</v>
      </c>
      <c r="D110" s="60"/>
      <c r="E110" s="60"/>
      <c r="F110" s="61"/>
      <c r="G110" s="62"/>
      <c r="H110" s="60"/>
      <c r="I110" s="60"/>
      <c r="J110" s="63"/>
      <c r="K110" s="60"/>
      <c r="L110" s="63"/>
      <c r="O110" s="2" t="str">
        <f t="shared" si="5"/>
        <v>r6n</v>
      </c>
    </row>
    <row r="111" spans="1:17" collapsed="1" x14ac:dyDescent="0.15"/>
    <row r="112" spans="1:17" x14ac:dyDescent="0.15">
      <c r="G112" s="692" t="s">
        <v>273</v>
      </c>
    </row>
  </sheetData>
  <mergeCells count="4">
    <mergeCell ref="G35:H35"/>
    <mergeCell ref="J35:J36"/>
    <mergeCell ref="K35:K36"/>
    <mergeCell ref="L35:L36"/>
  </mergeCells>
  <phoneticPr fontId="4"/>
  <dataValidations count="2">
    <dataValidation type="list" showInputMessage="1" showErrorMessage="1" sqref="E5" xr:uid="{00000000-0002-0000-0000-000000000000}">
      <formula1>"　,NHK杯,高総文祭,新人戦"</formula1>
    </dataValidation>
    <dataValidation type="list" showInputMessage="1" showErrorMessage="1" sqref="E7 I37 G37:G104" xr:uid="{00000000-0002-0000-0000-000001000000}">
      <formula1>"n,k,s"</formula1>
    </dataValidation>
  </dataValidation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U173"/>
  <sheetViews>
    <sheetView showZeros="0" tabSelected="1" zoomScale="85" zoomScaleNormal="85" zoomScaleSheetLayoutView="100" workbookViewId="0">
      <selection activeCell="C9" sqref="C9"/>
    </sheetView>
  </sheetViews>
  <sheetFormatPr defaultColWidth="9" defaultRowHeight="15" x14ac:dyDescent="0.15"/>
  <cols>
    <col min="1" max="1" width="2.125" style="68" customWidth="1"/>
    <col min="2" max="2" width="17.75" style="68" customWidth="1"/>
    <col min="3" max="3" width="22.625" style="68" customWidth="1"/>
    <col min="4" max="4" width="3" style="68" customWidth="1"/>
    <col min="5" max="5" width="9.75" style="68" customWidth="1"/>
    <col min="6" max="6" width="8" style="68" customWidth="1"/>
    <col min="7" max="7" width="6.75" style="68" customWidth="1"/>
    <col min="8" max="8" width="5.75" style="68" customWidth="1"/>
    <col min="9" max="9" width="9" style="68" customWidth="1"/>
    <col min="10" max="10" width="22.5" style="68" customWidth="1"/>
    <col min="11" max="11" width="8.625" style="68" customWidth="1"/>
    <col min="12" max="12" width="7.75" style="514" customWidth="1"/>
    <col min="13" max="13" width="23" style="514" customWidth="1"/>
    <col min="14" max="14" width="5.375" style="514" customWidth="1"/>
    <col min="15" max="15" width="23" style="514" customWidth="1"/>
    <col min="16" max="16" width="5.375" style="597" customWidth="1"/>
    <col min="17" max="17" width="4.125" style="598" customWidth="1"/>
    <col min="18" max="18" width="5.375" style="574" customWidth="1"/>
    <col min="19" max="19" width="27" style="575" customWidth="1"/>
    <col min="20" max="20" width="17.875" style="575" customWidth="1"/>
    <col min="21" max="21" width="9" style="71"/>
    <col min="22" max="16384" width="9" style="68"/>
  </cols>
  <sheetData>
    <row r="1" spans="1:21" ht="15.75" thickBot="1" x14ac:dyDescent="0.2">
      <c r="A1" s="510" t="s">
        <v>274</v>
      </c>
      <c r="B1" s="511"/>
      <c r="C1" s="511"/>
      <c r="D1" s="511"/>
      <c r="E1" s="511"/>
      <c r="F1" s="511"/>
      <c r="G1" s="511"/>
      <c r="H1" s="511"/>
      <c r="I1" s="511"/>
      <c r="J1" s="511"/>
      <c r="K1" s="511"/>
      <c r="L1" s="512"/>
      <c r="M1" s="512"/>
      <c r="N1" s="512"/>
      <c r="O1" s="512"/>
      <c r="P1" s="573"/>
      <c r="Q1" s="535"/>
      <c r="T1" s="575" t="s">
        <v>275</v>
      </c>
    </row>
    <row r="2" spans="1:21" ht="26.1" customHeight="1" thickTop="1" x14ac:dyDescent="0.15">
      <c r="A2" s="510"/>
      <c r="B2" s="982" t="str">
        <f>(初期設定!D3)</f>
        <v>第47回宮崎県高等学校新人放送コンテスト
第46回九州高校放送コンテスト 宮崎県予選
全九州総文 宮崎県予選／全国高文祭 AM部門・VM部門 宮崎県予選</v>
      </c>
      <c r="C2" s="983"/>
      <c r="D2" s="983"/>
      <c r="E2" s="983"/>
      <c r="F2" s="983"/>
      <c r="G2" s="983"/>
      <c r="H2" s="983"/>
      <c r="I2" s="983"/>
      <c r="J2" s="983"/>
      <c r="K2" s="984"/>
      <c r="L2" s="512"/>
      <c r="M2" s="512"/>
      <c r="N2" s="512"/>
      <c r="O2" s="512"/>
      <c r="P2" s="576"/>
      <c r="Q2" s="535"/>
      <c r="R2" s="577">
        <f>(初期設定!C37)</f>
        <v>1</v>
      </c>
      <c r="S2" s="575" t="str">
        <f>(初期設定!D37)</f>
        <v>宮崎県立佐土原高等学校</v>
      </c>
      <c r="T2" s="575" t="str">
        <f>(初期設定!F37)</f>
        <v>01sadowara</v>
      </c>
      <c r="U2" s="71" t="s">
        <v>276</v>
      </c>
    </row>
    <row r="3" spans="1:21" ht="26.1" customHeight="1" x14ac:dyDescent="0.15">
      <c r="A3" s="510"/>
      <c r="B3" s="985"/>
      <c r="C3" s="986"/>
      <c r="D3" s="986"/>
      <c r="E3" s="986"/>
      <c r="F3" s="986"/>
      <c r="G3" s="986"/>
      <c r="H3" s="986"/>
      <c r="I3" s="986"/>
      <c r="J3" s="986"/>
      <c r="K3" s="987"/>
      <c r="L3" s="512"/>
      <c r="M3" s="578" t="str">
        <f>IF(C13=0,"表示不可",)</f>
        <v>表示不可</v>
      </c>
      <c r="N3" s="512"/>
      <c r="O3" s="512"/>
      <c r="P3" s="576"/>
      <c r="Q3" s="535"/>
      <c r="R3" s="577">
        <f>(初期設定!C38)</f>
        <v>2</v>
      </c>
      <c r="S3" s="575" t="str">
        <f>(初期設定!D38)</f>
        <v>宮崎県立宮崎大宮高等学校</v>
      </c>
      <c r="T3" s="575" t="str">
        <f>(初期設定!F38)</f>
        <v>02oomiya</v>
      </c>
      <c r="U3" s="579" t="s">
        <v>277</v>
      </c>
    </row>
    <row r="4" spans="1:21" ht="26.1" customHeight="1" thickBot="1" x14ac:dyDescent="0.2">
      <c r="A4" s="510"/>
      <c r="B4" s="988"/>
      <c r="C4" s="989"/>
      <c r="D4" s="989"/>
      <c r="E4" s="989"/>
      <c r="F4" s="989"/>
      <c r="G4" s="989"/>
      <c r="H4" s="989"/>
      <c r="I4" s="989"/>
      <c r="J4" s="989"/>
      <c r="K4" s="990"/>
      <c r="L4" s="512"/>
      <c r="M4" s="512"/>
      <c r="N4" s="512"/>
      <c r="O4" s="512"/>
      <c r="P4" s="576"/>
      <c r="Q4" s="535"/>
      <c r="R4" s="577">
        <f>(初期設定!C39)</f>
        <v>3</v>
      </c>
      <c r="S4" s="575" t="str">
        <f>(初期設定!D39)</f>
        <v>宮崎県立宮崎海洋高等学校</v>
      </c>
      <c r="T4" s="575" t="str">
        <f>(初期設定!F39)</f>
        <v>03kaiyo</v>
      </c>
    </row>
    <row r="5" spans="1:21" ht="7.5" customHeight="1" thickTop="1" thickBot="1" x14ac:dyDescent="0.2">
      <c r="A5" s="510"/>
      <c r="B5" s="511"/>
      <c r="C5" s="511"/>
      <c r="D5" s="511"/>
      <c r="E5" s="511"/>
      <c r="F5" s="511"/>
      <c r="G5" s="511"/>
      <c r="H5" s="511"/>
      <c r="I5" s="511"/>
      <c r="J5" s="511"/>
      <c r="K5" s="511"/>
      <c r="L5" s="512"/>
      <c r="M5" s="512"/>
      <c r="N5" s="512"/>
      <c r="O5" s="512"/>
      <c r="P5" s="576"/>
      <c r="Q5" s="535"/>
      <c r="R5" s="577">
        <f>(初期設定!C40)</f>
        <v>4</v>
      </c>
      <c r="S5" s="575" t="str">
        <f>(初期設定!D40)</f>
        <v>宮崎県立宮崎北高等学校</v>
      </c>
      <c r="T5" s="575" t="str">
        <f>(初期設定!F40)</f>
        <v>04miyakita</v>
      </c>
    </row>
    <row r="6" spans="1:21" ht="19.5" customHeight="1" thickBot="1" x14ac:dyDescent="0.2">
      <c r="A6" s="510"/>
      <c r="B6" s="759" t="s">
        <v>581</v>
      </c>
      <c r="C6" s="760"/>
      <c r="D6" s="760"/>
      <c r="E6" s="760"/>
      <c r="F6" s="760"/>
      <c r="G6" s="761"/>
      <c r="H6" s="511"/>
      <c r="I6" s="511"/>
      <c r="J6" s="511"/>
      <c r="K6" s="511"/>
      <c r="L6" s="512"/>
      <c r="M6" s="512"/>
      <c r="N6" s="512"/>
      <c r="O6" s="512"/>
      <c r="P6" s="576"/>
      <c r="Q6" s="535"/>
      <c r="R6" s="577">
        <f>(初期設定!C41)</f>
        <v>5</v>
      </c>
      <c r="S6" s="575" t="str">
        <f>(初期設定!D41)</f>
        <v>宮崎県立宮崎工業高等学校</v>
      </c>
      <c r="T6" s="575" t="str">
        <f>(初期設定!F41)</f>
        <v>05miyakogyo</v>
      </c>
      <c r="U6" s="71" t="s">
        <v>278</v>
      </c>
    </row>
    <row r="7" spans="1:21" ht="7.5" customHeight="1" thickBot="1" x14ac:dyDescent="0.2">
      <c r="A7" s="511"/>
      <c r="B7" s="511"/>
      <c r="C7" s="511"/>
      <c r="D7" s="511"/>
      <c r="E7" s="511"/>
      <c r="F7" s="511"/>
      <c r="G7" s="511"/>
      <c r="H7" s="511"/>
      <c r="I7" s="511"/>
      <c r="J7" s="511"/>
      <c r="K7" s="511"/>
      <c r="L7" s="512"/>
      <c r="M7" s="512"/>
      <c r="N7" s="512"/>
      <c r="O7" s="512"/>
      <c r="P7" s="576"/>
      <c r="Q7" s="535"/>
      <c r="R7" s="577">
        <f>(初期設定!C42)</f>
        <v>6</v>
      </c>
      <c r="S7" s="575" t="str">
        <f>(初期設定!D42)</f>
        <v>宮崎県立宮崎商業高等学校</v>
      </c>
      <c r="T7" s="575" t="str">
        <f>(初期設定!F42)</f>
        <v>06miyasho</v>
      </c>
      <c r="U7" s="71" t="s">
        <v>279</v>
      </c>
    </row>
    <row r="8" spans="1:21" x14ac:dyDescent="0.15">
      <c r="A8" s="510"/>
      <c r="B8" s="511"/>
      <c r="C8" s="580" t="s">
        <v>280</v>
      </c>
      <c r="D8" s="511"/>
      <c r="E8" s="766" t="s">
        <v>281</v>
      </c>
      <c r="F8" s="766"/>
      <c r="G8" s="511"/>
      <c r="H8" s="511"/>
      <c r="I8" s="511"/>
      <c r="J8" s="511"/>
      <c r="K8" s="511"/>
      <c r="L8" s="512"/>
      <c r="M8" s="512"/>
      <c r="N8" s="512"/>
      <c r="O8" s="512"/>
      <c r="P8" s="576"/>
      <c r="Q8" s="535"/>
      <c r="R8" s="577">
        <f>(初期設定!C43)</f>
        <v>7</v>
      </c>
      <c r="S8" s="575" t="str">
        <f>(初期設定!D43)</f>
        <v>宮崎県立宮崎西高等学校</v>
      </c>
      <c r="T8" s="575" t="str">
        <f>(初期設定!F43)</f>
        <v>07miyanishi</v>
      </c>
    </row>
    <row r="9" spans="1:21" ht="26.25" customHeight="1" thickBot="1" x14ac:dyDescent="0.2">
      <c r="A9" s="510"/>
      <c r="B9" s="581" t="s">
        <v>282</v>
      </c>
      <c r="C9" s="582"/>
      <c r="D9" s="511"/>
      <c r="E9" s="767" t="str">
        <f>IF(ISERROR(VLOOKUP(C9,(初期設定!D37):(初期設定!Q113),11,0)),"",VLOOKUP(C9,(初期設定!D37):(初期設定!Q113),11,0))</f>
        <v/>
      </c>
      <c r="F9" s="767"/>
      <c r="G9" s="511"/>
      <c r="H9" s="511"/>
      <c r="I9" s="511"/>
      <c r="J9" s="511"/>
      <c r="K9" s="511"/>
      <c r="L9" s="512"/>
      <c r="M9" s="512"/>
      <c r="N9" s="512"/>
      <c r="O9" s="512"/>
      <c r="P9" s="576"/>
      <c r="Q9" s="535"/>
      <c r="R9" s="577">
        <f>(初期設定!C44)</f>
        <v>8</v>
      </c>
      <c r="S9" s="575" t="str">
        <f>(初期設定!D44)</f>
        <v>宮崎県立宮崎農業高等学校</v>
      </c>
      <c r="T9" s="575" t="str">
        <f>(初期設定!F44)</f>
        <v>08miyano</v>
      </c>
    </row>
    <row r="10" spans="1:21" ht="7.5" customHeight="1" thickBot="1" x14ac:dyDescent="0.3">
      <c r="A10" s="510"/>
      <c r="B10" s="511"/>
      <c r="C10" s="511"/>
      <c r="D10" s="511"/>
      <c r="E10" s="511"/>
      <c r="F10" s="511" ph="1"/>
      <c r="G10" s="511"/>
      <c r="H10" s="511"/>
      <c r="I10" s="511"/>
      <c r="J10" s="511"/>
      <c r="K10" s="511"/>
      <c r="L10" s="512"/>
      <c r="M10" s="512"/>
      <c r="N10" s="512"/>
      <c r="O10" s="512"/>
      <c r="P10" s="576"/>
      <c r="Q10" s="535"/>
      <c r="R10" s="577">
        <f>(初期設定!C45)</f>
        <v>9</v>
      </c>
      <c r="S10" s="575" t="str">
        <f>(初期設定!D45)</f>
        <v>宮崎県立宮崎東高等学校</v>
      </c>
      <c r="T10" s="575" t="str">
        <f>(初期設定!F45)</f>
        <v>09miyahigashi</v>
      </c>
    </row>
    <row r="11" spans="1:21" ht="19.5" customHeight="1" thickBot="1" x14ac:dyDescent="0.2">
      <c r="A11" s="510"/>
      <c r="B11" s="759" t="s">
        <v>593</v>
      </c>
      <c r="C11" s="760"/>
      <c r="D11" s="760"/>
      <c r="E11" s="760"/>
      <c r="F11" s="760"/>
      <c r="G11" s="761"/>
      <c r="H11" s="511"/>
      <c r="I11" s="511"/>
      <c r="J11" s="511"/>
      <c r="K11" s="511"/>
      <c r="L11" s="512"/>
      <c r="M11" s="512"/>
      <c r="N11" s="512"/>
      <c r="O11" s="512"/>
      <c r="P11" s="576"/>
      <c r="Q11" s="535"/>
      <c r="R11" s="577">
        <f>(初期設定!C46)</f>
        <v>10</v>
      </c>
      <c r="S11" s="575" t="str">
        <f>(初期設定!D46)</f>
        <v>宮崎県立宮崎南高等学校</v>
      </c>
      <c r="T11" s="575" t="str">
        <f>(初期設定!F46)</f>
        <v>10miyaminami</v>
      </c>
    </row>
    <row r="12" spans="1:21" ht="7.5" customHeight="1" x14ac:dyDescent="0.25">
      <c r="A12" s="510"/>
      <c r="B12" s="511"/>
      <c r="C12" s="511"/>
      <c r="D12" s="511"/>
      <c r="E12" s="511"/>
      <c r="F12" s="511" ph="1"/>
      <c r="G12" s="511"/>
      <c r="H12" s="511"/>
      <c r="I12" s="511"/>
      <c r="J12" s="511"/>
      <c r="K12" s="511"/>
      <c r="L12" s="512"/>
      <c r="M12" s="512"/>
      <c r="N12" s="512"/>
      <c r="O12" s="512"/>
      <c r="P12" s="576"/>
      <c r="Q12" s="535"/>
      <c r="R12" s="577">
        <f>(初期設定!C47)</f>
        <v>13</v>
      </c>
      <c r="S12" s="575" t="str">
        <f>(初期設定!D47)</f>
        <v>宮崎県立本庄高等学校</v>
      </c>
      <c r="T12" s="575" t="str">
        <f>(初期設定!F47)</f>
        <v>13honjo</v>
      </c>
    </row>
    <row r="13" spans="1:21" ht="27.75" customHeight="1" x14ac:dyDescent="0.15">
      <c r="A13" s="510"/>
      <c r="B13" s="581" t="s">
        <v>283</v>
      </c>
      <c r="C13" s="583"/>
      <c r="D13" s="511"/>
      <c r="E13" s="511"/>
      <c r="F13" s="511"/>
      <c r="G13" s="511"/>
      <c r="H13" s="511"/>
      <c r="I13" s="511"/>
      <c r="J13" s="511"/>
      <c r="K13" s="511"/>
      <c r="L13" s="512"/>
      <c r="M13" s="512"/>
      <c r="N13" s="512"/>
      <c r="O13" s="512"/>
      <c r="P13" s="576"/>
      <c r="Q13" s="535"/>
      <c r="R13" s="577">
        <f>(初期設定!C48)</f>
        <v>14</v>
      </c>
      <c r="S13" s="575" t="str">
        <f>(初期設定!D48)</f>
        <v>宮崎県立高鍋高等学校</v>
      </c>
      <c r="T13" s="575" t="str">
        <f>(初期設定!F48)</f>
        <v>14takanabe</v>
      </c>
    </row>
    <row r="14" spans="1:21" ht="6" customHeight="1" thickBot="1" x14ac:dyDescent="0.2">
      <c r="A14" s="510"/>
      <c r="B14" s="511"/>
      <c r="C14" s="511"/>
      <c r="D14" s="511"/>
      <c r="E14" s="511"/>
      <c r="F14" s="511"/>
      <c r="G14" s="511"/>
      <c r="H14" s="511"/>
      <c r="I14" s="511"/>
      <c r="J14" s="511"/>
      <c r="K14" s="511"/>
      <c r="L14" s="512"/>
      <c r="M14" s="512"/>
      <c r="N14" s="512"/>
      <c r="O14" s="512"/>
      <c r="P14" s="576"/>
      <c r="Q14" s="535"/>
      <c r="R14" s="577">
        <f>(初期設定!C49)</f>
        <v>15</v>
      </c>
      <c r="S14" s="575" t="str">
        <f>(初期設定!D49)</f>
        <v>宮崎県立高鍋農業高等学校</v>
      </c>
      <c r="T14" s="575" t="str">
        <f>(初期設定!F49)</f>
        <v>15takano</v>
      </c>
    </row>
    <row r="15" spans="1:21" ht="19.5" customHeight="1" thickBot="1" x14ac:dyDescent="0.2">
      <c r="A15" s="511"/>
      <c r="B15" s="759" t="str">
        <f>IF(C13="参加申し込みしない","③　(ア)のみ入力して次にお進みください","③　ご自身の学校情報など（ア）～（オ）について、以下に入力してください。")</f>
        <v>③　ご自身の学校情報など（ア）～（オ）について、以下に入力してください。</v>
      </c>
      <c r="C15" s="760"/>
      <c r="D15" s="760"/>
      <c r="E15" s="760"/>
      <c r="F15" s="760"/>
      <c r="G15" s="761"/>
      <c r="H15" s="511"/>
      <c r="I15" s="511"/>
      <c r="J15" s="511"/>
      <c r="K15" s="511"/>
      <c r="L15" s="512"/>
      <c r="M15" s="512"/>
      <c r="N15" s="512"/>
      <c r="O15" s="512"/>
      <c r="P15" s="576"/>
      <c r="Q15" s="535"/>
      <c r="R15" s="577">
        <f>(初期設定!C50)</f>
        <v>16</v>
      </c>
      <c r="S15" s="575" t="str">
        <f>(初期設定!D50)</f>
        <v>宮崎県立都農高等学校</v>
      </c>
      <c r="T15" s="575" t="str">
        <f>(初期設定!F50)</f>
        <v>16tsuno</v>
      </c>
    </row>
    <row r="16" spans="1:21" ht="8.25" customHeight="1" x14ac:dyDescent="0.15">
      <c r="A16" s="511"/>
      <c r="B16" s="511"/>
      <c r="C16" s="511"/>
      <c r="D16" s="584"/>
      <c r="E16" s="511"/>
      <c r="F16" s="511"/>
      <c r="G16" s="511"/>
      <c r="H16" s="511"/>
      <c r="I16" s="511"/>
      <c r="J16" s="511"/>
      <c r="K16" s="511"/>
      <c r="L16" s="512"/>
      <c r="M16" s="512"/>
      <c r="N16" s="512"/>
      <c r="O16" s="512"/>
      <c r="P16" s="576"/>
      <c r="Q16" s="535"/>
      <c r="R16" s="577">
        <f>(初期設定!C51)</f>
        <v>17</v>
      </c>
      <c r="S16" s="575" t="str">
        <f>(初期設定!D51)</f>
        <v>宮崎県立妻高等学校</v>
      </c>
      <c r="T16" s="575" t="str">
        <f>(初期設定!F51)</f>
        <v>17tsuma</v>
      </c>
    </row>
    <row r="17" spans="1:21" ht="26.25" customHeight="1" x14ac:dyDescent="0.2">
      <c r="A17" s="511"/>
      <c r="B17" s="581" t="s">
        <v>284</v>
      </c>
      <c r="C17" s="585"/>
      <c r="D17" s="586"/>
      <c r="E17" s="762" t="s">
        <v>285</v>
      </c>
      <c r="F17" s="762"/>
      <c r="G17" s="762"/>
      <c r="H17" s="762"/>
      <c r="I17" s="587"/>
      <c r="J17" s="511"/>
      <c r="K17" s="511"/>
      <c r="L17" s="512"/>
      <c r="M17" s="512"/>
      <c r="N17" s="512"/>
      <c r="O17" s="512"/>
      <c r="P17" s="576"/>
      <c r="Q17" s="535"/>
      <c r="R17" s="577">
        <f>(初期設定!C52)</f>
        <v>21</v>
      </c>
      <c r="S17" s="575" t="str">
        <f>(初期設定!D52)</f>
        <v>宮崎県立高城高等学校</v>
      </c>
      <c r="T17" s="575" t="str">
        <f>(初期設定!F52)</f>
        <v>21takajo</v>
      </c>
    </row>
    <row r="18" spans="1:21" ht="6.75" customHeight="1" x14ac:dyDescent="0.15">
      <c r="A18" s="511"/>
      <c r="B18" s="588"/>
      <c r="C18" s="511"/>
      <c r="D18" s="511"/>
      <c r="E18" s="511"/>
      <c r="F18" s="511"/>
      <c r="G18" s="511"/>
      <c r="H18" s="511"/>
      <c r="I18" s="511"/>
      <c r="J18" s="511"/>
      <c r="K18" s="511"/>
      <c r="L18" s="512"/>
      <c r="M18" s="512"/>
      <c r="N18" s="512"/>
      <c r="O18" s="512"/>
      <c r="P18" s="576"/>
      <c r="Q18" s="535"/>
      <c r="R18" s="577">
        <f>(初期設定!C53)</f>
        <v>22</v>
      </c>
      <c r="S18" s="575" t="str">
        <f>(初期設定!D53)</f>
        <v>宮崎県立都城泉ヶ丘高等学校</v>
      </c>
      <c r="T18" s="575" t="str">
        <f>(初期設定!F53)</f>
        <v>22izumigaoka</v>
      </c>
    </row>
    <row r="19" spans="1:21" ht="26.25" customHeight="1" x14ac:dyDescent="0.15">
      <c r="A19" s="511"/>
      <c r="B19" s="581" t="s">
        <v>286</v>
      </c>
      <c r="C19" s="585"/>
      <c r="D19" s="589"/>
      <c r="E19" s="581" t="s">
        <v>287</v>
      </c>
      <c r="F19" s="590"/>
      <c r="G19" s="764" t="s">
        <v>288</v>
      </c>
      <c r="H19" s="765"/>
      <c r="I19" s="765"/>
      <c r="J19" s="765"/>
      <c r="K19" s="765"/>
      <c r="L19" s="765"/>
      <c r="M19" s="512"/>
      <c r="N19" s="512"/>
      <c r="O19" s="512"/>
      <c r="P19" s="576"/>
      <c r="Q19" s="535"/>
      <c r="R19" s="577">
        <f>(初期設定!C54)</f>
        <v>23</v>
      </c>
      <c r="S19" s="575" t="str">
        <f>(初期設定!D54)</f>
        <v>宮崎県立都城西高等学校</v>
      </c>
      <c r="T19" s="575" t="str">
        <f>(初期設定!F54)</f>
        <v>23tonishi</v>
      </c>
    </row>
    <row r="20" spans="1:21" ht="6.75" customHeight="1" x14ac:dyDescent="0.15">
      <c r="A20" s="511"/>
      <c r="B20" s="588"/>
      <c r="C20" s="511"/>
      <c r="D20" s="511"/>
      <c r="E20" s="511"/>
      <c r="F20" s="511"/>
      <c r="G20" s="511"/>
      <c r="H20" s="511"/>
      <c r="I20" s="511"/>
      <c r="J20" s="511"/>
      <c r="K20" s="511"/>
      <c r="L20" s="512"/>
      <c r="M20" s="512"/>
      <c r="N20" s="512"/>
      <c r="O20" s="512"/>
      <c r="P20" s="576"/>
      <c r="Q20" s="535"/>
      <c r="R20" s="577">
        <f>(初期設定!C55)</f>
        <v>24</v>
      </c>
      <c r="S20" s="575" t="str">
        <f>(初期設定!D55)</f>
        <v>宮崎県立都城工業高等学校</v>
      </c>
      <c r="T20" s="575" t="str">
        <f>(初期設定!F55)</f>
        <v>24toko</v>
      </c>
    </row>
    <row r="21" spans="1:21" ht="26.25" customHeight="1" x14ac:dyDescent="0.15">
      <c r="A21" s="511"/>
      <c r="B21" s="581" t="s">
        <v>289</v>
      </c>
      <c r="C21" s="585"/>
      <c r="D21" s="589"/>
      <c r="E21" s="511"/>
      <c r="F21" s="511"/>
      <c r="G21" s="511"/>
      <c r="H21" s="511"/>
      <c r="I21" s="511"/>
      <c r="J21" s="511"/>
      <c r="K21" s="511"/>
      <c r="L21" s="511"/>
      <c r="M21" s="512"/>
      <c r="N21" s="512"/>
      <c r="O21" s="512"/>
      <c r="P21" s="576"/>
      <c r="Q21" s="535"/>
      <c r="R21" s="577">
        <f>(初期設定!C56)</f>
        <v>25</v>
      </c>
      <c r="S21" s="575" t="str">
        <f>(初期設定!D56)</f>
        <v>宮崎県立都城商業高等学校</v>
      </c>
      <c r="T21" s="575" t="str">
        <f>(初期設定!F56)</f>
        <v>25tosho</v>
      </c>
    </row>
    <row r="22" spans="1:21" ht="6.75" customHeight="1" x14ac:dyDescent="0.15">
      <c r="A22" s="511"/>
      <c r="B22" s="588"/>
      <c r="C22" s="511"/>
      <c r="D22" s="511"/>
      <c r="E22" s="511"/>
      <c r="F22" s="511"/>
      <c r="G22" s="511"/>
      <c r="H22" s="511"/>
      <c r="I22" s="511"/>
      <c r="J22" s="511"/>
      <c r="K22" s="511"/>
      <c r="L22" s="512"/>
      <c r="M22" s="512"/>
      <c r="N22" s="512"/>
      <c r="O22" s="512"/>
      <c r="P22" s="576"/>
      <c r="Q22" s="535"/>
      <c r="R22" s="577">
        <f>(初期設定!C57)</f>
        <v>26</v>
      </c>
      <c r="S22" s="575" t="str">
        <f>(初期設定!D57)</f>
        <v>宮崎県立都城農業高等学校</v>
      </c>
      <c r="T22" s="575" t="str">
        <f>(初期設定!F57)</f>
        <v>26tono</v>
      </c>
    </row>
    <row r="23" spans="1:21" ht="26.25" customHeight="1" x14ac:dyDescent="0.2">
      <c r="A23" s="511"/>
      <c r="B23" s="592" t="s">
        <v>290</v>
      </c>
      <c r="C23" s="593">
        <f ca="1">TODAY()</f>
        <v>45573</v>
      </c>
      <c r="D23" s="594"/>
      <c r="E23" s="763" t="s">
        <v>291</v>
      </c>
      <c r="F23" s="763"/>
      <c r="G23" s="763"/>
      <c r="H23" s="763"/>
      <c r="I23" s="763"/>
      <c r="J23" s="763"/>
      <c r="K23" s="511"/>
      <c r="L23" s="512"/>
      <c r="M23" s="512"/>
      <c r="N23" s="512"/>
      <c r="O23" s="512"/>
      <c r="P23" s="576"/>
      <c r="Q23" s="535"/>
      <c r="R23" s="577">
        <f>(初期設定!C58)</f>
        <v>27</v>
      </c>
      <c r="S23" s="575" t="str">
        <f>(初期設定!D58)</f>
        <v>宮崎県立小林高等学校</v>
      </c>
      <c r="T23" s="575" t="str">
        <f>(初期設定!F58)</f>
        <v>27kobayashi</v>
      </c>
    </row>
    <row r="24" spans="1:21" ht="5.25" customHeight="1" x14ac:dyDescent="0.15">
      <c r="A24" s="511"/>
      <c r="B24" s="511"/>
      <c r="C24" s="511"/>
      <c r="D24" s="511"/>
      <c r="E24" s="511"/>
      <c r="F24" s="511"/>
      <c r="G24" s="511"/>
      <c r="H24" s="511"/>
      <c r="I24" s="511"/>
      <c r="J24" s="511"/>
      <c r="K24" s="511"/>
      <c r="L24" s="512"/>
      <c r="M24" s="512"/>
      <c r="N24" s="512"/>
      <c r="O24" s="512"/>
      <c r="P24" s="576"/>
      <c r="Q24" s="535"/>
      <c r="R24" s="577">
        <f>(初期設定!C59)</f>
        <v>28</v>
      </c>
      <c r="S24" s="575" t="str">
        <f>(初期設定!D59)</f>
        <v>宮崎県立小林秀峰高等学校</v>
      </c>
      <c r="T24" s="575" t="str">
        <f>(初期設定!F59)</f>
        <v>28syuho</v>
      </c>
    </row>
    <row r="25" spans="1:21" ht="36.75" customHeight="1" x14ac:dyDescent="0.15">
      <c r="A25" s="511"/>
      <c r="B25" s="511"/>
      <c r="C25" s="511"/>
      <c r="D25" s="511"/>
      <c r="E25" s="511"/>
      <c r="F25" s="511"/>
      <c r="G25" s="511"/>
      <c r="H25" s="511"/>
      <c r="I25" s="511"/>
      <c r="J25" s="511"/>
      <c r="K25" s="511"/>
      <c r="L25" s="512"/>
      <c r="M25" s="512"/>
      <c r="N25" s="512"/>
      <c r="O25" s="512"/>
      <c r="P25" s="576"/>
      <c r="Q25" s="535"/>
      <c r="R25" s="577">
        <f>(初期設定!C60)</f>
        <v>29</v>
      </c>
      <c r="S25" s="575" t="str">
        <f>(初期設定!D60)</f>
        <v>宮崎県立飯野高等学校</v>
      </c>
      <c r="T25" s="575" t="str">
        <f>(初期設定!F60)</f>
        <v>29iino</v>
      </c>
    </row>
    <row r="26" spans="1:21" ht="8.25" customHeight="1" x14ac:dyDescent="0.15">
      <c r="A26" s="511"/>
      <c r="B26" s="511"/>
      <c r="C26" s="511"/>
      <c r="D26" s="511"/>
      <c r="E26" s="511"/>
      <c r="F26" s="511"/>
      <c r="G26" s="511"/>
      <c r="H26" s="511"/>
      <c r="I26" s="511"/>
      <c r="J26" s="511"/>
      <c r="K26" s="511"/>
      <c r="L26" s="512"/>
      <c r="M26" s="512"/>
      <c r="N26" s="512"/>
      <c r="O26" s="512"/>
      <c r="P26" s="576"/>
      <c r="Q26" s="535"/>
      <c r="R26" s="577">
        <f>(初期設定!C61)</f>
        <v>41</v>
      </c>
      <c r="S26" s="575" t="str">
        <f>(初期設定!D61)</f>
        <v>宮崎県立延岡高等学校</v>
      </c>
      <c r="T26" s="575" t="str">
        <f>(初期設定!F61)</f>
        <v>41nobetaka</v>
      </c>
    </row>
    <row r="27" spans="1:21" x14ac:dyDescent="0.15">
      <c r="A27" s="511"/>
      <c r="B27" s="511"/>
      <c r="C27" s="511"/>
      <c r="D27" s="511"/>
      <c r="E27" s="511"/>
      <c r="F27" s="511"/>
      <c r="G27" s="511"/>
      <c r="H27" s="511"/>
      <c r="I27" s="511"/>
      <c r="J27" s="511"/>
      <c r="K27" s="511"/>
      <c r="L27" s="512"/>
      <c r="M27" s="512"/>
      <c r="N27" s="512"/>
      <c r="O27" s="512"/>
      <c r="P27" s="576"/>
      <c r="Q27" s="535"/>
      <c r="R27" s="577">
        <f>(初期設定!C62)</f>
        <v>42</v>
      </c>
      <c r="S27" s="575" t="str">
        <f>(初期設定!D62)</f>
        <v>宮崎県立延岡工業高等学校</v>
      </c>
      <c r="T27" s="575" t="str">
        <f>(初期設定!F62)</f>
        <v>42nobeko</v>
      </c>
    </row>
    <row r="28" spans="1:21" s="514" customFormat="1" x14ac:dyDescent="0.15">
      <c r="A28" s="511"/>
      <c r="B28" s="511"/>
      <c r="C28" s="511"/>
      <c r="D28" s="511"/>
      <c r="E28" s="511"/>
      <c r="F28" s="511"/>
      <c r="G28" s="511"/>
      <c r="H28" s="511"/>
      <c r="I28" s="511"/>
      <c r="J28" s="511"/>
      <c r="K28" s="511"/>
      <c r="L28" s="512"/>
      <c r="M28" s="512"/>
      <c r="N28" s="512"/>
      <c r="O28" s="512"/>
      <c r="P28" s="576"/>
      <c r="Q28" s="535"/>
      <c r="R28" s="577">
        <f>(初期設定!C63)</f>
        <v>43</v>
      </c>
      <c r="S28" s="575" t="str">
        <f>(初期設定!D63)</f>
        <v>宮崎県立延岡商業高等学校</v>
      </c>
      <c r="T28" s="575" t="str">
        <f>(初期設定!F63)</f>
        <v>43nobesho</v>
      </c>
      <c r="U28" s="71"/>
    </row>
    <row r="29" spans="1:21" s="514" customFormat="1" x14ac:dyDescent="0.15">
      <c r="A29" s="511"/>
      <c r="B29" s="511"/>
      <c r="C29" s="511"/>
      <c r="D29" s="511"/>
      <c r="E29" s="511"/>
      <c r="F29" s="511"/>
      <c r="G29" s="511"/>
      <c r="H29" s="511"/>
      <c r="I29" s="511"/>
      <c r="J29" s="511"/>
      <c r="K29" s="511"/>
      <c r="L29" s="512"/>
      <c r="M29" s="512"/>
      <c r="N29" s="512"/>
      <c r="O29" s="512"/>
      <c r="P29" s="576"/>
      <c r="Q29" s="535"/>
      <c r="R29" s="577">
        <f>(初期設定!C64)</f>
        <v>44</v>
      </c>
      <c r="S29" s="575" t="str">
        <f>(初期設定!D64)</f>
        <v>宮崎県立延岡星雲高等学校</v>
      </c>
      <c r="T29" s="575" t="str">
        <f>(初期設定!F64)</f>
        <v>44seiun</v>
      </c>
      <c r="U29" s="71"/>
    </row>
    <row r="30" spans="1:21" s="514" customFormat="1" x14ac:dyDescent="0.15">
      <c r="A30" s="511"/>
      <c r="B30" s="511"/>
      <c r="C30" s="511"/>
      <c r="D30" s="511"/>
      <c r="E30" s="511"/>
      <c r="F30" s="511"/>
      <c r="G30" s="511"/>
      <c r="H30" s="511"/>
      <c r="I30" s="511"/>
      <c r="J30" s="511"/>
      <c r="K30" s="511"/>
      <c r="L30" s="512"/>
      <c r="M30" s="512"/>
      <c r="N30" s="512"/>
      <c r="O30" s="512"/>
      <c r="P30" s="576"/>
      <c r="Q30" s="535"/>
      <c r="R30" s="577">
        <f>(初期設定!C65)</f>
        <v>45</v>
      </c>
      <c r="S30" s="575" t="str">
        <f>(初期設定!D65)</f>
        <v>宮崎県立延岡青朋高等学校</v>
      </c>
      <c r="T30" s="575" t="str">
        <f>(初期設定!F65)</f>
        <v>45seiho</v>
      </c>
      <c r="U30" s="71"/>
    </row>
    <row r="31" spans="1:21" s="514" customFormat="1" x14ac:dyDescent="0.15">
      <c r="A31" s="511"/>
      <c r="B31" s="511"/>
      <c r="C31" s="511"/>
      <c r="D31" s="511"/>
      <c r="E31" s="511"/>
      <c r="F31" s="511"/>
      <c r="G31" s="511"/>
      <c r="H31" s="511"/>
      <c r="I31" s="511"/>
      <c r="J31" s="511"/>
      <c r="K31" s="511"/>
      <c r="L31" s="512"/>
      <c r="M31" s="512"/>
      <c r="N31" s="512"/>
      <c r="O31" s="512"/>
      <c r="P31" s="576"/>
      <c r="Q31" s="535"/>
      <c r="R31" s="577">
        <f>(初期設定!C66)</f>
        <v>46</v>
      </c>
      <c r="S31" s="575" t="str">
        <f>(初期設定!D66)</f>
        <v>宮崎県立富島高等学校</v>
      </c>
      <c r="T31" s="575" t="str">
        <f>(初期設定!F66)</f>
        <v>46tomishima</v>
      </c>
      <c r="U31" s="71"/>
    </row>
    <row r="32" spans="1:21" s="514" customFormat="1" x14ac:dyDescent="0.15">
      <c r="A32" s="511"/>
      <c r="B32" s="511"/>
      <c r="C32" s="511"/>
      <c r="D32" s="511"/>
      <c r="E32" s="511"/>
      <c r="F32" s="511"/>
      <c r="G32" s="511"/>
      <c r="H32" s="511"/>
      <c r="I32" s="511"/>
      <c r="J32" s="511"/>
      <c r="K32" s="511"/>
      <c r="L32" s="512"/>
      <c r="M32" s="512"/>
      <c r="N32" s="512"/>
      <c r="O32" s="512"/>
      <c r="P32" s="576"/>
      <c r="Q32" s="535"/>
      <c r="R32" s="577">
        <f>(初期設定!C67)</f>
        <v>47</v>
      </c>
      <c r="S32" s="575" t="str">
        <f>(初期設定!D67)</f>
        <v>宮崎県立日向高等学校</v>
      </c>
      <c r="T32" s="575" t="str">
        <f>(初期設定!F67)</f>
        <v>47hyuga</v>
      </c>
      <c r="U32" s="71"/>
    </row>
    <row r="33" spans="1:21" s="514" customFormat="1" x14ac:dyDescent="0.15">
      <c r="A33" s="511"/>
      <c r="B33" s="511"/>
      <c r="C33" s="511"/>
      <c r="D33" s="511"/>
      <c r="E33" s="511"/>
      <c r="F33" s="511"/>
      <c r="G33" s="511"/>
      <c r="H33" s="511"/>
      <c r="I33" s="511"/>
      <c r="J33" s="511"/>
      <c r="K33" s="511"/>
      <c r="L33" s="512"/>
      <c r="M33" s="512"/>
      <c r="N33" s="512"/>
      <c r="O33" s="512"/>
      <c r="P33" s="576"/>
      <c r="Q33" s="535"/>
      <c r="R33" s="577">
        <f>(初期設定!C68)</f>
        <v>48</v>
      </c>
      <c r="S33" s="575" t="str">
        <f>(初期設定!D68)</f>
        <v>宮崎県立日向工業高等学校</v>
      </c>
      <c r="T33" s="575" t="str">
        <f>(初期設定!F68)</f>
        <v>48hyugakogyo</v>
      </c>
      <c r="U33" s="71"/>
    </row>
    <row r="34" spans="1:21" s="514" customFormat="1" x14ac:dyDescent="0.15">
      <c r="A34" s="511"/>
      <c r="B34" s="511"/>
      <c r="C34" s="511"/>
      <c r="D34" s="511"/>
      <c r="E34" s="511"/>
      <c r="F34" s="511"/>
      <c r="G34" s="511"/>
      <c r="H34" s="511"/>
      <c r="I34" s="511"/>
      <c r="J34" s="511"/>
      <c r="K34" s="511"/>
      <c r="L34" s="512"/>
      <c r="M34" s="512"/>
      <c r="N34" s="512"/>
      <c r="O34" s="512"/>
      <c r="P34" s="576"/>
      <c r="Q34" s="535"/>
      <c r="R34" s="577">
        <f>(初期設定!C69)</f>
        <v>49</v>
      </c>
      <c r="S34" s="575" t="str">
        <f>(初期設定!D69)</f>
        <v>宮崎県立門川高等学校</v>
      </c>
      <c r="T34" s="575" t="str">
        <f>(初期設定!F69)</f>
        <v>49kadokawa</v>
      </c>
      <c r="U34" s="71"/>
    </row>
    <row r="35" spans="1:21" s="514" customFormat="1" x14ac:dyDescent="0.15">
      <c r="A35" s="511"/>
      <c r="B35" s="511"/>
      <c r="C35" s="511"/>
      <c r="D35" s="511"/>
      <c r="E35" s="511"/>
      <c r="F35" s="511"/>
      <c r="G35" s="511"/>
      <c r="H35" s="511"/>
      <c r="I35" s="511"/>
      <c r="J35" s="511"/>
      <c r="K35" s="511"/>
      <c r="L35" s="512"/>
      <c r="M35" s="512"/>
      <c r="N35" s="512"/>
      <c r="O35" s="512"/>
      <c r="P35" s="576"/>
      <c r="Q35" s="535"/>
      <c r="R35" s="577">
        <f>(初期設定!C70)</f>
        <v>50</v>
      </c>
      <c r="S35" s="575" t="str">
        <f>(初期設定!D70)</f>
        <v>宮崎県立高千穂高等学校</v>
      </c>
      <c r="T35" s="575" t="str">
        <f>(初期設定!F70)</f>
        <v>50takachiho</v>
      </c>
      <c r="U35" s="71"/>
    </row>
    <row r="36" spans="1:21" s="514" customFormat="1" x14ac:dyDescent="0.15">
      <c r="A36" s="511"/>
      <c r="B36" s="511"/>
      <c r="C36" s="511"/>
      <c r="D36" s="511"/>
      <c r="E36" s="511"/>
      <c r="F36" s="511"/>
      <c r="G36" s="511"/>
      <c r="H36" s="511"/>
      <c r="I36" s="511"/>
      <c r="J36" s="511"/>
      <c r="K36" s="511"/>
      <c r="L36" s="512"/>
      <c r="M36" s="512"/>
      <c r="N36" s="512"/>
      <c r="O36" s="512"/>
      <c r="P36" s="576"/>
      <c r="Q36" s="535"/>
      <c r="R36" s="577">
        <f>(初期設定!C71)</f>
        <v>51</v>
      </c>
      <c r="S36" s="575" t="str">
        <f>(初期設定!D71)</f>
        <v>宮崎県立五ヶ瀬中等教育学校</v>
      </c>
      <c r="T36" s="575" t="str">
        <f>(初期設定!F71)</f>
        <v>51gokase</v>
      </c>
      <c r="U36" s="71"/>
    </row>
    <row r="37" spans="1:21" s="514" customFormat="1" x14ac:dyDescent="0.15">
      <c r="A37" s="511"/>
      <c r="B37" s="511"/>
      <c r="C37" s="511"/>
      <c r="D37" s="511"/>
      <c r="E37" s="511"/>
      <c r="F37" s="511"/>
      <c r="G37" s="511"/>
      <c r="H37" s="511"/>
      <c r="I37" s="511"/>
      <c r="J37" s="511"/>
      <c r="K37" s="511"/>
      <c r="L37" s="512"/>
      <c r="M37" s="512"/>
      <c r="N37" s="512"/>
      <c r="O37" s="512"/>
      <c r="P37" s="576"/>
      <c r="Q37" s="535"/>
      <c r="R37" s="577">
        <f>(初期設定!C72)</f>
        <v>61</v>
      </c>
      <c r="S37" s="575" t="str">
        <f>(初期設定!D72)</f>
        <v>宮崎県立日南高等学校</v>
      </c>
      <c r="T37" s="575" t="str">
        <f>(初期設定!F72)</f>
        <v>61nichinan</v>
      </c>
      <c r="U37" s="71"/>
    </row>
    <row r="38" spans="1:21" s="514" customFormat="1" x14ac:dyDescent="0.15">
      <c r="A38" s="511"/>
      <c r="B38" s="511"/>
      <c r="C38" s="511"/>
      <c r="D38" s="511"/>
      <c r="E38" s="511"/>
      <c r="F38" s="511"/>
      <c r="G38" s="511"/>
      <c r="H38" s="511"/>
      <c r="I38" s="511"/>
      <c r="J38" s="511"/>
      <c r="K38" s="511"/>
      <c r="L38" s="512"/>
      <c r="M38" s="512"/>
      <c r="N38" s="512"/>
      <c r="O38" s="512"/>
      <c r="P38" s="576"/>
      <c r="Q38" s="535"/>
      <c r="R38" s="577">
        <f>(初期設定!C73)</f>
        <v>62</v>
      </c>
      <c r="S38" s="575" t="str">
        <f>(初期設定!D73)</f>
        <v>宮崎県立日南振徳高等学校</v>
      </c>
      <c r="T38" s="575" t="str">
        <f>(初期設定!F73)</f>
        <v>62shintoku</v>
      </c>
      <c r="U38" s="71"/>
    </row>
    <row r="39" spans="1:21" s="514" customFormat="1" x14ac:dyDescent="0.15">
      <c r="A39" s="511"/>
      <c r="B39" s="511"/>
      <c r="C39" s="511"/>
      <c r="D39" s="511"/>
      <c r="E39" s="511"/>
      <c r="F39" s="511"/>
      <c r="G39" s="511"/>
      <c r="H39" s="511"/>
      <c r="I39" s="511"/>
      <c r="J39" s="511"/>
      <c r="K39" s="511"/>
      <c r="L39" s="512"/>
      <c r="M39" s="512"/>
      <c r="N39" s="512"/>
      <c r="O39" s="512"/>
      <c r="P39" s="576"/>
      <c r="Q39" s="535"/>
      <c r="R39" s="577">
        <f>(初期設定!C74)</f>
        <v>63</v>
      </c>
      <c r="S39" s="575" t="str">
        <f>(初期設定!D74)</f>
        <v>宮崎県立福島高等学校</v>
      </c>
      <c r="T39" s="575" t="str">
        <f>(初期設定!F74)</f>
        <v>63hukushima</v>
      </c>
      <c r="U39" s="71"/>
    </row>
    <row r="40" spans="1:21" s="514" customFormat="1" x14ac:dyDescent="0.15">
      <c r="A40" s="511"/>
      <c r="B40" s="511"/>
      <c r="C40" s="511"/>
      <c r="D40" s="511"/>
      <c r="E40" s="511"/>
      <c r="F40" s="511"/>
      <c r="G40" s="511"/>
      <c r="H40" s="511"/>
      <c r="I40" s="511"/>
      <c r="J40" s="511"/>
      <c r="K40" s="511"/>
      <c r="L40" s="512"/>
      <c r="M40" s="512"/>
      <c r="N40" s="512"/>
      <c r="O40" s="512"/>
      <c r="P40" s="576"/>
      <c r="Q40" s="535"/>
      <c r="R40" s="577">
        <f>(初期設定!C75)</f>
        <v>71</v>
      </c>
      <c r="S40" s="575" t="str">
        <f>(初期設定!D75)</f>
        <v>日南学園高等学校 宮崎穎学館</v>
      </c>
      <c r="T40" s="575" t="str">
        <f>(初期設定!F75)</f>
        <v>71eigakukan</v>
      </c>
      <c r="U40" s="71"/>
    </row>
    <row r="41" spans="1:21" s="596" customFormat="1" x14ac:dyDescent="0.15">
      <c r="A41" s="511"/>
      <c r="B41" s="511"/>
      <c r="C41" s="511"/>
      <c r="D41" s="511"/>
      <c r="E41" s="511"/>
      <c r="F41" s="511"/>
      <c r="G41" s="511"/>
      <c r="H41" s="511"/>
      <c r="I41" s="511"/>
      <c r="J41" s="511"/>
      <c r="K41" s="511"/>
      <c r="L41" s="512"/>
      <c r="M41" s="512"/>
      <c r="N41" s="512"/>
      <c r="O41" s="512"/>
      <c r="P41" s="576"/>
      <c r="Q41" s="535"/>
      <c r="R41" s="577">
        <f>(初期設定!C76)</f>
        <v>72</v>
      </c>
      <c r="S41" s="575" t="str">
        <f>(初期設定!D76)</f>
        <v>日章学園高等学校</v>
      </c>
      <c r="T41" s="575" t="str">
        <f>(初期設定!F76)</f>
        <v>72nissho</v>
      </c>
      <c r="U41" s="595"/>
    </row>
    <row r="42" spans="1:21" s="596" customFormat="1" x14ac:dyDescent="0.15">
      <c r="A42" s="511"/>
      <c r="B42" s="511"/>
      <c r="C42" s="511"/>
      <c r="D42" s="511"/>
      <c r="E42" s="511"/>
      <c r="F42" s="511"/>
      <c r="G42" s="511"/>
      <c r="H42" s="511"/>
      <c r="I42" s="511"/>
      <c r="J42" s="511"/>
      <c r="K42" s="511"/>
      <c r="L42" s="512"/>
      <c r="M42" s="512"/>
      <c r="N42" s="512"/>
      <c r="O42" s="512"/>
      <c r="P42" s="576"/>
      <c r="Q42" s="535"/>
      <c r="R42" s="577">
        <f>(初期設定!C77)</f>
        <v>73</v>
      </c>
      <c r="S42" s="575" t="str">
        <f>(初期設定!D77)</f>
        <v>日向学院高等学校</v>
      </c>
      <c r="T42" s="575" t="str">
        <f>(初期設定!F77)</f>
        <v>73hyugagakuin</v>
      </c>
      <c r="U42" s="595"/>
    </row>
    <row r="43" spans="1:21" s="596" customFormat="1" x14ac:dyDescent="0.15">
      <c r="A43" s="511"/>
      <c r="B43" s="511"/>
      <c r="C43" s="511"/>
      <c r="D43" s="511"/>
      <c r="E43" s="511"/>
      <c r="F43" s="511"/>
      <c r="G43" s="511"/>
      <c r="H43" s="511"/>
      <c r="I43" s="511"/>
      <c r="J43" s="511"/>
      <c r="K43" s="511"/>
      <c r="L43" s="512"/>
      <c r="M43" s="512"/>
      <c r="N43" s="512"/>
      <c r="O43" s="512"/>
      <c r="P43" s="576"/>
      <c r="Q43" s="535"/>
      <c r="R43" s="577">
        <f>(初期設定!C78)</f>
        <v>74</v>
      </c>
      <c r="S43" s="575" t="str">
        <f>(初期設定!D78)</f>
        <v>鵬翔高等学校</v>
      </c>
      <c r="T43" s="575" t="str">
        <f>(初期設定!F78)</f>
        <v>74hosho</v>
      </c>
      <c r="U43" s="595"/>
    </row>
    <row r="44" spans="1:21" s="596" customFormat="1" x14ac:dyDescent="0.15">
      <c r="A44" s="511"/>
      <c r="B44" s="511"/>
      <c r="C44" s="511"/>
      <c r="D44" s="511"/>
      <c r="E44" s="511"/>
      <c r="F44" s="511"/>
      <c r="G44" s="511"/>
      <c r="H44" s="511"/>
      <c r="I44" s="511"/>
      <c r="J44" s="511"/>
      <c r="K44" s="511"/>
      <c r="L44" s="512"/>
      <c r="M44" s="512"/>
      <c r="N44" s="512"/>
      <c r="O44" s="512"/>
      <c r="P44" s="576"/>
      <c r="Q44" s="535"/>
      <c r="R44" s="577">
        <f>(初期設定!C79)</f>
        <v>75</v>
      </c>
      <c r="S44" s="575" t="str">
        <f>(初期設定!D79)</f>
        <v>宮崎日本大学高等学校</v>
      </c>
      <c r="T44" s="575" t="str">
        <f>(初期設定!F79)</f>
        <v>75nichidai</v>
      </c>
      <c r="U44" s="595"/>
    </row>
    <row r="45" spans="1:21" s="596" customFormat="1" x14ac:dyDescent="0.15">
      <c r="A45" s="511"/>
      <c r="B45" s="511"/>
      <c r="C45" s="511"/>
      <c r="D45" s="511"/>
      <c r="E45" s="511"/>
      <c r="F45" s="511"/>
      <c r="G45" s="511"/>
      <c r="H45" s="511"/>
      <c r="I45" s="511"/>
      <c r="J45" s="511"/>
      <c r="K45" s="511"/>
      <c r="L45" s="512"/>
      <c r="M45" s="512"/>
      <c r="N45" s="512"/>
      <c r="O45" s="512"/>
      <c r="P45" s="576"/>
      <c r="Q45" s="535"/>
      <c r="R45" s="577">
        <f>(初期設定!C80)</f>
        <v>76</v>
      </c>
      <c r="S45" s="575" t="str">
        <f>(初期設定!D80)</f>
        <v>宮崎第一高等学校</v>
      </c>
      <c r="T45" s="575" t="str">
        <f>(初期設定!F80)</f>
        <v>76daiichi</v>
      </c>
      <c r="U45" s="595"/>
    </row>
    <row r="46" spans="1:21" s="596" customFormat="1" x14ac:dyDescent="0.15">
      <c r="A46" s="68"/>
      <c r="B46" s="68"/>
      <c r="C46" s="68"/>
      <c r="D46" s="68"/>
      <c r="E46" s="68"/>
      <c r="F46" s="68"/>
      <c r="G46" s="68"/>
      <c r="H46" s="68"/>
      <c r="I46" s="68"/>
      <c r="J46" s="68"/>
      <c r="K46" s="68"/>
      <c r="L46" s="514"/>
      <c r="M46" s="514"/>
      <c r="N46" s="514"/>
      <c r="O46" s="514"/>
      <c r="P46" s="576"/>
      <c r="Q46" s="535"/>
      <c r="R46" s="577">
        <f>(初期設定!C81)</f>
        <v>77</v>
      </c>
      <c r="S46" s="575" t="str">
        <f>(初期設定!D81)</f>
        <v>宮崎学園高等学校</v>
      </c>
      <c r="T46" s="575" t="str">
        <f>(初期設定!F81)</f>
        <v>77miyagaku</v>
      </c>
      <c r="U46" s="595"/>
    </row>
    <row r="47" spans="1:21" s="596" customFormat="1" x14ac:dyDescent="0.15">
      <c r="A47" s="68"/>
      <c r="B47" s="68"/>
      <c r="C47" s="68"/>
      <c r="D47" s="68"/>
      <c r="E47" s="68"/>
      <c r="F47" s="68"/>
      <c r="G47" s="68"/>
      <c r="H47" s="68"/>
      <c r="I47" s="68"/>
      <c r="J47" s="68"/>
      <c r="K47" s="68"/>
      <c r="L47" s="514"/>
      <c r="M47" s="514"/>
      <c r="N47" s="514"/>
      <c r="O47" s="514"/>
      <c r="P47" s="576"/>
      <c r="Q47" s="535"/>
      <c r="R47" s="577">
        <f>(初期設定!C82)</f>
        <v>78</v>
      </c>
      <c r="S47" s="575" t="str">
        <f>(初期設定!D82)</f>
        <v>明倫館学院</v>
      </c>
      <c r="T47" s="575" t="str">
        <f>(初期設定!F82)</f>
        <v>78meirinkan</v>
      </c>
      <c r="U47" s="595"/>
    </row>
    <row r="48" spans="1:21" s="596" customFormat="1" x14ac:dyDescent="0.15">
      <c r="A48" s="68"/>
      <c r="B48" s="68"/>
      <c r="C48" s="68"/>
      <c r="D48" s="68"/>
      <c r="E48" s="68"/>
      <c r="F48" s="68"/>
      <c r="G48" s="68"/>
      <c r="H48" s="68"/>
      <c r="I48" s="68"/>
      <c r="J48" s="68"/>
      <c r="K48" s="68"/>
      <c r="L48" s="514"/>
      <c r="M48" s="514"/>
      <c r="N48" s="514"/>
      <c r="O48" s="514"/>
      <c r="P48" s="576"/>
      <c r="Q48" s="535"/>
      <c r="R48" s="577">
        <f>(初期設定!C83)</f>
        <v>79</v>
      </c>
      <c r="S48" s="575" t="str">
        <f>(初期設定!D83)</f>
        <v>日章学園九州国際高等学校</v>
      </c>
      <c r="T48" s="575" t="str">
        <f>(初期設定!F83)</f>
        <v>79kyusyukokusai</v>
      </c>
      <c r="U48" s="595"/>
    </row>
    <row r="49" spans="1:21" s="596" customFormat="1" x14ac:dyDescent="0.15">
      <c r="A49" s="68"/>
      <c r="B49" s="68"/>
      <c r="C49" s="68"/>
      <c r="D49" s="68"/>
      <c r="E49" s="68"/>
      <c r="F49" s="68"/>
      <c r="G49" s="68"/>
      <c r="H49" s="68"/>
      <c r="I49" s="68"/>
      <c r="J49" s="68"/>
      <c r="K49" s="68"/>
      <c r="L49" s="514"/>
      <c r="M49" s="514"/>
      <c r="N49" s="514"/>
      <c r="O49" s="514"/>
      <c r="P49" s="576"/>
      <c r="Q49" s="535"/>
      <c r="R49" s="577">
        <f>(初期設定!C84)</f>
        <v>80</v>
      </c>
      <c r="S49" s="575" t="str">
        <f>(初期設定!D84)</f>
        <v>小林西高等学校</v>
      </c>
      <c r="T49" s="575" t="str">
        <f>(初期設定!F84)</f>
        <v>80kobayashinishi</v>
      </c>
      <c r="U49" s="595"/>
    </row>
    <row r="50" spans="1:21" s="596" customFormat="1" x14ac:dyDescent="0.15">
      <c r="A50" s="68"/>
      <c r="B50" s="68"/>
      <c r="C50" s="68"/>
      <c r="D50" s="68"/>
      <c r="E50" s="68"/>
      <c r="F50" s="68"/>
      <c r="G50" s="68"/>
      <c r="H50" s="68"/>
      <c r="I50" s="68"/>
      <c r="J50" s="68"/>
      <c r="K50" s="68"/>
      <c r="L50" s="514"/>
      <c r="M50" s="514"/>
      <c r="N50" s="514"/>
      <c r="O50" s="514"/>
      <c r="P50" s="576"/>
      <c r="Q50" s="535"/>
      <c r="R50" s="577">
        <f>(初期設定!C85)</f>
        <v>81</v>
      </c>
      <c r="S50" s="575" t="str">
        <f>(初期設定!D85)</f>
        <v>日南学園高等学校</v>
      </c>
      <c r="T50" s="575" t="str">
        <f>(初期設定!F85)</f>
        <v>81nichinangakuen</v>
      </c>
      <c r="U50" s="595"/>
    </row>
    <row r="51" spans="1:21" s="596" customFormat="1" x14ac:dyDescent="0.15">
      <c r="A51" s="68"/>
      <c r="B51" s="68"/>
      <c r="C51" s="68"/>
      <c r="D51" s="68"/>
      <c r="E51" s="68"/>
      <c r="F51" s="68"/>
      <c r="G51" s="68"/>
      <c r="H51" s="68"/>
      <c r="I51" s="68"/>
      <c r="J51" s="68"/>
      <c r="K51" s="68"/>
      <c r="L51" s="514"/>
      <c r="M51" s="514"/>
      <c r="N51" s="514"/>
      <c r="O51" s="514"/>
      <c r="P51" s="576"/>
      <c r="Q51" s="535"/>
      <c r="R51" s="577">
        <f>(初期設定!C86)</f>
        <v>82</v>
      </c>
      <c r="S51" s="575" t="str">
        <f>(初期設定!D86)</f>
        <v>延岡学園高等学校</v>
      </c>
      <c r="T51" s="575" t="str">
        <f>(初期設定!F86)</f>
        <v>82nobeokagakuen</v>
      </c>
      <c r="U51" s="595"/>
    </row>
    <row r="52" spans="1:21" s="596" customFormat="1" x14ac:dyDescent="0.15">
      <c r="A52" s="68"/>
      <c r="B52" s="68"/>
      <c r="C52" s="68"/>
      <c r="D52" s="68"/>
      <c r="E52" s="68"/>
      <c r="F52" s="68"/>
      <c r="G52" s="68"/>
      <c r="H52" s="68"/>
      <c r="I52" s="68"/>
      <c r="J52" s="68"/>
      <c r="K52" s="68"/>
      <c r="L52" s="514"/>
      <c r="M52" s="514"/>
      <c r="N52" s="514"/>
      <c r="O52" s="514"/>
      <c r="P52" s="576"/>
      <c r="Q52" s="535"/>
      <c r="R52" s="577">
        <f>(初期設定!C87)</f>
        <v>83</v>
      </c>
      <c r="S52" s="575" t="str">
        <f>(初期設定!D87)</f>
        <v>聖心ウルスラ学園高等学校</v>
      </c>
      <c r="T52" s="575" t="str">
        <f>(初期設定!F87)</f>
        <v>83ursula</v>
      </c>
      <c r="U52" s="595"/>
    </row>
    <row r="53" spans="1:21" x14ac:dyDescent="0.15">
      <c r="P53" s="576"/>
      <c r="Q53" s="535"/>
      <c r="R53" s="577">
        <f>(初期設定!C88)</f>
        <v>84</v>
      </c>
      <c r="S53" s="575" t="str">
        <f>(初期設定!D88)</f>
        <v>都城聖ドミニコ学園高等学校</v>
      </c>
      <c r="T53" s="575" t="str">
        <f>(初期設定!F88)</f>
        <v>84dominico</v>
      </c>
    </row>
    <row r="54" spans="1:21" x14ac:dyDescent="0.15">
      <c r="P54" s="576"/>
      <c r="Q54" s="535"/>
      <c r="R54" s="577">
        <f>(初期設定!C89)</f>
        <v>85</v>
      </c>
      <c r="S54" s="575" t="str">
        <f>(初期設定!D89)</f>
        <v>都城高等学校</v>
      </c>
      <c r="T54" s="575" t="str">
        <f>(初期設定!F89)</f>
        <v>85miyakonojo</v>
      </c>
    </row>
    <row r="55" spans="1:21" x14ac:dyDescent="0.15">
      <c r="P55" s="576"/>
      <c r="Q55" s="535"/>
      <c r="R55" s="577">
        <f>(初期設定!C90)</f>
        <v>86</v>
      </c>
      <c r="S55" s="575" t="str">
        <f>(初期設定!D90)</f>
        <v>都城東高等学校</v>
      </c>
      <c r="T55" s="575" t="str">
        <f>(初期設定!F90)</f>
        <v>86miyakonojohigashi</v>
      </c>
    </row>
    <row r="56" spans="1:21" s="596" customFormat="1" x14ac:dyDescent="0.15">
      <c r="A56" s="68"/>
      <c r="B56" s="68"/>
      <c r="C56" s="68"/>
      <c r="D56" s="68"/>
      <c r="E56" s="68"/>
      <c r="F56" s="68"/>
      <c r="G56" s="68"/>
      <c r="H56" s="68"/>
      <c r="I56" s="68"/>
      <c r="J56" s="68"/>
      <c r="K56" s="68"/>
      <c r="L56" s="514"/>
      <c r="M56" s="514"/>
      <c r="N56" s="514"/>
      <c r="O56" s="514"/>
      <c r="P56" s="576"/>
      <c r="Q56" s="535"/>
      <c r="R56" s="577">
        <f>(初期設定!C91)</f>
        <v>87</v>
      </c>
      <c r="S56" s="575" t="str">
        <f>(初期設定!D91)</f>
        <v>クラーク記念国際高等学校　宮崎キャンパス</v>
      </c>
      <c r="T56" s="575" t="str">
        <f>(初期設定!F91)</f>
        <v>87clark</v>
      </c>
      <c r="U56" s="595"/>
    </row>
    <row r="57" spans="1:21" s="596" customFormat="1" x14ac:dyDescent="0.15">
      <c r="A57" s="68"/>
      <c r="B57" s="68"/>
      <c r="C57" s="68"/>
      <c r="D57" s="68"/>
      <c r="E57" s="68"/>
      <c r="F57" s="68"/>
      <c r="G57" s="68"/>
      <c r="H57" s="68"/>
      <c r="I57" s="68"/>
      <c r="J57" s="68"/>
      <c r="K57" s="68"/>
      <c r="L57" s="514"/>
      <c r="M57" s="514"/>
      <c r="N57" s="514"/>
      <c r="O57" s="514"/>
      <c r="P57" s="576"/>
      <c r="Q57" s="535"/>
      <c r="R57" s="577">
        <f>(初期設定!C92)</f>
        <v>91</v>
      </c>
      <c r="S57" s="575" t="str">
        <f>(初期設定!D92)</f>
        <v>宮崎県立みやざき中央支援学校</v>
      </c>
      <c r="T57" s="575" t="str">
        <f>(初期設定!F92)</f>
        <v>91miyacyuo</v>
      </c>
      <c r="U57" s="595"/>
    </row>
    <row r="58" spans="1:21" s="596" customFormat="1" x14ac:dyDescent="0.15">
      <c r="A58" s="68"/>
      <c r="B58" s="68"/>
      <c r="C58" s="68"/>
      <c r="D58" s="68"/>
      <c r="E58" s="68"/>
      <c r="F58" s="68"/>
      <c r="G58" s="68"/>
      <c r="H58" s="68"/>
      <c r="I58" s="68"/>
      <c r="J58" s="68"/>
      <c r="K58" s="68"/>
      <c r="L58" s="514"/>
      <c r="M58" s="514"/>
      <c r="N58" s="514"/>
      <c r="O58" s="514"/>
      <c r="P58" s="576"/>
      <c r="Q58" s="535"/>
      <c r="R58" s="577">
        <f>(初期設定!C93)</f>
        <v>92</v>
      </c>
      <c r="S58" s="575" t="str">
        <f>(初期設定!D93)</f>
        <v>宮崎県立赤江まつばら支援学校</v>
      </c>
      <c r="T58" s="575" t="str">
        <f>(初期設定!F93)</f>
        <v>92miyacyuo</v>
      </c>
      <c r="U58" s="595"/>
    </row>
    <row r="59" spans="1:21" s="596" customFormat="1" x14ac:dyDescent="0.15">
      <c r="A59" s="68"/>
      <c r="B59" s="68"/>
      <c r="C59" s="68"/>
      <c r="D59" s="68"/>
      <c r="E59" s="68"/>
      <c r="F59" s="68"/>
      <c r="G59" s="68"/>
      <c r="H59" s="68"/>
      <c r="I59" s="68"/>
      <c r="J59" s="68"/>
      <c r="K59" s="68"/>
      <c r="L59" s="514"/>
      <c r="M59" s="514"/>
      <c r="N59" s="514"/>
      <c r="O59" s="514"/>
      <c r="P59" s="576"/>
      <c r="Q59" s="535"/>
      <c r="R59" s="577">
        <f>(初期設定!C94)</f>
        <v>93</v>
      </c>
      <c r="S59" s="575" t="str">
        <f>(初期設定!D94)</f>
        <v>宮崎県立みなみのかぜ支援学校</v>
      </c>
      <c r="T59" s="575" t="str">
        <f>(初期設定!F94)</f>
        <v>93minaminokaze</v>
      </c>
      <c r="U59" s="595"/>
    </row>
    <row r="60" spans="1:21" s="596" customFormat="1" x14ac:dyDescent="0.15">
      <c r="A60" s="68"/>
      <c r="B60" s="68"/>
      <c r="C60" s="68"/>
      <c r="D60" s="68"/>
      <c r="E60" s="68"/>
      <c r="F60" s="68"/>
      <c r="G60" s="68"/>
      <c r="H60" s="68"/>
      <c r="I60" s="68"/>
      <c r="J60" s="68"/>
      <c r="K60" s="68"/>
      <c r="L60" s="514"/>
      <c r="M60" s="514"/>
      <c r="N60" s="514"/>
      <c r="O60" s="514"/>
      <c r="P60" s="576"/>
      <c r="Q60" s="535"/>
      <c r="R60" s="577">
        <f>(初期設定!C95)</f>
        <v>94</v>
      </c>
      <c r="S60" s="575" t="str">
        <f>(初期設定!D95)</f>
        <v>宮崎県立清武せいりゅう支援学校</v>
      </c>
      <c r="T60" s="575" t="str">
        <f>(初期設定!F95)</f>
        <v>94seiryu</v>
      </c>
      <c r="U60" s="595"/>
    </row>
    <row r="61" spans="1:21" s="596" customFormat="1" x14ac:dyDescent="0.15">
      <c r="A61" s="68"/>
      <c r="B61" s="68"/>
      <c r="C61" s="68"/>
      <c r="D61" s="68"/>
      <c r="E61" s="68"/>
      <c r="F61" s="68"/>
      <c r="G61" s="68"/>
      <c r="H61" s="68"/>
      <c r="I61" s="68"/>
      <c r="J61" s="68"/>
      <c r="K61" s="68"/>
      <c r="L61" s="514"/>
      <c r="M61" s="514"/>
      <c r="N61" s="514"/>
      <c r="O61" s="514"/>
      <c r="P61" s="576"/>
      <c r="Q61" s="535"/>
      <c r="R61" s="577">
        <f>(初期設定!C96)</f>
        <v>95</v>
      </c>
      <c r="S61" s="575" t="str">
        <f>(初期設定!D96)</f>
        <v>宮崎県立日南くろしお支援学校</v>
      </c>
      <c r="T61" s="575" t="str">
        <f>(初期設定!F96)</f>
        <v>95kuroshio</v>
      </c>
      <c r="U61" s="595"/>
    </row>
    <row r="62" spans="1:21" s="596" customFormat="1" x14ac:dyDescent="0.15">
      <c r="A62" s="68"/>
      <c r="B62" s="68"/>
      <c r="C62" s="68"/>
      <c r="D62" s="68"/>
      <c r="E62" s="68"/>
      <c r="F62" s="68"/>
      <c r="G62" s="68"/>
      <c r="H62" s="68"/>
      <c r="I62" s="68"/>
      <c r="J62" s="68"/>
      <c r="K62" s="68"/>
      <c r="L62" s="514"/>
      <c r="M62" s="514"/>
      <c r="N62" s="514"/>
      <c r="O62" s="514"/>
      <c r="P62" s="576"/>
      <c r="Q62" s="535"/>
      <c r="R62" s="577">
        <f>(初期設定!C97)</f>
        <v>96</v>
      </c>
      <c r="S62" s="575" t="str">
        <f>(初期設定!D97)</f>
        <v>宮崎県立日向ひまわり支援学校</v>
      </c>
      <c r="T62" s="575" t="str">
        <f>(初期設定!F97)</f>
        <v>96himawari</v>
      </c>
      <c r="U62" s="595"/>
    </row>
    <row r="63" spans="1:21" s="596" customFormat="1" x14ac:dyDescent="0.15">
      <c r="A63" s="68"/>
      <c r="B63" s="68"/>
      <c r="C63" s="68"/>
      <c r="D63" s="68"/>
      <c r="E63" s="68"/>
      <c r="F63" s="68"/>
      <c r="G63" s="68"/>
      <c r="H63" s="68"/>
      <c r="I63" s="68"/>
      <c r="J63" s="68"/>
      <c r="K63" s="68"/>
      <c r="L63" s="514"/>
      <c r="M63" s="514"/>
      <c r="N63" s="514"/>
      <c r="O63" s="514"/>
      <c r="P63" s="576"/>
      <c r="Q63" s="535"/>
      <c r="R63" s="577">
        <f>(初期設定!C98)</f>
        <v>97</v>
      </c>
      <c r="S63" s="575" t="str">
        <f>(初期設定!D98)</f>
        <v>宮崎県立都城きりしま支援学校</v>
      </c>
      <c r="T63" s="575" t="str">
        <f>(初期設定!F98)</f>
        <v>97kirishima</v>
      </c>
      <c r="U63" s="595"/>
    </row>
    <row r="64" spans="1:21" s="596" customFormat="1" x14ac:dyDescent="0.15">
      <c r="A64" s="68"/>
      <c r="B64" s="68"/>
      <c r="C64" s="68"/>
      <c r="D64" s="68"/>
      <c r="E64" s="68"/>
      <c r="F64" s="68"/>
      <c r="G64" s="68"/>
      <c r="H64" s="68"/>
      <c r="I64" s="68"/>
      <c r="J64" s="68"/>
      <c r="K64" s="68"/>
      <c r="L64" s="514"/>
      <c r="M64" s="514"/>
      <c r="N64" s="514"/>
      <c r="O64" s="514"/>
      <c r="P64" s="576"/>
      <c r="Q64" s="535"/>
      <c r="R64" s="577">
        <f>(初期設定!C99)</f>
        <v>98</v>
      </c>
      <c r="S64" s="575" t="str">
        <f>(初期設定!D99)</f>
        <v>宮崎県立都城きりしま支援学校 小林校</v>
      </c>
      <c r="T64" s="575" t="str">
        <f>(初期設定!F99)</f>
        <v>98kirishimakoba</v>
      </c>
      <c r="U64" s="595"/>
    </row>
    <row r="65" spans="16:20" x14ac:dyDescent="0.15">
      <c r="P65" s="576"/>
      <c r="Q65" s="535"/>
      <c r="R65" s="577">
        <f>(初期設定!C100)</f>
        <v>99</v>
      </c>
      <c r="S65" s="575" t="str">
        <f>(初期設定!D100)</f>
        <v>宮崎県立児湯るぴなす支援学校</v>
      </c>
      <c r="T65" s="575" t="str">
        <f>(初期設定!F100)</f>
        <v>99rupinasu</v>
      </c>
    </row>
    <row r="66" spans="16:20" x14ac:dyDescent="0.15">
      <c r="P66" s="576"/>
      <c r="Q66" s="535"/>
      <c r="R66" s="577">
        <f>(初期設定!C101)</f>
        <v>100</v>
      </c>
      <c r="S66" s="575" t="str">
        <f>(初期設定!D101)</f>
        <v>宮崎県立延岡しろやま支援学校 高千穂校</v>
      </c>
      <c r="T66" s="575" t="str">
        <f>(初期設定!F101)</f>
        <v>100shiroyamataka</v>
      </c>
    </row>
    <row r="67" spans="16:20" x14ac:dyDescent="0.15">
      <c r="P67" s="576"/>
      <c r="Q67" s="535"/>
      <c r="R67" s="577">
        <f>(初期設定!C102)</f>
        <v>101</v>
      </c>
      <c r="S67" s="575" t="str">
        <f>(初期設定!D102)</f>
        <v>宮崎県立明星視覚支援学校</v>
      </c>
      <c r="T67" s="575" t="str">
        <f>(初期設定!F102)</f>
        <v>101meisei</v>
      </c>
    </row>
    <row r="68" spans="16:20" x14ac:dyDescent="0.15">
      <c r="P68" s="576"/>
      <c r="Q68" s="535"/>
      <c r="R68" s="577">
        <f>(初期設定!C103)</f>
        <v>102</v>
      </c>
      <c r="S68" s="575" t="str">
        <f>(初期設定!D103)</f>
        <v>宮崎県立都城さくら聴覚支援学校</v>
      </c>
      <c r="T68" s="575" t="str">
        <f>(初期設定!F103)</f>
        <v>102sakura</v>
      </c>
    </row>
    <row r="69" spans="16:20" x14ac:dyDescent="0.15">
      <c r="P69" s="576"/>
      <c r="Q69" s="535"/>
      <c r="R69" s="577">
        <f>(初期設定!C104)</f>
        <v>104</v>
      </c>
      <c r="S69" s="575">
        <f>(初期設定!D104)</f>
        <v>0</v>
      </c>
      <c r="T69" s="575">
        <f>(初期設定!F104)</f>
        <v>0</v>
      </c>
    </row>
    <row r="70" spans="16:20" x14ac:dyDescent="0.15">
      <c r="P70" s="576"/>
      <c r="Q70" s="535"/>
      <c r="R70" s="577">
        <f>(初期設定!C105)</f>
        <v>105</v>
      </c>
      <c r="S70" s="575">
        <f>(初期設定!D105)</f>
        <v>0</v>
      </c>
      <c r="T70" s="575">
        <f>(初期設定!F105)</f>
        <v>0</v>
      </c>
    </row>
    <row r="71" spans="16:20" x14ac:dyDescent="0.15">
      <c r="P71" s="576"/>
      <c r="Q71" s="535"/>
      <c r="R71" s="577">
        <f>(初期設定!C106)</f>
        <v>106</v>
      </c>
      <c r="S71" s="575">
        <f>(初期設定!D106)</f>
        <v>0</v>
      </c>
      <c r="T71" s="575">
        <f>(初期設定!F106)</f>
        <v>0</v>
      </c>
    </row>
    <row r="72" spans="16:20" x14ac:dyDescent="0.15">
      <c r="P72" s="576"/>
      <c r="Q72" s="535"/>
      <c r="R72" s="577">
        <f>(初期設定!C107)</f>
        <v>107</v>
      </c>
      <c r="S72" s="575">
        <f>(初期設定!D107)</f>
        <v>0</v>
      </c>
      <c r="T72" s="575">
        <f>(初期設定!F107)</f>
        <v>0</v>
      </c>
    </row>
    <row r="73" spans="16:20" x14ac:dyDescent="0.15">
      <c r="P73" s="576"/>
      <c r="Q73" s="535"/>
      <c r="R73" s="577">
        <f>(初期設定!C108)</f>
        <v>108</v>
      </c>
      <c r="S73" s="575">
        <f>(初期設定!D108)</f>
        <v>0</v>
      </c>
      <c r="T73" s="575">
        <f>(初期設定!F108)</f>
        <v>0</v>
      </c>
    </row>
    <row r="74" spans="16:20" x14ac:dyDescent="0.15">
      <c r="P74" s="576"/>
      <c r="Q74" s="535"/>
      <c r="R74" s="577">
        <f>(初期設定!C109)</f>
        <v>109</v>
      </c>
      <c r="S74" s="575">
        <f>(初期設定!D109)</f>
        <v>0</v>
      </c>
      <c r="T74" s="71"/>
    </row>
    <row r="75" spans="16:20" x14ac:dyDescent="0.15">
      <c r="P75" s="576"/>
      <c r="Q75" s="535"/>
      <c r="R75" s="577">
        <f>(初期設定!C110)</f>
        <v>110</v>
      </c>
      <c r="S75" s="575">
        <f>(初期設定!D110)</f>
        <v>0</v>
      </c>
      <c r="T75" s="71"/>
    </row>
    <row r="76" spans="16:20" x14ac:dyDescent="0.15">
      <c r="P76" s="576"/>
      <c r="Q76" s="535"/>
      <c r="R76" s="577">
        <f>(初期設定!C111)</f>
        <v>0</v>
      </c>
      <c r="S76" s="575">
        <f>(初期設定!D111)</f>
        <v>0</v>
      </c>
      <c r="T76" s="71"/>
    </row>
    <row r="77" spans="16:20" x14ac:dyDescent="0.15">
      <c r="P77" s="576"/>
      <c r="Q77" s="535"/>
      <c r="R77" s="577">
        <f>(初期設定!C112)</f>
        <v>0</v>
      </c>
      <c r="S77" s="575">
        <f>(初期設定!D112)</f>
        <v>0</v>
      </c>
      <c r="T77" s="71"/>
    </row>
    <row r="78" spans="16:20" x14ac:dyDescent="0.15">
      <c r="P78" s="576"/>
      <c r="Q78" s="535"/>
      <c r="R78" s="71"/>
      <c r="S78" s="71"/>
      <c r="T78" s="71"/>
    </row>
    <row r="79" spans="16:20" x14ac:dyDescent="0.15">
      <c r="P79" s="576"/>
      <c r="Q79" s="535"/>
      <c r="R79" s="577">
        <f>(初期設定!C113)</f>
        <v>0</v>
      </c>
      <c r="S79" s="575">
        <f>(初期設定!D113)</f>
        <v>0</v>
      </c>
      <c r="T79" s="575">
        <f>(初期設定!F109)</f>
        <v>0</v>
      </c>
    </row>
    <row r="80" spans="16:20" x14ac:dyDescent="0.15">
      <c r="P80" s="576"/>
      <c r="Q80" s="535"/>
      <c r="R80" s="577">
        <f>(初期設定!C114)</f>
        <v>0</v>
      </c>
      <c r="S80" s="575">
        <f>(初期設定!D114)</f>
        <v>0</v>
      </c>
      <c r="T80" s="575">
        <f>(初期設定!F110)</f>
        <v>0</v>
      </c>
    </row>
    <row r="81" spans="16:20" x14ac:dyDescent="0.15">
      <c r="P81" s="576"/>
      <c r="Q81" s="535"/>
      <c r="R81" s="577">
        <f>(初期設定!C115)</f>
        <v>0</v>
      </c>
      <c r="S81" s="575">
        <f>(初期設定!D115)</f>
        <v>0</v>
      </c>
      <c r="T81" s="575">
        <f>(初期設定!F111)</f>
        <v>0</v>
      </c>
    </row>
    <row r="82" spans="16:20" x14ac:dyDescent="0.15">
      <c r="P82" s="576"/>
      <c r="Q82" s="535"/>
      <c r="R82" s="577">
        <f>(初期設定!C116)</f>
        <v>0</v>
      </c>
      <c r="S82" s="575">
        <f>(初期設定!D116)</f>
        <v>0</v>
      </c>
      <c r="T82" s="575">
        <f>(初期設定!F112)</f>
        <v>0</v>
      </c>
    </row>
    <row r="83" spans="16:20" x14ac:dyDescent="0.15">
      <c r="P83" s="576"/>
      <c r="Q83" s="535"/>
      <c r="R83" s="577">
        <f>(初期設定!C117)</f>
        <v>0</v>
      </c>
      <c r="S83" s="575">
        <f>(初期設定!D117)</f>
        <v>0</v>
      </c>
      <c r="T83" s="575">
        <f>(初期設定!F113)</f>
        <v>0</v>
      </c>
    </row>
    <row r="84" spans="16:20" x14ac:dyDescent="0.15">
      <c r="P84" s="576"/>
      <c r="Q84" s="535"/>
      <c r="R84" s="71"/>
      <c r="S84" s="71"/>
      <c r="T84" s="575">
        <f>(初期設定!F114)</f>
        <v>0</v>
      </c>
    </row>
    <row r="85" spans="16:20" x14ac:dyDescent="0.15">
      <c r="P85" s="576"/>
      <c r="Q85" s="535"/>
      <c r="R85" s="71"/>
      <c r="S85" s="71"/>
      <c r="T85" s="575">
        <f>(初期設定!F115)</f>
        <v>0</v>
      </c>
    </row>
    <row r="86" spans="16:20" x14ac:dyDescent="0.15">
      <c r="P86" s="576"/>
      <c r="Q86" s="535"/>
      <c r="R86" s="71"/>
      <c r="S86" s="71"/>
      <c r="T86" s="575">
        <f>(初期設定!F116)</f>
        <v>0</v>
      </c>
    </row>
    <row r="87" spans="16:20" x14ac:dyDescent="0.15">
      <c r="P87" s="576"/>
      <c r="Q87" s="535"/>
      <c r="R87" s="71"/>
      <c r="S87" s="71"/>
      <c r="T87" s="575">
        <f>(初期設定!F117)</f>
        <v>0</v>
      </c>
    </row>
    <row r="88" spans="16:20" x14ac:dyDescent="0.15">
      <c r="P88" s="576"/>
      <c r="Q88" s="535"/>
      <c r="R88" s="577">
        <f>(初期設定!C118)</f>
        <v>0</v>
      </c>
      <c r="S88" s="575">
        <f>(初期設定!D118)</f>
        <v>0</v>
      </c>
      <c r="T88" s="575">
        <f>(初期設定!F118)</f>
        <v>0</v>
      </c>
    </row>
    <row r="101" spans="1:21" s="596" customFormat="1" x14ac:dyDescent="0.15">
      <c r="A101" s="68"/>
      <c r="B101" s="68"/>
      <c r="C101" s="68"/>
      <c r="D101" s="68"/>
      <c r="E101" s="68"/>
      <c r="F101" s="68"/>
      <c r="G101" s="68"/>
      <c r="H101" s="68"/>
      <c r="I101" s="68"/>
      <c r="J101" s="68"/>
      <c r="K101" s="68"/>
      <c r="L101" s="514"/>
      <c r="M101" s="514"/>
      <c r="N101" s="514"/>
      <c r="O101" s="514"/>
      <c r="P101" s="597"/>
      <c r="Q101" s="598"/>
      <c r="R101" s="574"/>
      <c r="S101" s="575"/>
      <c r="T101" s="575"/>
      <c r="U101" s="595"/>
    </row>
    <row r="102" spans="1:21" s="596" customFormat="1" x14ac:dyDescent="0.15">
      <c r="A102" s="68"/>
      <c r="B102" s="68"/>
      <c r="C102" s="68"/>
      <c r="D102" s="68"/>
      <c r="E102" s="68"/>
      <c r="F102" s="68"/>
      <c r="G102" s="68"/>
      <c r="H102" s="68"/>
      <c r="I102" s="68"/>
      <c r="J102" s="68"/>
      <c r="K102" s="68"/>
      <c r="L102" s="514"/>
      <c r="M102" s="514"/>
      <c r="N102" s="514"/>
      <c r="O102" s="514"/>
      <c r="P102" s="597"/>
      <c r="Q102" s="598"/>
      <c r="R102" s="574"/>
      <c r="S102" s="575"/>
      <c r="T102" s="575"/>
      <c r="U102" s="595"/>
    </row>
    <row r="103" spans="1:21" s="596" customFormat="1" x14ac:dyDescent="0.15">
      <c r="A103" s="68"/>
      <c r="B103" s="68"/>
      <c r="C103" s="68"/>
      <c r="D103" s="68"/>
      <c r="E103" s="68"/>
      <c r="F103" s="68"/>
      <c r="G103" s="68"/>
      <c r="H103" s="68"/>
      <c r="I103" s="68"/>
      <c r="J103" s="68"/>
      <c r="K103" s="68"/>
      <c r="L103" s="514"/>
      <c r="M103" s="514"/>
      <c r="N103" s="514"/>
      <c r="O103" s="514"/>
      <c r="P103" s="597"/>
      <c r="Q103" s="598"/>
      <c r="R103" s="574"/>
      <c r="S103" s="575"/>
      <c r="T103" s="575"/>
      <c r="U103" s="595"/>
    </row>
    <row r="104" spans="1:21" s="596" customFormat="1" x14ac:dyDescent="0.15">
      <c r="A104" s="68"/>
      <c r="B104" s="68"/>
      <c r="C104" s="68"/>
      <c r="D104" s="68"/>
      <c r="E104" s="68"/>
      <c r="F104" s="68"/>
      <c r="G104" s="68"/>
      <c r="H104" s="68"/>
      <c r="I104" s="68"/>
      <c r="J104" s="68"/>
      <c r="K104" s="68"/>
      <c r="L104" s="514"/>
      <c r="M104" s="514"/>
      <c r="N104" s="514"/>
      <c r="O104" s="514"/>
      <c r="P104" s="597"/>
      <c r="Q104" s="598"/>
      <c r="R104" s="574"/>
      <c r="S104" s="575"/>
      <c r="T104" s="575"/>
      <c r="U104" s="595"/>
    </row>
    <row r="105" spans="1:21" s="596" customFormat="1" x14ac:dyDescent="0.15">
      <c r="A105" s="68"/>
      <c r="B105" s="68"/>
      <c r="C105" s="68"/>
      <c r="D105" s="68"/>
      <c r="E105" s="68"/>
      <c r="F105" s="68"/>
      <c r="G105" s="68"/>
      <c r="H105" s="68"/>
      <c r="I105" s="68"/>
      <c r="J105" s="68"/>
      <c r="K105" s="68"/>
      <c r="L105" s="514"/>
      <c r="M105" s="514"/>
      <c r="N105" s="514"/>
      <c r="O105" s="514"/>
      <c r="P105" s="597"/>
      <c r="Q105" s="598"/>
      <c r="R105" s="574"/>
      <c r="S105" s="575"/>
      <c r="T105" s="575"/>
      <c r="U105" s="595"/>
    </row>
    <row r="106" spans="1:21" s="596" customFormat="1" x14ac:dyDescent="0.15">
      <c r="A106" s="68"/>
      <c r="B106" s="68"/>
      <c r="C106" s="68"/>
      <c r="D106" s="68"/>
      <c r="E106" s="68"/>
      <c r="F106" s="68"/>
      <c r="G106" s="68"/>
      <c r="H106" s="68"/>
      <c r="I106" s="68"/>
      <c r="J106" s="68"/>
      <c r="K106" s="68"/>
      <c r="L106" s="514"/>
      <c r="M106" s="514"/>
      <c r="N106" s="514"/>
      <c r="O106" s="514"/>
      <c r="P106" s="597"/>
      <c r="Q106" s="598"/>
      <c r="R106" s="574"/>
      <c r="S106" s="575"/>
      <c r="T106" s="575"/>
      <c r="U106" s="595"/>
    </row>
    <row r="107" spans="1:21" s="596" customFormat="1" x14ac:dyDescent="0.15">
      <c r="A107" s="68"/>
      <c r="B107" s="68"/>
      <c r="C107" s="68"/>
      <c r="D107" s="68"/>
      <c r="E107" s="68"/>
      <c r="F107" s="68"/>
      <c r="G107" s="68"/>
      <c r="H107" s="68"/>
      <c r="I107" s="68"/>
      <c r="J107" s="68"/>
      <c r="K107" s="68"/>
      <c r="L107" s="514"/>
      <c r="M107" s="514"/>
      <c r="N107" s="514"/>
      <c r="O107" s="514"/>
      <c r="P107" s="597"/>
      <c r="Q107" s="598"/>
      <c r="R107" s="574"/>
      <c r="S107" s="575"/>
      <c r="T107" s="575"/>
      <c r="U107" s="595"/>
    </row>
    <row r="108" spans="1:21" s="596" customFormat="1" x14ac:dyDescent="0.15">
      <c r="A108" s="68"/>
      <c r="B108" s="68"/>
      <c r="C108" s="68"/>
      <c r="D108" s="68"/>
      <c r="E108" s="68"/>
      <c r="F108" s="68"/>
      <c r="G108" s="68"/>
      <c r="H108" s="68"/>
      <c r="I108" s="68"/>
      <c r="J108" s="68"/>
      <c r="K108" s="68"/>
      <c r="L108" s="514"/>
      <c r="M108" s="514"/>
      <c r="N108" s="514"/>
      <c r="O108" s="514"/>
      <c r="P108" s="597"/>
      <c r="Q108" s="598"/>
      <c r="R108" s="574"/>
      <c r="S108" s="575"/>
      <c r="T108" s="575"/>
      <c r="U108" s="595"/>
    </row>
    <row r="109" spans="1:21" s="596" customFormat="1" x14ac:dyDescent="0.15">
      <c r="A109" s="68"/>
      <c r="B109" s="68"/>
      <c r="C109" s="68"/>
      <c r="D109" s="68"/>
      <c r="E109" s="68"/>
      <c r="F109" s="68"/>
      <c r="G109" s="68"/>
      <c r="H109" s="68"/>
      <c r="I109" s="68"/>
      <c r="J109" s="68"/>
      <c r="K109" s="68"/>
      <c r="L109" s="514"/>
      <c r="M109" s="514"/>
      <c r="N109" s="514"/>
      <c r="O109" s="514"/>
      <c r="P109" s="597"/>
      <c r="Q109" s="598"/>
      <c r="R109" s="574"/>
      <c r="S109" s="575"/>
      <c r="T109" s="575"/>
      <c r="U109" s="595"/>
    </row>
    <row r="110" spans="1:21" s="596" customFormat="1" x14ac:dyDescent="0.15">
      <c r="A110" s="68"/>
      <c r="B110" s="68"/>
      <c r="C110" s="68"/>
      <c r="D110" s="68"/>
      <c r="E110" s="68"/>
      <c r="F110" s="68"/>
      <c r="G110" s="68"/>
      <c r="H110" s="68"/>
      <c r="I110" s="68"/>
      <c r="J110" s="68"/>
      <c r="K110" s="68"/>
      <c r="L110" s="514"/>
      <c r="M110" s="514"/>
      <c r="N110" s="514"/>
      <c r="O110" s="514"/>
      <c r="P110" s="597"/>
      <c r="Q110" s="598"/>
      <c r="R110" s="574"/>
      <c r="S110" s="575"/>
      <c r="T110" s="575"/>
      <c r="U110" s="595"/>
    </row>
    <row r="111" spans="1:21" s="596" customFormat="1" x14ac:dyDescent="0.15">
      <c r="A111" s="68"/>
      <c r="B111" s="68"/>
      <c r="C111" s="68"/>
      <c r="D111" s="68"/>
      <c r="E111" s="68"/>
      <c r="F111" s="68"/>
      <c r="G111" s="68"/>
      <c r="H111" s="68"/>
      <c r="I111" s="68"/>
      <c r="J111" s="68"/>
      <c r="K111" s="68"/>
      <c r="L111" s="514"/>
      <c r="M111" s="514"/>
      <c r="N111" s="514"/>
      <c r="O111" s="514"/>
      <c r="P111" s="597"/>
      <c r="Q111" s="598"/>
      <c r="R111" s="574"/>
      <c r="S111" s="575"/>
      <c r="T111" s="575"/>
      <c r="U111" s="595"/>
    </row>
    <row r="112" spans="1:21" s="596" customFormat="1" x14ac:dyDescent="0.15">
      <c r="A112" s="68"/>
      <c r="B112" s="68"/>
      <c r="C112" s="68"/>
      <c r="D112" s="68"/>
      <c r="E112" s="68"/>
      <c r="F112" s="68"/>
      <c r="G112" s="68"/>
      <c r="H112" s="68"/>
      <c r="I112" s="68"/>
      <c r="J112" s="68"/>
      <c r="K112" s="68"/>
      <c r="L112" s="514"/>
      <c r="M112" s="514"/>
      <c r="N112" s="514"/>
      <c r="O112" s="514"/>
      <c r="P112" s="597"/>
      <c r="Q112" s="598"/>
      <c r="R112" s="574"/>
      <c r="S112" s="575"/>
      <c r="T112" s="575"/>
      <c r="U112" s="595"/>
    </row>
    <row r="113" spans="1:21" s="596" customFormat="1" x14ac:dyDescent="0.15">
      <c r="A113" s="68"/>
      <c r="B113" s="68"/>
      <c r="C113" s="68"/>
      <c r="D113" s="68"/>
      <c r="E113" s="68"/>
      <c r="F113" s="68"/>
      <c r="G113" s="68"/>
      <c r="H113" s="68"/>
      <c r="I113" s="68"/>
      <c r="J113" s="68"/>
      <c r="K113" s="68"/>
      <c r="L113" s="514"/>
      <c r="M113" s="514"/>
      <c r="N113" s="514"/>
      <c r="O113" s="514"/>
      <c r="P113" s="597"/>
      <c r="Q113" s="598"/>
      <c r="R113" s="574"/>
      <c r="S113" s="575"/>
      <c r="T113" s="575"/>
      <c r="U113" s="595"/>
    </row>
    <row r="114" spans="1:21" s="596" customFormat="1" x14ac:dyDescent="0.15">
      <c r="A114" s="68"/>
      <c r="B114" s="68"/>
      <c r="C114" s="68"/>
      <c r="D114" s="68"/>
      <c r="E114" s="68"/>
      <c r="F114" s="68"/>
      <c r="G114" s="68"/>
      <c r="H114" s="68"/>
      <c r="I114" s="68"/>
      <c r="J114" s="68"/>
      <c r="K114" s="68"/>
      <c r="L114" s="514"/>
      <c r="M114" s="514"/>
      <c r="N114" s="514"/>
      <c r="O114" s="514"/>
      <c r="P114" s="597"/>
      <c r="Q114" s="598"/>
      <c r="R114" s="574"/>
      <c r="S114" s="575"/>
      <c r="T114" s="575"/>
      <c r="U114" s="595"/>
    </row>
    <row r="115" spans="1:21" s="596" customFormat="1" x14ac:dyDescent="0.15">
      <c r="A115" s="68"/>
      <c r="B115" s="68"/>
      <c r="C115" s="68"/>
      <c r="D115" s="68"/>
      <c r="E115" s="68"/>
      <c r="F115" s="68"/>
      <c r="G115" s="68"/>
      <c r="H115" s="68"/>
      <c r="I115" s="68"/>
      <c r="J115" s="68"/>
      <c r="K115" s="68"/>
      <c r="L115" s="514"/>
      <c r="M115" s="514"/>
      <c r="N115" s="514"/>
      <c r="O115" s="514"/>
      <c r="P115" s="597"/>
      <c r="Q115" s="598"/>
      <c r="R115" s="574"/>
      <c r="S115" s="575"/>
      <c r="T115" s="575"/>
      <c r="U115" s="595"/>
    </row>
    <row r="116" spans="1:21" s="596" customFormat="1" x14ac:dyDescent="0.15">
      <c r="A116" s="68"/>
      <c r="B116" s="68"/>
      <c r="C116" s="68"/>
      <c r="D116" s="68"/>
      <c r="E116" s="68"/>
      <c r="F116" s="68"/>
      <c r="G116" s="68"/>
      <c r="H116" s="68"/>
      <c r="I116" s="68"/>
      <c r="J116" s="68"/>
      <c r="K116" s="68"/>
      <c r="L116" s="514"/>
      <c r="M116" s="514"/>
      <c r="N116" s="514"/>
      <c r="O116" s="514"/>
      <c r="P116" s="597"/>
      <c r="Q116" s="598"/>
      <c r="R116" s="574"/>
      <c r="S116" s="575"/>
      <c r="T116" s="575"/>
      <c r="U116" s="595"/>
    </row>
    <row r="117" spans="1:21" s="596" customFormat="1" x14ac:dyDescent="0.15">
      <c r="A117" s="68"/>
      <c r="B117" s="68"/>
      <c r="C117" s="68"/>
      <c r="D117" s="68"/>
      <c r="E117" s="68"/>
      <c r="F117" s="68"/>
      <c r="G117" s="68"/>
      <c r="H117" s="68"/>
      <c r="I117" s="68"/>
      <c r="J117" s="68"/>
      <c r="K117" s="68"/>
      <c r="L117" s="514"/>
      <c r="M117" s="514"/>
      <c r="N117" s="514"/>
      <c r="O117" s="514"/>
      <c r="P117" s="597"/>
      <c r="Q117" s="598"/>
      <c r="R117" s="574"/>
      <c r="S117" s="575"/>
      <c r="T117" s="575"/>
      <c r="U117" s="595"/>
    </row>
    <row r="118" spans="1:21" s="596" customFormat="1" x14ac:dyDescent="0.15">
      <c r="A118" s="68"/>
      <c r="B118" s="68"/>
      <c r="C118" s="68"/>
      <c r="D118" s="68"/>
      <c r="E118" s="68"/>
      <c r="F118" s="68"/>
      <c r="G118" s="68"/>
      <c r="H118" s="68"/>
      <c r="I118" s="68"/>
      <c r="J118" s="68"/>
      <c r="K118" s="68"/>
      <c r="L118" s="514"/>
      <c r="M118" s="514"/>
      <c r="N118" s="514"/>
      <c r="O118" s="514"/>
      <c r="P118" s="597"/>
      <c r="Q118" s="598"/>
      <c r="R118" s="574"/>
      <c r="S118" s="575"/>
      <c r="T118" s="575"/>
      <c r="U118" s="595"/>
    </row>
    <row r="119" spans="1:21" s="596" customFormat="1" x14ac:dyDescent="0.15">
      <c r="A119" s="68"/>
      <c r="B119" s="68"/>
      <c r="C119" s="68"/>
      <c r="D119" s="68"/>
      <c r="E119" s="68"/>
      <c r="F119" s="68"/>
      <c r="G119" s="68"/>
      <c r="H119" s="68"/>
      <c r="I119" s="68"/>
      <c r="J119" s="68"/>
      <c r="K119" s="68"/>
      <c r="L119" s="514"/>
      <c r="M119" s="514"/>
      <c r="N119" s="514"/>
      <c r="O119" s="514"/>
      <c r="P119" s="597"/>
      <c r="Q119" s="598"/>
      <c r="R119" s="574"/>
      <c r="S119" s="575"/>
      <c r="T119" s="575"/>
      <c r="U119" s="595"/>
    </row>
    <row r="120" spans="1:21" s="596" customFormat="1" x14ac:dyDescent="0.15">
      <c r="A120" s="68"/>
      <c r="B120" s="68"/>
      <c r="C120" s="68"/>
      <c r="D120" s="68"/>
      <c r="E120" s="68"/>
      <c r="F120" s="68"/>
      <c r="G120" s="68"/>
      <c r="H120" s="68"/>
      <c r="I120" s="68"/>
      <c r="J120" s="68"/>
      <c r="K120" s="68"/>
      <c r="L120" s="514"/>
      <c r="M120" s="514"/>
      <c r="N120" s="514"/>
      <c r="O120" s="514"/>
      <c r="P120" s="597"/>
      <c r="Q120" s="598"/>
      <c r="R120" s="574"/>
      <c r="S120" s="575"/>
      <c r="T120" s="575"/>
      <c r="U120" s="595"/>
    </row>
    <row r="121" spans="1:21" s="596" customFormat="1" x14ac:dyDescent="0.15">
      <c r="A121" s="68"/>
      <c r="B121" s="68"/>
      <c r="C121" s="68"/>
      <c r="D121" s="68"/>
      <c r="E121" s="68"/>
      <c r="F121" s="68"/>
      <c r="G121" s="68"/>
      <c r="H121" s="68"/>
      <c r="I121" s="68"/>
      <c r="J121" s="68"/>
      <c r="K121" s="68"/>
      <c r="L121" s="514"/>
      <c r="M121" s="514"/>
      <c r="N121" s="514"/>
      <c r="O121" s="514"/>
      <c r="P121" s="597"/>
      <c r="Q121" s="598"/>
      <c r="R121" s="574"/>
      <c r="S121" s="575"/>
      <c r="T121" s="575"/>
      <c r="U121" s="595"/>
    </row>
    <row r="122" spans="1:21" s="596" customFormat="1" x14ac:dyDescent="0.15">
      <c r="A122" s="68"/>
      <c r="B122" s="68"/>
      <c r="C122" s="68"/>
      <c r="D122" s="68"/>
      <c r="E122" s="68"/>
      <c r="F122" s="68"/>
      <c r="G122" s="68"/>
      <c r="H122" s="68"/>
      <c r="I122" s="68"/>
      <c r="J122" s="68"/>
      <c r="K122" s="68"/>
      <c r="L122" s="514"/>
      <c r="M122" s="514"/>
      <c r="N122" s="514"/>
      <c r="O122" s="514"/>
      <c r="P122" s="597"/>
      <c r="Q122" s="598"/>
      <c r="R122" s="574"/>
      <c r="S122" s="575"/>
      <c r="T122" s="575"/>
      <c r="U122" s="595"/>
    </row>
    <row r="123" spans="1:21" s="596" customFormat="1" x14ac:dyDescent="0.15">
      <c r="A123" s="68"/>
      <c r="B123" s="68"/>
      <c r="C123" s="68"/>
      <c r="D123" s="68"/>
      <c r="E123" s="68"/>
      <c r="F123" s="68"/>
      <c r="G123" s="68"/>
      <c r="H123" s="68"/>
      <c r="I123" s="68"/>
      <c r="J123" s="68"/>
      <c r="K123" s="68"/>
      <c r="L123" s="514"/>
      <c r="M123" s="514"/>
      <c r="N123" s="514"/>
      <c r="O123" s="514"/>
      <c r="P123" s="597"/>
      <c r="Q123" s="598"/>
      <c r="R123" s="574"/>
      <c r="S123" s="575"/>
      <c r="T123" s="575"/>
      <c r="U123" s="595"/>
    </row>
    <row r="124" spans="1:21" s="596" customFormat="1" x14ac:dyDescent="0.15">
      <c r="A124" s="68"/>
      <c r="B124" s="68"/>
      <c r="C124" s="68"/>
      <c r="D124" s="68"/>
      <c r="E124" s="68"/>
      <c r="F124" s="68"/>
      <c r="G124" s="68"/>
      <c r="H124" s="68"/>
      <c r="I124" s="68"/>
      <c r="J124" s="68"/>
      <c r="K124" s="68"/>
      <c r="L124" s="514"/>
      <c r="M124" s="514"/>
      <c r="N124" s="514"/>
      <c r="O124" s="514"/>
      <c r="P124" s="597"/>
      <c r="Q124" s="598"/>
      <c r="R124" s="574"/>
      <c r="S124" s="575"/>
      <c r="T124" s="575"/>
      <c r="U124" s="595"/>
    </row>
    <row r="125" spans="1:21" s="596" customFormat="1" x14ac:dyDescent="0.15">
      <c r="A125" s="68"/>
      <c r="B125" s="68"/>
      <c r="C125" s="68"/>
      <c r="D125" s="68"/>
      <c r="E125" s="68"/>
      <c r="F125" s="68"/>
      <c r="G125" s="68"/>
      <c r="H125" s="68"/>
      <c r="I125" s="68"/>
      <c r="J125" s="68"/>
      <c r="K125" s="68"/>
      <c r="L125" s="514"/>
      <c r="M125" s="514"/>
      <c r="N125" s="514"/>
      <c r="O125" s="514"/>
      <c r="P125" s="597"/>
      <c r="Q125" s="598"/>
      <c r="R125" s="574"/>
      <c r="S125" s="575"/>
      <c r="T125" s="575"/>
      <c r="U125" s="595"/>
    </row>
    <row r="126" spans="1:21" s="596" customFormat="1" x14ac:dyDescent="0.15">
      <c r="A126" s="68"/>
      <c r="B126" s="68"/>
      <c r="C126" s="68"/>
      <c r="D126" s="68"/>
      <c r="E126" s="68"/>
      <c r="F126" s="68"/>
      <c r="G126" s="68"/>
      <c r="H126" s="68"/>
      <c r="I126" s="68"/>
      <c r="J126" s="68"/>
      <c r="K126" s="68"/>
      <c r="L126" s="514"/>
      <c r="M126" s="514"/>
      <c r="N126" s="514"/>
      <c r="O126" s="514"/>
      <c r="P126" s="597"/>
      <c r="Q126" s="598"/>
      <c r="R126" s="574"/>
      <c r="S126" s="575"/>
      <c r="T126" s="575"/>
      <c r="U126" s="595"/>
    </row>
    <row r="127" spans="1:21" s="596" customFormat="1" x14ac:dyDescent="0.15">
      <c r="A127" s="68"/>
      <c r="B127" s="68"/>
      <c r="C127" s="68"/>
      <c r="D127" s="68"/>
      <c r="E127" s="68"/>
      <c r="F127" s="68"/>
      <c r="G127" s="68"/>
      <c r="H127" s="68"/>
      <c r="I127" s="68"/>
      <c r="J127" s="68"/>
      <c r="K127" s="68"/>
      <c r="L127" s="514"/>
      <c r="M127" s="514"/>
      <c r="N127" s="514"/>
      <c r="O127" s="514"/>
      <c r="P127" s="597"/>
      <c r="Q127" s="598"/>
      <c r="R127" s="574"/>
      <c r="S127" s="575"/>
      <c r="T127" s="575"/>
      <c r="U127" s="595"/>
    </row>
    <row r="128" spans="1:21" s="596" customFormat="1" x14ac:dyDescent="0.15">
      <c r="A128" s="68"/>
      <c r="B128" s="68"/>
      <c r="C128" s="68"/>
      <c r="D128" s="68"/>
      <c r="E128" s="68"/>
      <c r="F128" s="68"/>
      <c r="G128" s="68"/>
      <c r="H128" s="68"/>
      <c r="I128" s="68"/>
      <c r="J128" s="68"/>
      <c r="K128" s="68"/>
      <c r="L128" s="514"/>
      <c r="M128" s="514"/>
      <c r="N128" s="514"/>
      <c r="O128" s="514"/>
      <c r="P128" s="597"/>
      <c r="Q128" s="598"/>
      <c r="R128" s="574"/>
      <c r="S128" s="575"/>
      <c r="T128" s="575"/>
      <c r="U128" s="595"/>
    </row>
    <row r="129" spans="1:21" s="596" customFormat="1" x14ac:dyDescent="0.15">
      <c r="A129" s="68"/>
      <c r="B129" s="68"/>
      <c r="C129" s="68"/>
      <c r="D129" s="68"/>
      <c r="E129" s="68"/>
      <c r="F129" s="68"/>
      <c r="G129" s="68"/>
      <c r="H129" s="68"/>
      <c r="I129" s="68"/>
      <c r="J129" s="68"/>
      <c r="K129" s="68"/>
      <c r="L129" s="514"/>
      <c r="M129" s="514"/>
      <c r="N129" s="514"/>
      <c r="O129" s="514"/>
      <c r="P129" s="597"/>
      <c r="Q129" s="598"/>
      <c r="R129" s="574"/>
      <c r="S129" s="575"/>
      <c r="T129" s="575"/>
      <c r="U129" s="595"/>
    </row>
    <row r="130" spans="1:21" s="596" customFormat="1" x14ac:dyDescent="0.15">
      <c r="A130" s="68"/>
      <c r="B130" s="68"/>
      <c r="C130" s="68"/>
      <c r="D130" s="68"/>
      <c r="E130" s="68"/>
      <c r="F130" s="68"/>
      <c r="G130" s="68"/>
      <c r="H130" s="68"/>
      <c r="I130" s="68"/>
      <c r="J130" s="68"/>
      <c r="K130" s="68"/>
      <c r="L130" s="514"/>
      <c r="M130" s="514"/>
      <c r="N130" s="514"/>
      <c r="O130" s="514"/>
      <c r="P130" s="597"/>
      <c r="Q130" s="598"/>
      <c r="R130" s="574"/>
      <c r="S130" s="575"/>
      <c r="T130" s="575"/>
      <c r="U130" s="595"/>
    </row>
    <row r="131" spans="1:21" s="596" customFormat="1" x14ac:dyDescent="0.15">
      <c r="A131" s="68"/>
      <c r="B131" s="68"/>
      <c r="C131" s="68"/>
      <c r="D131" s="68"/>
      <c r="E131" s="68"/>
      <c r="F131" s="68"/>
      <c r="G131" s="68"/>
      <c r="H131" s="68"/>
      <c r="I131" s="68"/>
      <c r="J131" s="68"/>
      <c r="K131" s="68"/>
      <c r="L131" s="514"/>
      <c r="M131" s="514"/>
      <c r="N131" s="514"/>
      <c r="O131" s="514"/>
      <c r="P131" s="597"/>
      <c r="Q131" s="598"/>
      <c r="R131" s="574"/>
      <c r="S131" s="575"/>
      <c r="T131" s="575"/>
      <c r="U131" s="595"/>
    </row>
    <row r="132" spans="1:21" s="596" customFormat="1" x14ac:dyDescent="0.15">
      <c r="A132" s="68"/>
      <c r="B132" s="68"/>
      <c r="C132" s="68"/>
      <c r="D132" s="68"/>
      <c r="E132" s="68"/>
      <c r="F132" s="68"/>
      <c r="G132" s="68"/>
      <c r="H132" s="68"/>
      <c r="I132" s="68"/>
      <c r="J132" s="68"/>
      <c r="K132" s="68"/>
      <c r="L132" s="514"/>
      <c r="M132" s="514"/>
      <c r="N132" s="514"/>
      <c r="O132" s="514"/>
      <c r="P132" s="597"/>
      <c r="Q132" s="598"/>
      <c r="R132" s="574"/>
      <c r="S132" s="575"/>
      <c r="T132" s="575"/>
      <c r="U132" s="595"/>
    </row>
    <row r="133" spans="1:21" s="596" customFormat="1" x14ac:dyDescent="0.15">
      <c r="A133" s="68"/>
      <c r="B133" s="68"/>
      <c r="C133" s="68"/>
      <c r="D133" s="68"/>
      <c r="E133" s="68"/>
      <c r="F133" s="68"/>
      <c r="G133" s="68"/>
      <c r="H133" s="68"/>
      <c r="I133" s="68"/>
      <c r="J133" s="68"/>
      <c r="K133" s="68"/>
      <c r="L133" s="514"/>
      <c r="M133" s="514"/>
      <c r="N133" s="514"/>
      <c r="O133" s="514"/>
      <c r="P133" s="597"/>
      <c r="Q133" s="598"/>
      <c r="R133" s="574"/>
      <c r="S133" s="575"/>
      <c r="T133" s="575"/>
      <c r="U133" s="595"/>
    </row>
    <row r="134" spans="1:21" s="596" customFormat="1" x14ac:dyDescent="0.15">
      <c r="A134" s="68"/>
      <c r="B134" s="68"/>
      <c r="C134" s="68"/>
      <c r="D134" s="68"/>
      <c r="E134" s="68"/>
      <c r="F134" s="68"/>
      <c r="G134" s="68"/>
      <c r="H134" s="68"/>
      <c r="I134" s="68"/>
      <c r="J134" s="68"/>
      <c r="K134" s="68"/>
      <c r="L134" s="514"/>
      <c r="M134" s="514"/>
      <c r="N134" s="514"/>
      <c r="O134" s="514"/>
      <c r="P134" s="597"/>
      <c r="Q134" s="598"/>
      <c r="R134" s="574"/>
      <c r="S134" s="575"/>
      <c r="T134" s="575"/>
      <c r="U134" s="595"/>
    </row>
    <row r="135" spans="1:21" s="596" customFormat="1" x14ac:dyDescent="0.15">
      <c r="A135" s="68"/>
      <c r="B135" s="68"/>
      <c r="C135" s="68"/>
      <c r="D135" s="68"/>
      <c r="E135" s="68"/>
      <c r="F135" s="68"/>
      <c r="G135" s="68"/>
      <c r="H135" s="68"/>
      <c r="I135" s="68"/>
      <c r="J135" s="68"/>
      <c r="K135" s="68"/>
      <c r="L135" s="514"/>
      <c r="M135" s="514"/>
      <c r="N135" s="514"/>
      <c r="O135" s="514"/>
      <c r="P135" s="597"/>
      <c r="Q135" s="598"/>
      <c r="R135" s="574"/>
      <c r="S135" s="575"/>
      <c r="T135" s="575"/>
      <c r="U135" s="595"/>
    </row>
    <row r="136" spans="1:21" s="596" customFormat="1" x14ac:dyDescent="0.15">
      <c r="A136" s="68"/>
      <c r="B136" s="68"/>
      <c r="C136" s="68"/>
      <c r="D136" s="68"/>
      <c r="E136" s="68"/>
      <c r="F136" s="68"/>
      <c r="G136" s="68"/>
      <c r="H136" s="68"/>
      <c r="I136" s="68"/>
      <c r="J136" s="68"/>
      <c r="K136" s="68"/>
      <c r="L136" s="514"/>
      <c r="M136" s="514"/>
      <c r="N136" s="514"/>
      <c r="O136" s="514"/>
      <c r="P136" s="597"/>
      <c r="Q136" s="598"/>
      <c r="R136" s="574"/>
      <c r="S136" s="575"/>
      <c r="T136" s="575"/>
      <c r="U136" s="595"/>
    </row>
    <row r="137" spans="1:21" s="596" customFormat="1" x14ac:dyDescent="0.15">
      <c r="A137" s="68"/>
      <c r="B137" s="68"/>
      <c r="C137" s="68"/>
      <c r="D137" s="68"/>
      <c r="E137" s="68"/>
      <c r="F137" s="68"/>
      <c r="G137" s="68"/>
      <c r="H137" s="68"/>
      <c r="I137" s="68"/>
      <c r="J137" s="68"/>
      <c r="K137" s="68"/>
      <c r="L137" s="514"/>
      <c r="M137" s="514"/>
      <c r="N137" s="514"/>
      <c r="O137" s="514"/>
      <c r="P137" s="597"/>
      <c r="Q137" s="598"/>
      <c r="R137" s="574"/>
      <c r="S137" s="575"/>
      <c r="T137" s="575"/>
      <c r="U137" s="595"/>
    </row>
    <row r="138" spans="1:21" s="596" customFormat="1" x14ac:dyDescent="0.15">
      <c r="A138" s="68"/>
      <c r="B138" s="68"/>
      <c r="C138" s="68"/>
      <c r="D138" s="68"/>
      <c r="E138" s="68"/>
      <c r="F138" s="68"/>
      <c r="G138" s="68"/>
      <c r="H138" s="68"/>
      <c r="I138" s="68"/>
      <c r="J138" s="68"/>
      <c r="K138" s="68"/>
      <c r="L138" s="514"/>
      <c r="M138" s="514"/>
      <c r="N138" s="514"/>
      <c r="O138" s="514"/>
      <c r="P138" s="597"/>
      <c r="Q138" s="598"/>
      <c r="R138" s="574"/>
      <c r="S138" s="575"/>
      <c r="T138" s="575"/>
      <c r="U138" s="595"/>
    </row>
    <row r="139" spans="1:21" s="596" customFormat="1" x14ac:dyDescent="0.15">
      <c r="A139" s="68"/>
      <c r="B139" s="68"/>
      <c r="C139" s="68"/>
      <c r="D139" s="68"/>
      <c r="E139" s="68"/>
      <c r="F139" s="68"/>
      <c r="G139" s="68"/>
      <c r="H139" s="68"/>
      <c r="I139" s="68"/>
      <c r="J139" s="68"/>
      <c r="K139" s="68"/>
      <c r="L139" s="514"/>
      <c r="M139" s="514"/>
      <c r="N139" s="514"/>
      <c r="O139" s="514"/>
      <c r="P139" s="597"/>
      <c r="Q139" s="598"/>
      <c r="R139" s="574"/>
      <c r="S139" s="575"/>
      <c r="T139" s="575"/>
      <c r="U139" s="595"/>
    </row>
    <row r="140" spans="1:21" s="596" customFormat="1" x14ac:dyDescent="0.15">
      <c r="A140" s="68"/>
      <c r="B140" s="68"/>
      <c r="C140" s="68"/>
      <c r="D140" s="68"/>
      <c r="E140" s="68"/>
      <c r="F140" s="68"/>
      <c r="G140" s="68"/>
      <c r="H140" s="68"/>
      <c r="I140" s="68"/>
      <c r="J140" s="68"/>
      <c r="K140" s="68"/>
      <c r="L140" s="514"/>
      <c r="M140" s="514"/>
      <c r="N140" s="514"/>
      <c r="O140" s="514"/>
      <c r="P140" s="597"/>
      <c r="Q140" s="598"/>
      <c r="R140" s="574"/>
      <c r="S140" s="575"/>
      <c r="T140" s="575"/>
      <c r="U140" s="595"/>
    </row>
    <row r="141" spans="1:21" s="596" customFormat="1" x14ac:dyDescent="0.15">
      <c r="A141" s="68"/>
      <c r="B141" s="68"/>
      <c r="C141" s="68"/>
      <c r="D141" s="68"/>
      <c r="E141" s="68"/>
      <c r="F141" s="68"/>
      <c r="G141" s="68"/>
      <c r="H141" s="68"/>
      <c r="I141" s="68"/>
      <c r="J141" s="68"/>
      <c r="K141" s="68"/>
      <c r="L141" s="514"/>
      <c r="M141" s="514"/>
      <c r="N141" s="514"/>
      <c r="O141" s="514"/>
      <c r="P141" s="597"/>
      <c r="Q141" s="598"/>
      <c r="R141" s="574"/>
      <c r="S141" s="575"/>
      <c r="T141" s="575"/>
      <c r="U141" s="595"/>
    </row>
    <row r="142" spans="1:21" s="596" customFormat="1" x14ac:dyDescent="0.15">
      <c r="A142" s="68"/>
      <c r="B142" s="68"/>
      <c r="C142" s="68"/>
      <c r="D142" s="68"/>
      <c r="E142" s="68"/>
      <c r="F142" s="68"/>
      <c r="G142" s="68"/>
      <c r="H142" s="68"/>
      <c r="I142" s="68"/>
      <c r="J142" s="68"/>
      <c r="K142" s="68"/>
      <c r="L142" s="514"/>
      <c r="M142" s="514"/>
      <c r="N142" s="514"/>
      <c r="O142" s="514"/>
      <c r="P142" s="597"/>
      <c r="Q142" s="598"/>
      <c r="R142" s="574"/>
      <c r="S142" s="575"/>
      <c r="T142" s="575"/>
      <c r="U142" s="595"/>
    </row>
    <row r="143" spans="1:21" s="596" customFormat="1" x14ac:dyDescent="0.15">
      <c r="A143" s="68"/>
      <c r="B143" s="68"/>
      <c r="C143" s="68"/>
      <c r="D143" s="68"/>
      <c r="E143" s="68"/>
      <c r="F143" s="68"/>
      <c r="G143" s="68"/>
      <c r="H143" s="68"/>
      <c r="I143" s="68"/>
      <c r="J143" s="68"/>
      <c r="K143" s="68"/>
      <c r="L143" s="514"/>
      <c r="M143" s="514"/>
      <c r="N143" s="514"/>
      <c r="O143" s="514"/>
      <c r="P143" s="597"/>
      <c r="Q143" s="598"/>
      <c r="R143" s="574"/>
      <c r="S143" s="575"/>
      <c r="T143" s="575"/>
      <c r="U143" s="595"/>
    </row>
    <row r="144" spans="1:21" s="596" customFormat="1" x14ac:dyDescent="0.15">
      <c r="A144" s="68"/>
      <c r="B144" s="68"/>
      <c r="C144" s="68"/>
      <c r="D144" s="68"/>
      <c r="E144" s="68"/>
      <c r="F144" s="68"/>
      <c r="G144" s="68"/>
      <c r="H144" s="68"/>
      <c r="I144" s="68"/>
      <c r="J144" s="68"/>
      <c r="K144" s="68"/>
      <c r="L144" s="514"/>
      <c r="M144" s="514"/>
      <c r="N144" s="514"/>
      <c r="O144" s="514"/>
      <c r="P144" s="597"/>
      <c r="Q144" s="598"/>
      <c r="R144" s="574"/>
      <c r="S144" s="575"/>
      <c r="T144" s="575"/>
      <c r="U144" s="595"/>
    </row>
    <row r="145" spans="1:21" s="596" customFormat="1" x14ac:dyDescent="0.15">
      <c r="A145" s="68"/>
      <c r="B145" s="68"/>
      <c r="C145" s="68"/>
      <c r="D145" s="68"/>
      <c r="E145" s="68"/>
      <c r="F145" s="68"/>
      <c r="G145" s="68"/>
      <c r="H145" s="68"/>
      <c r="I145" s="68"/>
      <c r="J145" s="68"/>
      <c r="K145" s="68"/>
      <c r="L145" s="514"/>
      <c r="M145" s="514"/>
      <c r="N145" s="514"/>
      <c r="O145" s="514"/>
      <c r="P145" s="597"/>
      <c r="Q145" s="598"/>
      <c r="R145" s="574"/>
      <c r="S145" s="575"/>
      <c r="T145" s="575"/>
      <c r="U145" s="595"/>
    </row>
    <row r="146" spans="1:21" s="596" customFormat="1" x14ac:dyDescent="0.15">
      <c r="A146" s="68"/>
      <c r="B146" s="68"/>
      <c r="C146" s="68"/>
      <c r="D146" s="68"/>
      <c r="E146" s="68"/>
      <c r="F146" s="68"/>
      <c r="G146" s="68"/>
      <c r="H146" s="68"/>
      <c r="I146" s="68"/>
      <c r="J146" s="68"/>
      <c r="K146" s="68"/>
      <c r="L146" s="514"/>
      <c r="M146" s="514"/>
      <c r="N146" s="514"/>
      <c r="O146" s="514"/>
      <c r="P146" s="597"/>
      <c r="Q146" s="598"/>
      <c r="R146" s="574"/>
      <c r="S146" s="575"/>
      <c r="T146" s="575"/>
      <c r="U146" s="595"/>
    </row>
    <row r="147" spans="1:21" s="596" customFormat="1" x14ac:dyDescent="0.15">
      <c r="A147" s="68"/>
      <c r="B147" s="68"/>
      <c r="C147" s="68"/>
      <c r="D147" s="68"/>
      <c r="E147" s="68"/>
      <c r="F147" s="68"/>
      <c r="G147" s="68"/>
      <c r="H147" s="68"/>
      <c r="I147" s="68"/>
      <c r="J147" s="68"/>
      <c r="K147" s="68"/>
      <c r="L147" s="514"/>
      <c r="M147" s="514"/>
      <c r="N147" s="514"/>
      <c r="O147" s="514"/>
      <c r="P147" s="597"/>
      <c r="Q147" s="598"/>
      <c r="R147" s="574"/>
      <c r="S147" s="575"/>
      <c r="T147" s="575"/>
      <c r="U147" s="595"/>
    </row>
    <row r="148" spans="1:21" s="596" customFormat="1" x14ac:dyDescent="0.15">
      <c r="A148" s="68"/>
      <c r="B148" s="68"/>
      <c r="C148" s="68"/>
      <c r="D148" s="68"/>
      <c r="E148" s="68"/>
      <c r="F148" s="68"/>
      <c r="G148" s="68"/>
      <c r="H148" s="68"/>
      <c r="I148" s="68"/>
      <c r="J148" s="68"/>
      <c r="K148" s="68"/>
      <c r="L148" s="514"/>
      <c r="M148" s="514"/>
      <c r="N148" s="514"/>
      <c r="O148" s="514"/>
      <c r="P148" s="597"/>
      <c r="Q148" s="598"/>
      <c r="R148" s="574"/>
      <c r="S148" s="575"/>
      <c r="T148" s="575"/>
      <c r="U148" s="595"/>
    </row>
    <row r="149" spans="1:21" s="596" customFormat="1" x14ac:dyDescent="0.15">
      <c r="A149" s="68"/>
      <c r="B149" s="68"/>
      <c r="C149" s="68"/>
      <c r="D149" s="68"/>
      <c r="E149" s="68"/>
      <c r="F149" s="68"/>
      <c r="G149" s="68"/>
      <c r="H149" s="68"/>
      <c r="I149" s="68"/>
      <c r="J149" s="68"/>
      <c r="K149" s="68"/>
      <c r="L149" s="514"/>
      <c r="M149" s="514"/>
      <c r="N149" s="514"/>
      <c r="O149" s="514"/>
      <c r="P149" s="597"/>
      <c r="Q149" s="598"/>
      <c r="R149" s="574"/>
      <c r="S149" s="575"/>
      <c r="T149" s="575"/>
      <c r="U149" s="595"/>
    </row>
    <row r="150" spans="1:21" s="596" customFormat="1" x14ac:dyDescent="0.15">
      <c r="A150" s="68"/>
      <c r="B150" s="68"/>
      <c r="C150" s="68"/>
      <c r="D150" s="68"/>
      <c r="E150" s="68"/>
      <c r="F150" s="68"/>
      <c r="G150" s="68"/>
      <c r="H150" s="68"/>
      <c r="I150" s="68"/>
      <c r="J150" s="68"/>
      <c r="K150" s="68"/>
      <c r="L150" s="514"/>
      <c r="M150" s="514"/>
      <c r="N150" s="514"/>
      <c r="O150" s="514"/>
      <c r="P150" s="597"/>
      <c r="Q150" s="598"/>
      <c r="R150" s="574"/>
      <c r="S150" s="575"/>
      <c r="T150" s="575"/>
      <c r="U150" s="595"/>
    </row>
    <row r="151" spans="1:21" s="596" customFormat="1" x14ac:dyDescent="0.15">
      <c r="A151" s="68"/>
      <c r="B151" s="68"/>
      <c r="C151" s="68"/>
      <c r="D151" s="68"/>
      <c r="E151" s="68"/>
      <c r="F151" s="68"/>
      <c r="G151" s="68"/>
      <c r="H151" s="68"/>
      <c r="I151" s="68"/>
      <c r="J151" s="68"/>
      <c r="K151" s="68"/>
      <c r="L151" s="514"/>
      <c r="M151" s="514"/>
      <c r="N151" s="514"/>
      <c r="O151" s="514"/>
      <c r="P151" s="597"/>
      <c r="Q151" s="598"/>
      <c r="R151" s="574"/>
      <c r="S151" s="575"/>
      <c r="T151" s="575"/>
      <c r="U151" s="595"/>
    </row>
    <row r="152" spans="1:21" s="596" customFormat="1" x14ac:dyDescent="0.15">
      <c r="A152" s="68"/>
      <c r="B152" s="68"/>
      <c r="C152" s="68"/>
      <c r="D152" s="68"/>
      <c r="E152" s="68"/>
      <c r="F152" s="68"/>
      <c r="G152" s="68"/>
      <c r="H152" s="68"/>
      <c r="I152" s="68"/>
      <c r="J152" s="68"/>
      <c r="K152" s="68"/>
      <c r="L152" s="514"/>
      <c r="M152" s="514"/>
      <c r="N152" s="514"/>
      <c r="O152" s="514"/>
      <c r="P152" s="597"/>
      <c r="Q152" s="598"/>
      <c r="R152" s="574"/>
      <c r="S152" s="575"/>
      <c r="T152" s="575"/>
      <c r="U152" s="595"/>
    </row>
    <row r="153" spans="1:21" s="596" customFormat="1" x14ac:dyDescent="0.15">
      <c r="A153" s="68"/>
      <c r="B153" s="68"/>
      <c r="C153" s="68"/>
      <c r="D153" s="68"/>
      <c r="E153" s="68"/>
      <c r="F153" s="68"/>
      <c r="G153" s="68"/>
      <c r="H153" s="68"/>
      <c r="I153" s="68"/>
      <c r="J153" s="68"/>
      <c r="K153" s="68"/>
      <c r="L153" s="514"/>
      <c r="M153" s="514"/>
      <c r="N153" s="514"/>
      <c r="O153" s="514"/>
      <c r="P153" s="597"/>
      <c r="Q153" s="598"/>
      <c r="R153" s="574"/>
      <c r="S153" s="575"/>
      <c r="T153" s="575"/>
      <c r="U153" s="595"/>
    </row>
    <row r="154" spans="1:21" s="596" customFormat="1" x14ac:dyDescent="0.15">
      <c r="A154" s="68"/>
      <c r="B154" s="68"/>
      <c r="C154" s="68"/>
      <c r="D154" s="68"/>
      <c r="E154" s="68"/>
      <c r="F154" s="68"/>
      <c r="G154" s="68"/>
      <c r="H154" s="68"/>
      <c r="I154" s="68"/>
      <c r="J154" s="68"/>
      <c r="K154" s="68"/>
      <c r="L154" s="514"/>
      <c r="M154" s="514"/>
      <c r="N154" s="514"/>
      <c r="O154" s="514"/>
      <c r="P154" s="597"/>
      <c r="Q154" s="598"/>
      <c r="R154" s="574"/>
      <c r="S154" s="575"/>
      <c r="T154" s="575"/>
      <c r="U154" s="595"/>
    </row>
    <row r="155" spans="1:21" s="596" customFormat="1" x14ac:dyDescent="0.15">
      <c r="A155" s="68"/>
      <c r="B155" s="68"/>
      <c r="C155" s="68"/>
      <c r="D155" s="68"/>
      <c r="E155" s="68"/>
      <c r="F155" s="68"/>
      <c r="G155" s="68"/>
      <c r="H155" s="68"/>
      <c r="I155" s="68"/>
      <c r="J155" s="68"/>
      <c r="K155" s="68"/>
      <c r="L155" s="514"/>
      <c r="M155" s="514"/>
      <c r="N155" s="514"/>
      <c r="O155" s="514"/>
      <c r="P155" s="597"/>
      <c r="Q155" s="598"/>
      <c r="R155" s="574"/>
      <c r="S155" s="575"/>
      <c r="T155" s="575"/>
      <c r="U155" s="595"/>
    </row>
    <row r="156" spans="1:21" s="596" customFormat="1" x14ac:dyDescent="0.15">
      <c r="A156" s="68"/>
      <c r="B156" s="68"/>
      <c r="C156" s="68"/>
      <c r="D156" s="68"/>
      <c r="E156" s="68"/>
      <c r="F156" s="68"/>
      <c r="G156" s="68"/>
      <c r="H156" s="68"/>
      <c r="I156" s="68"/>
      <c r="J156" s="68"/>
      <c r="K156" s="68"/>
      <c r="L156" s="514"/>
      <c r="M156" s="514"/>
      <c r="N156" s="514"/>
      <c r="O156" s="514"/>
      <c r="P156" s="597"/>
      <c r="Q156" s="598"/>
      <c r="R156" s="574"/>
      <c r="S156" s="575"/>
      <c r="T156" s="575"/>
      <c r="U156" s="595"/>
    </row>
    <row r="157" spans="1:21" s="596" customFormat="1" x14ac:dyDescent="0.15">
      <c r="A157" s="68"/>
      <c r="B157" s="68"/>
      <c r="C157" s="68"/>
      <c r="D157" s="68"/>
      <c r="E157" s="68"/>
      <c r="F157" s="68"/>
      <c r="G157" s="68"/>
      <c r="H157" s="68"/>
      <c r="I157" s="68"/>
      <c r="J157" s="68"/>
      <c r="K157" s="68"/>
      <c r="L157" s="514"/>
      <c r="M157" s="514"/>
      <c r="N157" s="514"/>
      <c r="O157" s="514"/>
      <c r="P157" s="597"/>
      <c r="Q157" s="598"/>
      <c r="R157" s="574"/>
      <c r="S157" s="575"/>
      <c r="T157" s="575"/>
      <c r="U157" s="595"/>
    </row>
    <row r="158" spans="1:21" s="596" customFormat="1" x14ac:dyDescent="0.15">
      <c r="A158" s="68"/>
      <c r="B158" s="68"/>
      <c r="C158" s="68"/>
      <c r="D158" s="68"/>
      <c r="E158" s="68"/>
      <c r="F158" s="68"/>
      <c r="G158" s="68"/>
      <c r="H158" s="68"/>
      <c r="I158" s="68"/>
      <c r="J158" s="68"/>
      <c r="K158" s="68"/>
      <c r="L158" s="514"/>
      <c r="M158" s="514"/>
      <c r="N158" s="514"/>
      <c r="O158" s="514"/>
      <c r="P158" s="597"/>
      <c r="Q158" s="598"/>
      <c r="R158" s="574"/>
      <c r="S158" s="575"/>
      <c r="T158" s="575"/>
      <c r="U158" s="595"/>
    </row>
    <row r="159" spans="1:21" s="596" customFormat="1" x14ac:dyDescent="0.15">
      <c r="A159" s="68"/>
      <c r="B159" s="68"/>
      <c r="C159" s="68"/>
      <c r="D159" s="68"/>
      <c r="E159" s="68"/>
      <c r="F159" s="68"/>
      <c r="G159" s="68"/>
      <c r="H159" s="68"/>
      <c r="I159" s="68"/>
      <c r="J159" s="68"/>
      <c r="K159" s="68"/>
      <c r="L159" s="514"/>
      <c r="M159" s="514"/>
      <c r="N159" s="514"/>
      <c r="O159" s="514"/>
      <c r="P159" s="597"/>
      <c r="Q159" s="598"/>
      <c r="R159" s="574"/>
      <c r="S159" s="575"/>
      <c r="T159" s="575"/>
      <c r="U159" s="595"/>
    </row>
    <row r="160" spans="1:21" s="596" customFormat="1" x14ac:dyDescent="0.15">
      <c r="A160" s="68"/>
      <c r="B160" s="68"/>
      <c r="C160" s="68"/>
      <c r="D160" s="68"/>
      <c r="E160" s="68"/>
      <c r="F160" s="68"/>
      <c r="G160" s="68"/>
      <c r="H160" s="68"/>
      <c r="I160" s="68"/>
      <c r="J160" s="68"/>
      <c r="K160" s="68"/>
      <c r="L160" s="514"/>
      <c r="M160" s="514"/>
      <c r="N160" s="514"/>
      <c r="O160" s="514"/>
      <c r="P160" s="597"/>
      <c r="Q160" s="598"/>
      <c r="R160" s="574"/>
      <c r="S160" s="575"/>
      <c r="T160" s="575"/>
      <c r="U160" s="595"/>
    </row>
    <row r="161" spans="1:21" s="596" customFormat="1" x14ac:dyDescent="0.15">
      <c r="A161" s="68"/>
      <c r="B161" s="68"/>
      <c r="C161" s="68"/>
      <c r="D161" s="68"/>
      <c r="E161" s="68"/>
      <c r="F161" s="68"/>
      <c r="G161" s="68"/>
      <c r="H161" s="68"/>
      <c r="I161" s="68"/>
      <c r="J161" s="68"/>
      <c r="K161" s="68"/>
      <c r="L161" s="514"/>
      <c r="M161" s="514"/>
      <c r="N161" s="514"/>
      <c r="O161" s="514"/>
      <c r="P161" s="597"/>
      <c r="Q161" s="598"/>
      <c r="R161" s="574"/>
      <c r="S161" s="575"/>
      <c r="T161" s="575"/>
      <c r="U161" s="595"/>
    </row>
    <row r="162" spans="1:21" s="596" customFormat="1" x14ac:dyDescent="0.15">
      <c r="A162" s="68"/>
      <c r="B162" s="68"/>
      <c r="C162" s="68"/>
      <c r="D162" s="68"/>
      <c r="E162" s="68"/>
      <c r="F162" s="68"/>
      <c r="G162" s="68"/>
      <c r="H162" s="68"/>
      <c r="I162" s="68"/>
      <c r="J162" s="68"/>
      <c r="K162" s="68"/>
      <c r="L162" s="514"/>
      <c r="M162" s="514"/>
      <c r="N162" s="514"/>
      <c r="O162" s="514"/>
      <c r="P162" s="597"/>
      <c r="Q162" s="598"/>
      <c r="R162" s="574"/>
      <c r="S162" s="575"/>
      <c r="T162" s="575"/>
      <c r="U162" s="595"/>
    </row>
    <row r="163" spans="1:21" s="596" customFormat="1" x14ac:dyDescent="0.15">
      <c r="A163" s="68"/>
      <c r="B163" s="68"/>
      <c r="C163" s="68"/>
      <c r="D163" s="68"/>
      <c r="E163" s="68"/>
      <c r="F163" s="68"/>
      <c r="G163" s="68"/>
      <c r="H163" s="68"/>
      <c r="I163" s="68"/>
      <c r="J163" s="68"/>
      <c r="K163" s="68"/>
      <c r="L163" s="514"/>
      <c r="M163" s="514"/>
      <c r="N163" s="514"/>
      <c r="O163" s="514"/>
      <c r="P163" s="597"/>
      <c r="Q163" s="598"/>
      <c r="R163" s="574"/>
      <c r="S163" s="575"/>
      <c r="T163" s="575"/>
      <c r="U163" s="595"/>
    </row>
    <row r="164" spans="1:21" s="596" customFormat="1" x14ac:dyDescent="0.15">
      <c r="A164" s="68"/>
      <c r="B164" s="68"/>
      <c r="C164" s="68"/>
      <c r="D164" s="68"/>
      <c r="E164" s="68"/>
      <c r="F164" s="68"/>
      <c r="G164" s="68"/>
      <c r="H164" s="68"/>
      <c r="I164" s="68"/>
      <c r="J164" s="68"/>
      <c r="K164" s="68"/>
      <c r="L164" s="514"/>
      <c r="M164" s="514"/>
      <c r="N164" s="514"/>
      <c r="O164" s="514"/>
      <c r="P164" s="597"/>
      <c r="Q164" s="598"/>
      <c r="R164" s="574"/>
      <c r="S164" s="575"/>
      <c r="T164" s="575"/>
      <c r="U164" s="595"/>
    </row>
    <row r="165" spans="1:21" s="596" customFormat="1" x14ac:dyDescent="0.15">
      <c r="A165" s="68"/>
      <c r="B165" s="68"/>
      <c r="C165" s="68"/>
      <c r="D165" s="68"/>
      <c r="E165" s="68"/>
      <c r="F165" s="68"/>
      <c r="G165" s="68"/>
      <c r="H165" s="68"/>
      <c r="I165" s="68"/>
      <c r="J165" s="68"/>
      <c r="K165" s="68"/>
      <c r="L165" s="514"/>
      <c r="M165" s="514"/>
      <c r="N165" s="514"/>
      <c r="O165" s="514"/>
      <c r="P165" s="597"/>
      <c r="Q165" s="598"/>
      <c r="R165" s="574"/>
      <c r="S165" s="575"/>
      <c r="T165" s="575"/>
      <c r="U165" s="595"/>
    </row>
    <row r="166" spans="1:21" s="596" customFormat="1" x14ac:dyDescent="0.15">
      <c r="A166" s="68"/>
      <c r="B166" s="68"/>
      <c r="C166" s="68"/>
      <c r="D166" s="68"/>
      <c r="E166" s="68"/>
      <c r="F166" s="68"/>
      <c r="G166" s="68"/>
      <c r="H166" s="68"/>
      <c r="I166" s="68"/>
      <c r="J166" s="68"/>
      <c r="K166" s="68"/>
      <c r="L166" s="514"/>
      <c r="M166" s="514"/>
      <c r="N166" s="514"/>
      <c r="O166" s="514"/>
      <c r="P166" s="597"/>
      <c r="Q166" s="598"/>
      <c r="R166" s="574"/>
      <c r="S166" s="575"/>
      <c r="T166" s="575"/>
      <c r="U166" s="595"/>
    </row>
    <row r="167" spans="1:21" s="596" customFormat="1" x14ac:dyDescent="0.15">
      <c r="A167" s="68"/>
      <c r="B167" s="68"/>
      <c r="C167" s="68"/>
      <c r="D167" s="68"/>
      <c r="E167" s="68"/>
      <c r="F167" s="68"/>
      <c r="G167" s="68"/>
      <c r="H167" s="68"/>
      <c r="I167" s="68"/>
      <c r="J167" s="68"/>
      <c r="K167" s="68"/>
      <c r="L167" s="514"/>
      <c r="M167" s="514"/>
      <c r="N167" s="514"/>
      <c r="O167" s="514"/>
      <c r="P167" s="597"/>
      <c r="Q167" s="598"/>
      <c r="R167" s="574"/>
      <c r="S167" s="575"/>
      <c r="T167" s="575"/>
      <c r="U167" s="595"/>
    </row>
    <row r="168" spans="1:21" s="596" customFormat="1" x14ac:dyDescent="0.15">
      <c r="A168" s="68"/>
      <c r="B168" s="68"/>
      <c r="C168" s="68"/>
      <c r="D168" s="68"/>
      <c r="E168" s="68"/>
      <c r="F168" s="68"/>
      <c r="G168" s="68"/>
      <c r="H168" s="68"/>
      <c r="I168" s="68"/>
      <c r="J168" s="68"/>
      <c r="K168" s="68"/>
      <c r="L168" s="514"/>
      <c r="M168" s="514"/>
      <c r="N168" s="514"/>
      <c r="O168" s="514"/>
      <c r="P168" s="597"/>
      <c r="Q168" s="598"/>
      <c r="R168" s="574"/>
      <c r="S168" s="575"/>
      <c r="T168" s="575"/>
      <c r="U168" s="595"/>
    </row>
    <row r="169" spans="1:21" s="596" customFormat="1" x14ac:dyDescent="0.15">
      <c r="A169" s="68"/>
      <c r="B169" s="68"/>
      <c r="C169" s="68"/>
      <c r="D169" s="68"/>
      <c r="E169" s="68"/>
      <c r="F169" s="68"/>
      <c r="G169" s="68"/>
      <c r="H169" s="68"/>
      <c r="I169" s="68"/>
      <c r="J169" s="68"/>
      <c r="K169" s="68"/>
      <c r="L169" s="514"/>
      <c r="M169" s="514"/>
      <c r="N169" s="514"/>
      <c r="O169" s="514"/>
      <c r="P169" s="597"/>
      <c r="Q169" s="598"/>
      <c r="R169" s="574"/>
      <c r="S169" s="575"/>
      <c r="T169" s="575"/>
      <c r="U169" s="595"/>
    </row>
    <row r="170" spans="1:21" s="596" customFormat="1" x14ac:dyDescent="0.15">
      <c r="A170" s="68"/>
      <c r="B170" s="68"/>
      <c r="C170" s="68"/>
      <c r="D170" s="68"/>
      <c r="E170" s="68"/>
      <c r="F170" s="68"/>
      <c r="G170" s="68"/>
      <c r="H170" s="68"/>
      <c r="I170" s="68"/>
      <c r="J170" s="68"/>
      <c r="K170" s="68"/>
      <c r="L170" s="514"/>
      <c r="M170" s="514"/>
      <c r="N170" s="514"/>
      <c r="O170" s="514"/>
      <c r="P170" s="597"/>
      <c r="Q170" s="598"/>
      <c r="R170" s="574"/>
      <c r="S170" s="575"/>
      <c r="T170" s="575"/>
      <c r="U170" s="595"/>
    </row>
    <row r="171" spans="1:21" s="596" customFormat="1" x14ac:dyDescent="0.15">
      <c r="A171" s="68"/>
      <c r="B171" s="68"/>
      <c r="C171" s="68"/>
      <c r="D171" s="68"/>
      <c r="E171" s="68"/>
      <c r="F171" s="68"/>
      <c r="G171" s="68"/>
      <c r="H171" s="68"/>
      <c r="I171" s="68"/>
      <c r="J171" s="68"/>
      <c r="K171" s="68"/>
      <c r="L171" s="514"/>
      <c r="M171" s="514"/>
      <c r="N171" s="514"/>
      <c r="O171" s="514"/>
      <c r="P171" s="597"/>
      <c r="Q171" s="598"/>
      <c r="R171" s="574"/>
      <c r="S171" s="575"/>
      <c r="T171" s="575"/>
      <c r="U171" s="595"/>
    </row>
    <row r="172" spans="1:21" s="596" customFormat="1" x14ac:dyDescent="0.15">
      <c r="A172" s="68"/>
      <c r="B172" s="68"/>
      <c r="C172" s="68"/>
      <c r="D172" s="68"/>
      <c r="E172" s="68"/>
      <c r="F172" s="68"/>
      <c r="G172" s="68"/>
      <c r="H172" s="68"/>
      <c r="I172" s="68"/>
      <c r="J172" s="68"/>
      <c r="K172" s="68"/>
      <c r="L172" s="514"/>
      <c r="M172" s="514"/>
      <c r="N172" s="514"/>
      <c r="O172" s="514"/>
      <c r="P172" s="597"/>
      <c r="Q172" s="598"/>
      <c r="R172" s="574"/>
      <c r="S172" s="575"/>
      <c r="T172" s="575"/>
      <c r="U172" s="595"/>
    </row>
    <row r="173" spans="1:21" s="596" customFormat="1" x14ac:dyDescent="0.15">
      <c r="A173" s="68"/>
      <c r="B173" s="68"/>
      <c r="C173" s="68"/>
      <c r="D173" s="68"/>
      <c r="E173" s="68"/>
      <c r="F173" s="68"/>
      <c r="G173" s="68"/>
      <c r="H173" s="68"/>
      <c r="I173" s="68"/>
      <c r="J173" s="68"/>
      <c r="K173" s="68"/>
      <c r="L173" s="514"/>
      <c r="M173" s="514"/>
      <c r="N173" s="514"/>
      <c r="O173" s="514"/>
      <c r="P173" s="597"/>
      <c r="Q173" s="598"/>
      <c r="R173" s="574"/>
      <c r="S173" s="575"/>
      <c r="T173" s="575"/>
      <c r="U173" s="595"/>
    </row>
  </sheetData>
  <mergeCells count="9">
    <mergeCell ref="B2:K4"/>
    <mergeCell ref="B6:G6"/>
    <mergeCell ref="B15:G15"/>
    <mergeCell ref="E17:H17"/>
    <mergeCell ref="E23:J23"/>
    <mergeCell ref="G19:L19"/>
    <mergeCell ref="B11:G11"/>
    <mergeCell ref="E8:F8"/>
    <mergeCell ref="E9:F9"/>
  </mergeCells>
  <phoneticPr fontId="4"/>
  <conditionalFormatting sqref="C9">
    <cfRule type="expression" dxfId="156" priority="7">
      <formula>LEN(C9)&gt;0</formula>
    </cfRule>
  </conditionalFormatting>
  <conditionalFormatting sqref="C13">
    <cfRule type="cellIs" dxfId="155" priority="5" operator="greaterThan">
      <formula>0</formula>
    </cfRule>
  </conditionalFormatting>
  <conditionalFormatting sqref="C17:D17">
    <cfRule type="cellIs" dxfId="154" priority="6" operator="greaterThan">
      <formula>0</formula>
    </cfRule>
  </conditionalFormatting>
  <conditionalFormatting sqref="C19:D19">
    <cfRule type="cellIs" dxfId="153" priority="2" operator="greaterThan">
      <formula>0</formula>
    </cfRule>
  </conditionalFormatting>
  <conditionalFormatting sqref="C21:D21">
    <cfRule type="cellIs" dxfId="152" priority="1" operator="greaterThan">
      <formula>0</formula>
    </cfRule>
  </conditionalFormatting>
  <conditionalFormatting sqref="C23:D23">
    <cfRule type="cellIs" dxfId="151" priority="8" operator="greaterThan">
      <formula>0</formula>
    </cfRule>
  </conditionalFormatting>
  <conditionalFormatting sqref="F19">
    <cfRule type="cellIs" dxfId="150" priority="10" operator="greaterThan">
      <formula>0</formula>
    </cfRule>
  </conditionalFormatting>
  <dataValidations count="3">
    <dataValidation type="list" showInputMessage="1" showErrorMessage="1" sqref="F19" xr:uid="{00000000-0002-0000-0100-000000000000}">
      <formula1>",１年,２年"</formula1>
    </dataValidation>
    <dataValidation type="list" allowBlank="1" showInputMessage="1" showErrorMessage="1" sqref="C13" xr:uid="{00000000-0002-0000-0100-000001000000}">
      <formula1>$U$1:$U$3</formula1>
    </dataValidation>
    <dataValidation type="list" allowBlank="1" showInputMessage="1" showErrorMessage="1" sqref="C9" xr:uid="{00000000-0002-0000-0100-000002000000}">
      <formula1>$S$1:$S$70</formula1>
    </dataValidation>
  </dataValidations>
  <pageMargins left="0.7" right="0.7" top="0.75" bottom="0.75" header="0.3" footer="0.3"/>
  <pageSetup paperSize="9" scale="89" orientation="landscape" r:id="rId1"/>
  <colBreaks count="1" manualBreakCount="1">
    <brk id="14" max="29"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H90"/>
  <sheetViews>
    <sheetView showZeros="0" zoomScale="90" zoomScaleNormal="90" workbookViewId="0"/>
  </sheetViews>
  <sheetFormatPr defaultColWidth="9" defaultRowHeight="15" x14ac:dyDescent="0.15"/>
  <cols>
    <col min="1" max="1" width="24.875" style="68" customWidth="1"/>
    <col min="2" max="2" width="5.625" style="68" customWidth="1"/>
    <col min="3" max="3" width="3.375" style="68" customWidth="1"/>
    <col min="4" max="4" width="1" style="68" customWidth="1"/>
    <col min="5" max="7" width="9" style="68"/>
    <col min="8" max="8" width="1" style="68" customWidth="1"/>
    <col min="9" max="9" width="4.75" style="68" customWidth="1"/>
    <col min="10" max="10" width="26" style="68" customWidth="1"/>
    <col min="11" max="12" width="2.25" style="68" customWidth="1"/>
    <col min="13" max="13" width="3.5" style="68" customWidth="1"/>
    <col min="14" max="14" width="5.875" style="373" customWidth="1"/>
    <col min="15" max="15" width="7.625" style="68" customWidth="1"/>
    <col min="16" max="17" width="4.75" style="68" customWidth="1"/>
    <col min="18" max="19" width="4.75" style="514" customWidth="1"/>
    <col min="20" max="20" width="4.75" style="68" customWidth="1"/>
    <col min="21" max="21" width="4.75" style="570" customWidth="1"/>
    <col min="22" max="24" width="4.75" style="571" customWidth="1"/>
    <col min="25" max="26" width="4.75" style="572" customWidth="1"/>
    <col min="27" max="34" width="4.75" style="514" customWidth="1"/>
    <col min="35" max="54" width="4.75" style="68" customWidth="1"/>
    <col min="55" max="16384" width="9" style="68"/>
  </cols>
  <sheetData>
    <row r="1" spans="1:34" ht="15.75" thickBot="1" x14ac:dyDescent="0.2">
      <c r="A1" s="534" t="s">
        <v>292</v>
      </c>
      <c r="B1" s="534"/>
      <c r="C1" s="511"/>
      <c r="D1" s="511"/>
      <c r="E1" s="511"/>
      <c r="F1" s="511"/>
      <c r="G1" s="511"/>
      <c r="H1" s="511"/>
      <c r="I1" s="511"/>
      <c r="J1" s="511"/>
      <c r="K1" s="511"/>
      <c r="L1" s="511"/>
      <c r="M1" s="511"/>
      <c r="N1" s="535"/>
      <c r="O1" s="511"/>
      <c r="P1" s="511"/>
      <c r="Q1" s="511"/>
      <c r="R1" s="512"/>
      <c r="S1" s="512"/>
      <c r="T1" s="511"/>
      <c r="U1" s="536"/>
      <c r="V1" s="537"/>
      <c r="W1" s="537"/>
      <c r="X1" s="537"/>
      <c r="Y1" s="538"/>
      <c r="Z1" s="538"/>
      <c r="AA1" s="512"/>
      <c r="AB1" s="512"/>
      <c r="AC1" s="512"/>
      <c r="AD1" s="512"/>
      <c r="AE1" s="512"/>
      <c r="AF1" s="512"/>
      <c r="AG1" s="512"/>
      <c r="AH1" s="512"/>
    </row>
    <row r="2" spans="1:34" ht="26.25" customHeight="1" thickTop="1" x14ac:dyDescent="0.15">
      <c r="A2" s="779" t="s">
        <v>293</v>
      </c>
      <c r="B2" s="539"/>
      <c r="C2" s="973" t="str">
        <f>(初期設定!D3)</f>
        <v>第47回宮崎県高等学校新人放送コンテスト
第46回九州高校放送コンテスト 宮崎県予選
全九州総文 宮崎県予選／全国高文祭 AM部門・VM部門 宮崎県予選</v>
      </c>
      <c r="D2" s="974"/>
      <c r="E2" s="974"/>
      <c r="F2" s="974"/>
      <c r="G2" s="974"/>
      <c r="H2" s="974"/>
      <c r="I2" s="974"/>
      <c r="J2" s="974"/>
      <c r="K2" s="974"/>
      <c r="L2" s="974"/>
      <c r="M2" s="974"/>
      <c r="N2" s="974"/>
      <c r="O2" s="975"/>
      <c r="P2" s="511"/>
      <c r="Q2" s="511"/>
      <c r="R2" s="512"/>
      <c r="S2" s="512"/>
      <c r="T2" s="511"/>
      <c r="U2" s="535"/>
      <c r="V2" s="540"/>
      <c r="W2" s="540"/>
      <c r="X2" s="540"/>
      <c r="Y2" s="538"/>
      <c r="Z2" s="538"/>
      <c r="AA2" s="512"/>
      <c r="AB2" s="512"/>
      <c r="AC2" s="512"/>
      <c r="AD2" s="512"/>
      <c r="AE2" s="512"/>
      <c r="AF2" s="512"/>
      <c r="AG2" s="512"/>
      <c r="AH2" s="512"/>
    </row>
    <row r="3" spans="1:34" ht="26.25" customHeight="1" x14ac:dyDescent="0.15">
      <c r="A3" s="779"/>
      <c r="B3" s="539"/>
      <c r="C3" s="976"/>
      <c r="D3" s="977"/>
      <c r="E3" s="977"/>
      <c r="F3" s="977"/>
      <c r="G3" s="977"/>
      <c r="H3" s="977"/>
      <c r="I3" s="977"/>
      <c r="J3" s="977"/>
      <c r="K3" s="977"/>
      <c r="L3" s="977"/>
      <c r="M3" s="977"/>
      <c r="N3" s="977"/>
      <c r="O3" s="978"/>
      <c r="P3" s="511"/>
      <c r="Q3" s="511"/>
      <c r="R3" s="512"/>
      <c r="S3" s="512"/>
      <c r="T3" s="511"/>
      <c r="U3" s="535"/>
      <c r="V3" s="540"/>
      <c r="W3" s="540"/>
      <c r="X3" s="540"/>
      <c r="Y3" s="538"/>
      <c r="Z3" s="538"/>
      <c r="AA3" s="512"/>
      <c r="AB3" s="512"/>
      <c r="AC3" s="512"/>
      <c r="AD3" s="512"/>
      <c r="AE3" s="512"/>
      <c r="AF3" s="512"/>
      <c r="AG3" s="512"/>
      <c r="AH3" s="512"/>
    </row>
    <row r="4" spans="1:34" ht="26.25" customHeight="1" x14ac:dyDescent="0.15">
      <c r="A4" s="779"/>
      <c r="B4" s="539"/>
      <c r="C4" s="976"/>
      <c r="D4" s="977"/>
      <c r="E4" s="977"/>
      <c r="F4" s="977"/>
      <c r="G4" s="977"/>
      <c r="H4" s="977"/>
      <c r="I4" s="977"/>
      <c r="J4" s="977"/>
      <c r="K4" s="977"/>
      <c r="L4" s="977"/>
      <c r="M4" s="977"/>
      <c r="N4" s="977"/>
      <c r="O4" s="978"/>
      <c r="P4" s="511"/>
      <c r="Q4" s="511"/>
      <c r="R4" s="512"/>
      <c r="S4" s="512"/>
      <c r="T4" s="511"/>
      <c r="U4" s="535"/>
      <c r="V4" s="540"/>
      <c r="W4" s="540"/>
      <c r="X4" s="540"/>
      <c r="Y4" s="538"/>
      <c r="Z4" s="538"/>
      <c r="AA4" s="512"/>
      <c r="AB4" s="512"/>
      <c r="AC4" s="512"/>
      <c r="AD4" s="512"/>
      <c r="AE4" s="512"/>
      <c r="AF4" s="512"/>
      <c r="AG4" s="512"/>
      <c r="AH4" s="512"/>
    </row>
    <row r="5" spans="1:34" ht="26.25" customHeight="1" thickBot="1" x14ac:dyDescent="0.2">
      <c r="A5" s="779"/>
      <c r="B5" s="539"/>
      <c r="C5" s="979"/>
      <c r="D5" s="980"/>
      <c r="E5" s="980"/>
      <c r="F5" s="980"/>
      <c r="G5" s="980"/>
      <c r="H5" s="980"/>
      <c r="I5" s="980"/>
      <c r="J5" s="980"/>
      <c r="K5" s="980"/>
      <c r="L5" s="980"/>
      <c r="M5" s="980"/>
      <c r="N5" s="980"/>
      <c r="O5" s="981"/>
      <c r="P5" s="511"/>
      <c r="Q5" s="511"/>
      <c r="R5" s="512"/>
      <c r="S5" s="512"/>
      <c r="T5" s="511"/>
      <c r="U5" s="535"/>
      <c r="V5" s="540"/>
      <c r="W5" s="540"/>
      <c r="X5" s="540"/>
      <c r="Y5" s="538"/>
      <c r="Z5" s="538"/>
      <c r="AA5" s="512"/>
      <c r="AB5" s="512"/>
      <c r="AC5" s="512"/>
      <c r="AD5" s="512"/>
      <c r="AE5" s="512"/>
      <c r="AF5" s="512"/>
      <c r="AG5" s="512"/>
      <c r="AH5" s="512"/>
    </row>
    <row r="6" spans="1:34" ht="6.75" customHeight="1" thickTop="1" thickBot="1" x14ac:dyDescent="0.2">
      <c r="A6" s="779"/>
      <c r="B6" s="539"/>
      <c r="C6" s="511"/>
      <c r="D6" s="511"/>
      <c r="E6" s="511"/>
      <c r="F6" s="511"/>
      <c r="G6" s="511"/>
      <c r="H6" s="511"/>
      <c r="I6" s="511"/>
      <c r="J6" s="511"/>
      <c r="K6" s="511"/>
      <c r="L6" s="511"/>
      <c r="M6" s="511"/>
      <c r="N6" s="535"/>
      <c r="O6" s="511"/>
      <c r="P6" s="511"/>
      <c r="Q6" s="511"/>
      <c r="R6" s="512"/>
      <c r="S6" s="512"/>
      <c r="T6" s="511"/>
      <c r="U6" s="535"/>
      <c r="V6" s="540"/>
      <c r="W6" s="540"/>
      <c r="X6" s="540"/>
      <c r="Y6" s="538"/>
      <c r="Z6" s="538"/>
      <c r="AA6" s="512"/>
      <c r="AB6" s="512"/>
      <c r="AC6" s="512"/>
      <c r="AD6" s="512"/>
      <c r="AE6" s="512"/>
      <c r="AF6" s="512"/>
      <c r="AG6" s="512"/>
      <c r="AH6" s="512"/>
    </row>
    <row r="7" spans="1:34" ht="21.75" customHeight="1" thickTop="1" x14ac:dyDescent="0.25">
      <c r="A7" s="511"/>
      <c r="B7" s="511"/>
      <c r="C7" s="541" t="s">
        <v>582</v>
      </c>
      <c r="D7" s="542"/>
      <c r="E7" s="543"/>
      <c r="F7" s="542"/>
      <c r="G7" s="542"/>
      <c r="H7" s="542"/>
      <c r="I7" s="542"/>
      <c r="J7" s="542"/>
      <c r="K7" s="542"/>
      <c r="L7" s="542"/>
      <c r="M7" s="542"/>
      <c r="N7" s="544"/>
      <c r="O7" s="545"/>
      <c r="P7" s="511"/>
      <c r="Q7" s="511"/>
      <c r="R7" s="512"/>
      <c r="S7" s="512"/>
      <c r="T7" s="511"/>
      <c r="U7" s="535"/>
      <c r="V7" s="540"/>
      <c r="W7" s="540"/>
      <c r="X7" s="540"/>
      <c r="Y7" s="538"/>
      <c r="Z7" s="538"/>
      <c r="AA7" s="512"/>
      <c r="AB7" s="512"/>
      <c r="AC7" s="512"/>
      <c r="AD7" s="512"/>
      <c r="AE7" s="512"/>
      <c r="AF7" s="512"/>
      <c r="AG7" s="512"/>
      <c r="AH7" s="512"/>
    </row>
    <row r="8" spans="1:34" ht="5.25" customHeight="1" x14ac:dyDescent="0.15">
      <c r="A8" s="511"/>
      <c r="B8" s="511"/>
      <c r="C8" s="546"/>
      <c r="D8" s="219"/>
      <c r="E8" s="224" t="s">
        <v>294</v>
      </c>
      <c r="F8" s="219"/>
      <c r="G8" s="219"/>
      <c r="H8" s="219"/>
      <c r="I8" s="219"/>
      <c r="J8" s="219"/>
      <c r="K8" s="219"/>
      <c r="L8" s="219"/>
      <c r="M8" s="219"/>
      <c r="N8" s="547"/>
      <c r="O8" s="548"/>
      <c r="P8" s="511"/>
      <c r="Q8" s="511"/>
      <c r="R8" s="512"/>
      <c r="S8" s="512"/>
      <c r="T8" s="511"/>
      <c r="U8" s="535"/>
      <c r="V8" s="540"/>
      <c r="W8" s="540"/>
      <c r="X8" s="540"/>
      <c r="Y8" s="538"/>
      <c r="Z8" s="538"/>
      <c r="AA8" s="512"/>
      <c r="AB8" s="512"/>
      <c r="AC8" s="512"/>
      <c r="AD8" s="512"/>
      <c r="AE8" s="512"/>
      <c r="AF8" s="512"/>
      <c r="AG8" s="512"/>
      <c r="AH8" s="512"/>
    </row>
    <row r="9" spans="1:34" ht="5.25" customHeight="1" x14ac:dyDescent="0.15">
      <c r="A9" s="511"/>
      <c r="B9" s="511"/>
      <c r="C9" s="546"/>
      <c r="D9" s="219"/>
      <c r="E9" s="549" t="s">
        <v>295</v>
      </c>
      <c r="F9" s="219"/>
      <c r="G9" s="219"/>
      <c r="H9" s="219"/>
      <c r="I9" s="219"/>
      <c r="J9" s="219"/>
      <c r="K9" s="219"/>
      <c r="L9" s="219"/>
      <c r="M9" s="219"/>
      <c r="N9" s="547"/>
      <c r="O9" s="548"/>
      <c r="P9" s="511"/>
      <c r="Q9" s="511"/>
      <c r="R9" s="512"/>
      <c r="S9" s="512"/>
      <c r="T9" s="511"/>
      <c r="U9" s="535"/>
      <c r="V9" s="540"/>
      <c r="W9" s="540"/>
      <c r="X9" s="540"/>
      <c r="Y9" s="538"/>
      <c r="Z9" s="538"/>
      <c r="AA9" s="512"/>
      <c r="AB9" s="512"/>
      <c r="AC9" s="512"/>
      <c r="AD9" s="512"/>
      <c r="AE9" s="512"/>
      <c r="AF9" s="512"/>
      <c r="AG9" s="512"/>
      <c r="AH9" s="512"/>
    </row>
    <row r="10" spans="1:34" ht="6" customHeight="1" x14ac:dyDescent="0.15">
      <c r="A10" s="511"/>
      <c r="B10" s="511"/>
      <c r="C10" s="550"/>
      <c r="D10" s="551"/>
      <c r="E10" s="552" t="s">
        <v>296</v>
      </c>
      <c r="F10" s="553"/>
      <c r="G10" s="551"/>
      <c r="H10" s="551"/>
      <c r="I10" s="551"/>
      <c r="J10" s="551"/>
      <c r="K10" s="551"/>
      <c r="L10" s="551"/>
      <c r="M10" s="551"/>
      <c r="N10" s="554"/>
      <c r="O10" s="555"/>
      <c r="P10" s="511"/>
      <c r="Q10" s="511"/>
      <c r="R10" s="512"/>
      <c r="S10" s="512"/>
      <c r="T10" s="511"/>
      <c r="U10" s="535"/>
      <c r="V10" s="540"/>
      <c r="W10" s="540"/>
      <c r="X10" s="540"/>
      <c r="Y10" s="538"/>
      <c r="Z10" s="538"/>
      <c r="AA10" s="512"/>
      <c r="AB10" s="512"/>
      <c r="AC10" s="512"/>
      <c r="AD10" s="512"/>
      <c r="AE10" s="512"/>
      <c r="AF10" s="512"/>
      <c r="AG10" s="512"/>
      <c r="AH10" s="512"/>
    </row>
    <row r="11" spans="1:34" ht="58.5" customHeight="1" x14ac:dyDescent="0.15">
      <c r="A11" s="511"/>
      <c r="B11" s="556"/>
      <c r="C11" s="550"/>
      <c r="D11" s="551"/>
      <c r="E11" s="783" t="s">
        <v>583</v>
      </c>
      <c r="F11" s="783"/>
      <c r="G11" s="783"/>
      <c r="H11" s="783"/>
      <c r="I11" s="783"/>
      <c r="J11" s="783"/>
      <c r="K11" s="783"/>
      <c r="L11" s="783"/>
      <c r="M11" s="783"/>
      <c r="N11" s="783"/>
      <c r="O11" s="555"/>
      <c r="P11" s="556"/>
      <c r="Q11" s="511"/>
      <c r="R11" s="512"/>
      <c r="S11" s="512"/>
      <c r="T11" s="511"/>
      <c r="U11" s="535"/>
      <c r="V11" s="540"/>
      <c r="W11" s="540"/>
      <c r="X11" s="540"/>
      <c r="Y11" s="538"/>
      <c r="Z11" s="538"/>
      <c r="AA11" s="557"/>
      <c r="AB11" s="512"/>
      <c r="AC11" s="512"/>
      <c r="AD11" s="512"/>
      <c r="AE11" s="512"/>
      <c r="AF11" s="512"/>
      <c r="AG11" s="512"/>
      <c r="AH11" s="512"/>
    </row>
    <row r="12" spans="1:34" ht="15" customHeight="1" thickBot="1" x14ac:dyDescent="0.2">
      <c r="A12" s="511"/>
      <c r="B12" s="556"/>
      <c r="C12" s="550"/>
      <c r="D12" s="551"/>
      <c r="E12" s="552"/>
      <c r="F12" s="553"/>
      <c r="G12" s="551"/>
      <c r="H12" s="551"/>
      <c r="I12" s="551"/>
      <c r="J12" s="551"/>
      <c r="K12" s="551"/>
      <c r="L12" s="551"/>
      <c r="M12" s="551"/>
      <c r="N12" s="554"/>
      <c r="O12" s="555"/>
      <c r="P12" s="556"/>
      <c r="Q12" s="511"/>
      <c r="R12" s="512"/>
      <c r="S12" s="512"/>
      <c r="T12" s="511"/>
      <c r="U12" s="535"/>
      <c r="V12" s="540"/>
      <c r="W12" s="540"/>
      <c r="X12" s="540"/>
      <c r="Y12" s="538"/>
      <c r="Z12" s="538"/>
      <c r="AA12" s="512"/>
      <c r="AB12" s="512"/>
      <c r="AC12" s="512"/>
      <c r="AD12" s="512"/>
      <c r="AE12" s="512"/>
      <c r="AF12" s="512"/>
      <c r="AG12" s="512"/>
      <c r="AH12" s="512"/>
    </row>
    <row r="13" spans="1:34" ht="19.5" customHeight="1" thickTop="1" thickBot="1" x14ac:dyDescent="0.2">
      <c r="A13" s="511"/>
      <c r="B13" s="556"/>
      <c r="C13" s="550"/>
      <c r="D13" s="551"/>
      <c r="E13" s="780" t="s">
        <v>280</v>
      </c>
      <c r="F13" s="781"/>
      <c r="G13" s="782"/>
      <c r="H13" s="551"/>
      <c r="I13" s="551"/>
      <c r="J13" s="780" t="s">
        <v>297</v>
      </c>
      <c r="K13" s="782"/>
      <c r="L13" s="551"/>
      <c r="M13" s="558"/>
      <c r="N13" s="559"/>
      <c r="O13" s="560"/>
      <c r="P13" s="556"/>
      <c r="Q13" s="511"/>
      <c r="R13" s="512"/>
      <c r="S13" s="512"/>
      <c r="T13" s="511"/>
      <c r="U13" s="535"/>
      <c r="V13" s="540"/>
      <c r="W13" s="540"/>
      <c r="X13" s="540"/>
      <c r="Y13" s="538"/>
      <c r="Z13" s="538"/>
      <c r="AA13" s="512"/>
      <c r="AB13" s="512"/>
      <c r="AC13" s="512"/>
      <c r="AD13" s="512"/>
      <c r="AE13" s="512"/>
      <c r="AF13" s="512"/>
      <c r="AG13" s="512"/>
      <c r="AH13" s="512"/>
    </row>
    <row r="14" spans="1:34" ht="15" customHeight="1" thickBot="1" x14ac:dyDescent="0.2">
      <c r="A14" s="511"/>
      <c r="B14" s="511"/>
      <c r="C14" s="546"/>
      <c r="D14" s="219"/>
      <c r="E14" s="561"/>
      <c r="F14" s="561"/>
      <c r="G14" s="561"/>
      <c r="H14" s="219"/>
      <c r="I14" s="219"/>
      <c r="J14" s="219"/>
      <c r="K14" s="561"/>
      <c r="L14" s="219"/>
      <c r="M14" s="562"/>
      <c r="N14" s="563"/>
      <c r="O14" s="532"/>
      <c r="P14" s="511"/>
      <c r="Q14" s="511"/>
      <c r="R14" s="512"/>
      <c r="S14" s="512"/>
      <c r="T14" s="511"/>
      <c r="U14" s="535"/>
      <c r="V14" s="540"/>
      <c r="W14" s="540"/>
      <c r="X14" s="540"/>
      <c r="Y14" s="538"/>
      <c r="Z14" s="538"/>
      <c r="AA14" s="512"/>
      <c r="AB14" s="512"/>
      <c r="AC14" s="512"/>
      <c r="AD14" s="512"/>
      <c r="AE14" s="512"/>
      <c r="AF14" s="512"/>
      <c r="AG14" s="512"/>
      <c r="AH14" s="512"/>
    </row>
    <row r="15" spans="1:34" ht="25.5" customHeight="1" x14ac:dyDescent="0.15">
      <c r="A15" s="511"/>
      <c r="B15" s="511"/>
      <c r="C15" s="546"/>
      <c r="D15" s="219"/>
      <c r="E15" s="784" t="str">
        <f>IF($E$29=TRUE,(Ⅰ!C9),"表示不可")</f>
        <v>表示不可</v>
      </c>
      <c r="F15" s="785"/>
      <c r="G15" s="786"/>
      <c r="H15" s="219"/>
      <c r="I15" s="564"/>
      <c r="J15" s="771" t="str">
        <f>IF(E15="表示不可","",IF(IF(ISERROR(VLOOKUP(E15,(初期設定!D37):(初期設定!G113),4,0)),"",VLOOKUP(E15,(初期設定!D37):(初期設定!G113),4,0))=(初期設定!$D$7),"（前日準備を含む）担当校です。",""))</f>
        <v/>
      </c>
      <c r="K15" s="772"/>
      <c r="L15" s="219"/>
      <c r="M15" s="562"/>
      <c r="N15" s="563"/>
      <c r="O15" s="565"/>
      <c r="P15" s="511"/>
      <c r="Q15" s="511"/>
      <c r="R15" s="512"/>
      <c r="S15" s="512"/>
      <c r="T15" s="511"/>
      <c r="U15" s="535"/>
      <c r="V15" s="540"/>
      <c r="W15" s="540"/>
      <c r="X15" s="540"/>
      <c r="Y15" s="538"/>
      <c r="Z15" s="538"/>
      <c r="AA15" s="512"/>
      <c r="AB15" s="512"/>
      <c r="AC15" s="512"/>
      <c r="AD15" s="512"/>
      <c r="AE15" s="512"/>
      <c r="AF15" s="512"/>
      <c r="AG15" s="512"/>
      <c r="AH15" s="512"/>
    </row>
    <row r="16" spans="1:34" ht="6" customHeight="1" thickBot="1" x14ac:dyDescent="0.2">
      <c r="A16" s="511"/>
      <c r="B16" s="511"/>
      <c r="C16" s="546"/>
      <c r="D16" s="219"/>
      <c r="E16" s="787"/>
      <c r="F16" s="788"/>
      <c r="G16" s="789"/>
      <c r="H16" s="219"/>
      <c r="I16" s="564"/>
      <c r="J16" s="773"/>
      <c r="K16" s="774"/>
      <c r="L16" s="219"/>
      <c r="M16" s="562"/>
      <c r="N16" s="563"/>
      <c r="O16" s="565"/>
      <c r="P16" s="511"/>
      <c r="Q16" s="511"/>
      <c r="R16" s="512"/>
      <c r="S16" s="512"/>
      <c r="T16" s="511"/>
      <c r="U16" s="535"/>
      <c r="V16" s="540"/>
      <c r="W16" s="540"/>
      <c r="X16" s="540"/>
      <c r="Y16" s="538"/>
      <c r="Z16" s="538"/>
      <c r="AA16" s="512"/>
      <c r="AB16" s="512"/>
      <c r="AC16" s="512"/>
      <c r="AD16" s="512"/>
      <c r="AE16" s="512"/>
      <c r="AF16" s="512"/>
      <c r="AG16" s="512"/>
      <c r="AH16" s="512"/>
    </row>
    <row r="17" spans="1:34" ht="13.5" customHeight="1" thickBot="1" x14ac:dyDescent="0.2">
      <c r="A17" s="511"/>
      <c r="B17" s="511"/>
      <c r="C17" s="546"/>
      <c r="D17" s="219"/>
      <c r="E17" s="787"/>
      <c r="F17" s="788"/>
      <c r="G17" s="789"/>
      <c r="H17" s="219"/>
      <c r="I17" s="566" t="s">
        <v>298</v>
      </c>
      <c r="J17" s="219"/>
      <c r="K17" s="219"/>
      <c r="L17" s="219"/>
      <c r="M17" s="562"/>
      <c r="N17" s="563"/>
      <c r="O17" s="565"/>
      <c r="P17" s="511"/>
      <c r="Q17" s="511"/>
      <c r="R17" s="512"/>
      <c r="S17" s="512"/>
      <c r="T17" s="511"/>
      <c r="U17" s="535"/>
      <c r="V17" s="540"/>
      <c r="W17" s="540"/>
      <c r="X17" s="540"/>
      <c r="Y17" s="538"/>
      <c r="Z17" s="538"/>
      <c r="AA17" s="512"/>
      <c r="AB17" s="512"/>
      <c r="AC17" s="512"/>
      <c r="AD17" s="512"/>
      <c r="AE17" s="512"/>
      <c r="AF17" s="512"/>
      <c r="AG17" s="512"/>
      <c r="AH17" s="512"/>
    </row>
    <row r="18" spans="1:34" ht="6" customHeight="1" x14ac:dyDescent="0.15">
      <c r="A18" s="511"/>
      <c r="B18" s="511"/>
      <c r="C18" s="546"/>
      <c r="D18" s="219"/>
      <c r="E18" s="787"/>
      <c r="F18" s="788"/>
      <c r="G18" s="789"/>
      <c r="H18" s="219"/>
      <c r="I18" s="219"/>
      <c r="J18" s="775" t="str">
        <f>IF(E15="表示不可","",(IF(IF(ISERROR(VLOOKUP(E15,(初期設定!D37):(初期設定!G113),4,0)),"",VLOOKUP(E15,(初期設定!D37):(初期設定!G113),4,0))=(初期設定!$D$7),"","担当校ではありません。")))</f>
        <v/>
      </c>
      <c r="K18" s="776"/>
      <c r="L18" s="219"/>
      <c r="M18" s="562"/>
      <c r="N18" s="563"/>
      <c r="O18" s="565"/>
      <c r="P18" s="511"/>
      <c r="Q18" s="511"/>
      <c r="R18" s="512"/>
      <c r="S18" s="512"/>
      <c r="T18" s="511"/>
      <c r="U18" s="535"/>
      <c r="V18" s="540"/>
      <c r="W18" s="540"/>
      <c r="X18" s="540"/>
      <c r="Y18" s="538"/>
      <c r="Z18" s="538"/>
      <c r="AA18" s="512"/>
      <c r="AB18" s="512"/>
      <c r="AC18" s="512"/>
      <c r="AD18" s="512"/>
      <c r="AE18" s="512"/>
      <c r="AF18" s="512"/>
      <c r="AG18" s="512"/>
      <c r="AH18" s="512"/>
    </row>
    <row r="19" spans="1:34" ht="25.5" customHeight="1" thickBot="1" x14ac:dyDescent="0.2">
      <c r="A19" s="511"/>
      <c r="B19" s="511"/>
      <c r="C19" s="546"/>
      <c r="D19" s="219"/>
      <c r="E19" s="790"/>
      <c r="F19" s="791"/>
      <c r="G19" s="792"/>
      <c r="H19" s="219"/>
      <c r="I19" s="219"/>
      <c r="J19" s="777"/>
      <c r="K19" s="778"/>
      <c r="L19" s="219"/>
      <c r="M19" s="562"/>
      <c r="N19" s="535"/>
      <c r="O19" s="511"/>
      <c r="P19" s="511"/>
      <c r="Q19" s="511"/>
      <c r="R19" s="512"/>
      <c r="S19" s="512"/>
      <c r="T19" s="511"/>
      <c r="U19" s="535"/>
      <c r="V19" s="540"/>
      <c r="W19" s="540"/>
      <c r="X19" s="540"/>
      <c r="Y19" s="538"/>
      <c r="Z19" s="538"/>
      <c r="AA19" s="512"/>
      <c r="AB19" s="512"/>
      <c r="AC19" s="512"/>
      <c r="AD19" s="512"/>
      <c r="AE19" s="512"/>
      <c r="AF19" s="512"/>
      <c r="AG19" s="512"/>
      <c r="AH19" s="512"/>
    </row>
    <row r="20" spans="1:34" ht="7.5" customHeight="1" thickBot="1" x14ac:dyDescent="0.2">
      <c r="A20" s="511"/>
      <c r="B20" s="511"/>
      <c r="C20" s="567"/>
      <c r="D20" s="568"/>
      <c r="E20" s="568"/>
      <c r="F20" s="568"/>
      <c r="G20" s="568"/>
      <c r="H20" s="568"/>
      <c r="I20" s="568"/>
      <c r="J20" s="568"/>
      <c r="K20" s="568"/>
      <c r="L20" s="568"/>
      <c r="M20" s="562"/>
      <c r="N20" s="535"/>
      <c r="O20" s="511"/>
      <c r="P20" s="511"/>
      <c r="Q20" s="511"/>
      <c r="R20" s="512"/>
      <c r="S20" s="512"/>
      <c r="T20" s="511"/>
      <c r="U20" s="535"/>
      <c r="V20" s="540"/>
      <c r="W20" s="540"/>
      <c r="X20" s="540"/>
      <c r="Y20" s="538"/>
      <c r="Z20" s="538"/>
      <c r="AA20" s="512"/>
      <c r="AB20" s="512"/>
      <c r="AC20" s="512"/>
      <c r="AD20" s="512"/>
      <c r="AE20" s="512"/>
      <c r="AF20" s="512"/>
      <c r="AG20" s="512"/>
      <c r="AH20" s="512"/>
    </row>
    <row r="21" spans="1:34" ht="13.5" customHeight="1" thickTop="1" x14ac:dyDescent="0.15">
      <c r="A21" s="511"/>
      <c r="B21" s="511"/>
      <c r="C21" s="511"/>
      <c r="D21" s="511"/>
      <c r="E21" s="511"/>
      <c r="F21" s="511"/>
      <c r="G21" s="511"/>
      <c r="H21" s="511"/>
      <c r="I21" s="511"/>
      <c r="J21" s="511"/>
      <c r="K21" s="512"/>
      <c r="L21" s="512"/>
      <c r="M21" s="511"/>
      <c r="N21" s="535"/>
      <c r="O21" s="511"/>
      <c r="P21" s="511"/>
      <c r="Q21" s="511"/>
      <c r="R21" s="512"/>
      <c r="S21" s="512"/>
      <c r="T21" s="511"/>
      <c r="U21" s="535"/>
      <c r="V21" s="540"/>
      <c r="W21" s="540"/>
      <c r="X21" s="540"/>
      <c r="Y21" s="538"/>
      <c r="Z21" s="538"/>
      <c r="AA21" s="512"/>
      <c r="AB21" s="512"/>
      <c r="AC21" s="512"/>
      <c r="AD21" s="512"/>
      <c r="AE21" s="512"/>
      <c r="AF21" s="512"/>
      <c r="AG21" s="512"/>
      <c r="AH21" s="512"/>
    </row>
    <row r="22" spans="1:34" ht="18" customHeight="1" x14ac:dyDescent="0.15">
      <c r="A22" s="511"/>
      <c r="B22" s="511"/>
      <c r="C22" s="511"/>
      <c r="D22" s="511"/>
      <c r="E22" s="511"/>
      <c r="F22" s="511"/>
      <c r="G22" s="511"/>
      <c r="H22" s="511"/>
      <c r="I22" s="511"/>
      <c r="J22" s="768" t="s">
        <v>299</v>
      </c>
      <c r="K22" s="769"/>
      <c r="L22" s="769"/>
      <c r="M22" s="769"/>
      <c r="N22" s="769"/>
      <c r="O22" s="769"/>
      <c r="P22" s="769"/>
      <c r="Q22" s="769"/>
      <c r="R22" s="769"/>
      <c r="S22" s="769"/>
      <c r="T22" s="769"/>
      <c r="U22" s="770"/>
      <c r="V22" s="540"/>
      <c r="W22" s="540"/>
      <c r="X22" s="540"/>
      <c r="Y22" s="538"/>
      <c r="Z22" s="538"/>
      <c r="AA22" s="512"/>
      <c r="AB22" s="512"/>
      <c r="AC22" s="512"/>
      <c r="AD22" s="512"/>
      <c r="AE22" s="512"/>
      <c r="AF22" s="512"/>
      <c r="AG22" s="512"/>
      <c r="AH22" s="512"/>
    </row>
    <row r="23" spans="1:34" ht="9" customHeight="1" x14ac:dyDescent="0.15">
      <c r="A23" s="511"/>
      <c r="B23" s="511"/>
      <c r="C23" s="511"/>
      <c r="D23" s="511"/>
      <c r="E23" s="511"/>
      <c r="F23" s="511"/>
      <c r="G23" s="511"/>
      <c r="H23" s="511"/>
      <c r="I23" s="511"/>
      <c r="J23" s="511"/>
      <c r="K23" s="511"/>
      <c r="L23" s="511"/>
      <c r="M23" s="569"/>
      <c r="N23" s="569"/>
      <c r="O23" s="569"/>
      <c r="P23" s="511"/>
      <c r="Q23" s="511"/>
      <c r="R23" s="512"/>
      <c r="S23" s="512"/>
      <c r="T23" s="511"/>
      <c r="U23" s="535"/>
      <c r="V23" s="540"/>
      <c r="W23" s="540"/>
      <c r="X23" s="540"/>
      <c r="Y23" s="538"/>
      <c r="Z23" s="538"/>
      <c r="AA23" s="512"/>
      <c r="AB23" s="512"/>
      <c r="AC23" s="512"/>
      <c r="AD23" s="512"/>
      <c r="AE23" s="512"/>
      <c r="AF23" s="512"/>
      <c r="AG23" s="512"/>
      <c r="AH23" s="512"/>
    </row>
    <row r="24" spans="1:34" s="514" customFormat="1" ht="9" customHeight="1" x14ac:dyDescent="0.15">
      <c r="A24" s="512"/>
      <c r="B24" s="512"/>
      <c r="C24" s="512"/>
      <c r="D24" s="512"/>
      <c r="E24" s="512"/>
      <c r="F24" s="512"/>
      <c r="G24" s="512"/>
      <c r="H24" s="512"/>
      <c r="I24" s="512"/>
      <c r="J24" s="512"/>
      <c r="K24" s="512"/>
      <c r="L24" s="512"/>
      <c r="M24" s="512"/>
      <c r="N24" s="512"/>
      <c r="O24" s="512"/>
      <c r="P24" s="512"/>
      <c r="Q24" s="512"/>
      <c r="R24" s="512"/>
      <c r="S24" s="512"/>
      <c r="T24" s="512"/>
      <c r="U24" s="538"/>
      <c r="V24" s="540"/>
      <c r="W24" s="540"/>
      <c r="X24" s="540"/>
      <c r="Y24" s="538"/>
      <c r="Z24" s="538"/>
      <c r="AA24" s="512"/>
      <c r="AB24" s="512"/>
      <c r="AC24" s="512"/>
      <c r="AD24" s="512"/>
      <c r="AE24" s="512"/>
      <c r="AF24" s="512"/>
      <c r="AG24" s="512"/>
      <c r="AH24" s="512"/>
    </row>
    <row r="25" spans="1:34" s="514" customFormat="1" ht="9" customHeight="1" x14ac:dyDescent="0.15">
      <c r="A25" s="512"/>
      <c r="B25" s="512"/>
      <c r="C25" s="512"/>
      <c r="D25" s="512"/>
      <c r="E25" s="512"/>
      <c r="F25" s="512"/>
      <c r="G25" s="512"/>
      <c r="H25" s="512"/>
      <c r="I25" s="512"/>
      <c r="J25" s="512"/>
      <c r="K25" s="512"/>
      <c r="L25" s="512"/>
      <c r="M25" s="512"/>
      <c r="N25" s="538"/>
      <c r="O25" s="512"/>
      <c r="P25" s="512"/>
      <c r="Q25" s="512"/>
      <c r="R25" s="512"/>
      <c r="S25" s="512"/>
      <c r="T25" s="512"/>
      <c r="U25" s="538"/>
      <c r="V25" s="540"/>
      <c r="W25" s="540"/>
      <c r="X25" s="540"/>
      <c r="Y25" s="538"/>
      <c r="Z25" s="538"/>
      <c r="AA25" s="512"/>
      <c r="AB25" s="512"/>
      <c r="AC25" s="512"/>
      <c r="AD25" s="512"/>
      <c r="AE25" s="512"/>
      <c r="AF25" s="512"/>
      <c r="AG25" s="512"/>
      <c r="AH25" s="512"/>
    </row>
    <row r="26" spans="1:34" s="514" customFormat="1" ht="21" customHeight="1" x14ac:dyDescent="0.15">
      <c r="A26" s="512"/>
      <c r="B26" s="512"/>
      <c r="C26" s="512"/>
      <c r="D26" s="512"/>
      <c r="E26" s="512"/>
      <c r="F26" s="512"/>
      <c r="G26" s="512"/>
      <c r="H26" s="512"/>
      <c r="I26" s="512"/>
      <c r="J26" s="512"/>
      <c r="K26" s="512"/>
      <c r="L26" s="512"/>
      <c r="M26" s="512"/>
      <c r="N26" s="538"/>
      <c r="O26" s="512"/>
      <c r="P26" s="512"/>
      <c r="Q26" s="512"/>
      <c r="R26" s="512"/>
      <c r="S26" s="512"/>
      <c r="T26" s="512"/>
      <c r="U26" s="538"/>
      <c r="V26" s="540"/>
      <c r="W26" s="540"/>
      <c r="X26" s="540"/>
      <c r="Y26" s="538"/>
      <c r="Z26" s="538"/>
      <c r="AA26" s="512"/>
      <c r="AB26" s="512"/>
      <c r="AC26" s="512"/>
      <c r="AD26" s="512"/>
      <c r="AE26" s="512"/>
      <c r="AF26" s="512"/>
      <c r="AG26" s="512"/>
      <c r="AH26" s="512"/>
    </row>
    <row r="27" spans="1:34" s="514" customFormat="1" x14ac:dyDescent="0.15">
      <c r="A27" s="512"/>
      <c r="B27" s="512"/>
      <c r="C27" s="512"/>
      <c r="D27" s="512"/>
      <c r="E27" s="512"/>
      <c r="F27" s="512"/>
      <c r="G27" s="512"/>
      <c r="H27" s="512"/>
      <c r="I27" s="512"/>
      <c r="J27" s="512"/>
      <c r="K27" s="512"/>
      <c r="L27" s="512"/>
      <c r="M27" s="512"/>
      <c r="N27" s="538"/>
      <c r="O27" s="512"/>
      <c r="P27" s="512"/>
      <c r="Q27" s="512"/>
      <c r="R27" s="512"/>
      <c r="S27" s="512"/>
      <c r="T27" s="512"/>
      <c r="U27" s="538"/>
      <c r="V27" s="540"/>
      <c r="W27" s="540"/>
      <c r="X27" s="540"/>
      <c r="Y27" s="538"/>
      <c r="Z27" s="538"/>
      <c r="AA27" s="512"/>
      <c r="AB27" s="512"/>
      <c r="AC27" s="512"/>
      <c r="AD27" s="512"/>
      <c r="AE27" s="512"/>
      <c r="AF27" s="512"/>
      <c r="AG27" s="512"/>
      <c r="AH27" s="512"/>
    </row>
    <row r="28" spans="1:34" s="514" customFormat="1" x14ac:dyDescent="0.15">
      <c r="A28" s="512"/>
      <c r="B28" s="512"/>
      <c r="C28" s="512"/>
      <c r="D28" s="512"/>
      <c r="E28" s="512"/>
      <c r="F28" s="512"/>
      <c r="G28" s="512"/>
      <c r="H28" s="512"/>
      <c r="I28" s="512"/>
      <c r="J28" s="512"/>
      <c r="K28" s="512"/>
      <c r="L28" s="512"/>
      <c r="M28" s="512"/>
      <c r="N28" s="538"/>
      <c r="O28" s="512"/>
      <c r="P28" s="512"/>
      <c r="Q28" s="512"/>
      <c r="R28" s="512"/>
      <c r="S28" s="512"/>
      <c r="T28" s="512"/>
      <c r="U28" s="538"/>
      <c r="V28" s="540"/>
      <c r="W28" s="540"/>
      <c r="X28" s="540"/>
      <c r="Y28" s="538"/>
      <c r="Z28" s="538"/>
      <c r="AA28" s="512"/>
      <c r="AB28" s="512"/>
      <c r="AC28" s="512"/>
      <c r="AD28" s="512"/>
      <c r="AE28" s="512"/>
      <c r="AF28" s="512"/>
      <c r="AG28" s="512"/>
      <c r="AH28" s="512"/>
    </row>
    <row r="29" spans="1:34" s="514" customFormat="1" x14ac:dyDescent="0.15">
      <c r="A29" s="512"/>
      <c r="B29" s="512"/>
      <c r="C29" s="512"/>
      <c r="D29" s="512"/>
      <c r="E29" s="994" t="b">
        <v>0</v>
      </c>
      <c r="F29" s="512"/>
      <c r="G29" s="512"/>
      <c r="H29" s="512"/>
      <c r="I29" s="512"/>
      <c r="J29" s="512"/>
      <c r="K29" s="512"/>
      <c r="L29" s="512"/>
      <c r="M29" s="512"/>
      <c r="N29" s="538"/>
      <c r="O29" s="512"/>
      <c r="P29" s="512"/>
      <c r="Q29" s="512"/>
      <c r="R29" s="512"/>
      <c r="S29" s="512"/>
      <c r="T29" s="512"/>
      <c r="U29" s="538"/>
      <c r="V29" s="540"/>
      <c r="W29" s="540"/>
      <c r="X29" s="540"/>
      <c r="Y29" s="538"/>
      <c r="Z29" s="538"/>
      <c r="AA29" s="512"/>
      <c r="AB29" s="512"/>
      <c r="AC29" s="512"/>
      <c r="AD29" s="512"/>
      <c r="AE29" s="512"/>
      <c r="AF29" s="512"/>
      <c r="AG29" s="512"/>
      <c r="AH29" s="512"/>
    </row>
    <row r="30" spans="1:34" s="514" customFormat="1" x14ac:dyDescent="0.15">
      <c r="A30" s="512"/>
      <c r="B30" s="512"/>
      <c r="C30" s="512"/>
      <c r="D30" s="512"/>
      <c r="E30" s="512"/>
      <c r="F30" s="512"/>
      <c r="G30" s="512"/>
      <c r="H30" s="512"/>
      <c r="I30" s="512"/>
      <c r="J30" s="512"/>
      <c r="K30" s="512"/>
      <c r="L30" s="512"/>
      <c r="M30" s="512"/>
      <c r="N30" s="538"/>
      <c r="O30" s="512"/>
      <c r="P30" s="512"/>
      <c r="Q30" s="512"/>
      <c r="R30" s="512"/>
      <c r="S30" s="512"/>
      <c r="T30" s="512"/>
      <c r="U30" s="538"/>
      <c r="V30" s="540"/>
      <c r="W30" s="540"/>
      <c r="X30" s="540"/>
      <c r="Y30" s="538"/>
      <c r="Z30" s="538"/>
      <c r="AA30" s="512"/>
      <c r="AB30" s="512"/>
      <c r="AC30" s="512"/>
      <c r="AD30" s="512"/>
      <c r="AE30" s="512"/>
      <c r="AF30" s="512"/>
      <c r="AG30" s="512"/>
      <c r="AH30" s="512"/>
    </row>
    <row r="31" spans="1:34" s="514" customFormat="1" x14ac:dyDescent="0.15">
      <c r="A31" s="512"/>
      <c r="B31" s="512"/>
      <c r="C31" s="512"/>
      <c r="D31" s="512"/>
      <c r="E31" s="512"/>
      <c r="F31" s="512"/>
      <c r="G31" s="512"/>
      <c r="H31" s="512"/>
      <c r="I31" s="512"/>
      <c r="J31" s="512"/>
      <c r="K31" s="512"/>
      <c r="L31" s="512"/>
      <c r="M31" s="512"/>
      <c r="N31" s="538"/>
      <c r="O31" s="512"/>
      <c r="P31" s="512"/>
      <c r="Q31" s="512"/>
      <c r="R31" s="512"/>
      <c r="S31" s="512"/>
      <c r="T31" s="512"/>
      <c r="U31" s="538"/>
      <c r="V31" s="540"/>
      <c r="W31" s="540"/>
      <c r="X31" s="540"/>
      <c r="Y31" s="538"/>
      <c r="Z31" s="538"/>
      <c r="AA31" s="512"/>
      <c r="AB31" s="512"/>
      <c r="AC31" s="512"/>
      <c r="AD31" s="512"/>
      <c r="AE31" s="512"/>
      <c r="AF31" s="512"/>
      <c r="AG31" s="512"/>
      <c r="AH31" s="512"/>
    </row>
    <row r="32" spans="1:34" s="514" customFormat="1" x14ac:dyDescent="0.15">
      <c r="A32" s="512"/>
      <c r="B32" s="512"/>
      <c r="C32" s="512"/>
      <c r="D32" s="512"/>
      <c r="E32" s="512"/>
      <c r="F32" s="512"/>
      <c r="G32" s="512"/>
      <c r="H32" s="512"/>
      <c r="I32" s="512"/>
      <c r="J32" s="512"/>
      <c r="K32" s="512"/>
      <c r="L32" s="512"/>
      <c r="M32" s="512"/>
      <c r="N32" s="538"/>
      <c r="O32" s="512"/>
      <c r="P32" s="512"/>
      <c r="Q32" s="512"/>
      <c r="R32" s="512"/>
      <c r="S32" s="512"/>
      <c r="T32" s="512"/>
      <c r="U32" s="538"/>
      <c r="V32" s="540"/>
      <c r="W32" s="540"/>
      <c r="X32" s="540"/>
      <c r="Y32" s="538"/>
      <c r="Z32" s="538"/>
      <c r="AA32" s="512"/>
      <c r="AB32" s="512"/>
      <c r="AC32" s="512"/>
      <c r="AD32" s="512"/>
      <c r="AE32" s="512"/>
      <c r="AF32" s="512"/>
      <c r="AG32" s="512"/>
      <c r="AH32" s="512"/>
    </row>
    <row r="33" spans="1:34" s="514" customFormat="1" x14ac:dyDescent="0.15">
      <c r="A33" s="512"/>
      <c r="B33" s="512"/>
      <c r="C33" s="512"/>
      <c r="D33" s="512"/>
      <c r="E33" s="512"/>
      <c r="F33" s="512"/>
      <c r="G33" s="512"/>
      <c r="H33" s="512"/>
      <c r="I33" s="512"/>
      <c r="J33" s="512"/>
      <c r="K33" s="512"/>
      <c r="L33" s="512"/>
      <c r="M33" s="512"/>
      <c r="N33" s="538"/>
      <c r="O33" s="512"/>
      <c r="P33" s="512"/>
      <c r="Q33" s="512"/>
      <c r="R33" s="512"/>
      <c r="S33" s="512"/>
      <c r="T33" s="512"/>
      <c r="U33" s="538"/>
      <c r="V33" s="540"/>
      <c r="W33" s="540"/>
      <c r="X33" s="540"/>
      <c r="Y33" s="538"/>
      <c r="Z33" s="538"/>
      <c r="AA33" s="512"/>
      <c r="AB33" s="512"/>
      <c r="AC33" s="512"/>
      <c r="AD33" s="512"/>
      <c r="AE33" s="512"/>
      <c r="AF33" s="512"/>
      <c r="AG33" s="512"/>
      <c r="AH33" s="512"/>
    </row>
    <row r="34" spans="1:34" s="514" customFormat="1" x14ac:dyDescent="0.15">
      <c r="A34" s="512"/>
      <c r="B34" s="512"/>
      <c r="C34" s="512"/>
      <c r="D34" s="512"/>
      <c r="E34" s="512"/>
      <c r="F34" s="512"/>
      <c r="G34" s="512"/>
      <c r="H34" s="512"/>
      <c r="I34" s="512"/>
      <c r="J34" s="512"/>
      <c r="K34" s="512"/>
      <c r="L34" s="512"/>
      <c r="M34" s="512"/>
      <c r="N34" s="538"/>
      <c r="O34" s="512"/>
      <c r="P34" s="512"/>
      <c r="Q34" s="512"/>
      <c r="R34" s="512"/>
      <c r="S34" s="512"/>
      <c r="T34" s="512"/>
      <c r="U34" s="538"/>
      <c r="V34" s="540"/>
      <c r="W34" s="540"/>
      <c r="X34" s="540"/>
      <c r="Y34" s="538"/>
      <c r="Z34" s="538"/>
      <c r="AA34" s="512"/>
      <c r="AB34" s="512"/>
      <c r="AC34" s="512"/>
      <c r="AD34" s="512"/>
      <c r="AE34" s="512"/>
      <c r="AF34" s="512"/>
      <c r="AG34" s="512"/>
      <c r="AH34" s="512"/>
    </row>
    <row r="35" spans="1:34" s="514" customFormat="1" x14ac:dyDescent="0.15">
      <c r="A35" s="512"/>
      <c r="B35" s="512"/>
      <c r="C35" s="512"/>
      <c r="D35" s="512"/>
      <c r="E35" s="512"/>
      <c r="F35" s="512"/>
      <c r="G35" s="512"/>
      <c r="H35" s="512"/>
      <c r="I35" s="512"/>
      <c r="J35" s="512"/>
      <c r="K35" s="512"/>
      <c r="L35" s="512"/>
      <c r="M35" s="512"/>
      <c r="N35" s="538"/>
      <c r="O35" s="512"/>
      <c r="P35" s="512"/>
      <c r="Q35" s="512"/>
      <c r="R35" s="512"/>
      <c r="S35" s="512"/>
      <c r="T35" s="512"/>
      <c r="U35" s="538"/>
      <c r="V35" s="540"/>
      <c r="W35" s="540"/>
      <c r="X35" s="540"/>
      <c r="Y35" s="538"/>
      <c r="Z35" s="538"/>
      <c r="AA35" s="512"/>
      <c r="AB35" s="512"/>
      <c r="AC35" s="512"/>
      <c r="AD35" s="512"/>
      <c r="AE35" s="512"/>
      <c r="AF35" s="512"/>
      <c r="AG35" s="512"/>
      <c r="AH35" s="512"/>
    </row>
    <row r="36" spans="1:34" s="514" customFormat="1" x14ac:dyDescent="0.15">
      <c r="A36" s="512"/>
      <c r="B36" s="512"/>
      <c r="C36" s="512"/>
      <c r="D36" s="512"/>
      <c r="E36" s="512"/>
      <c r="F36" s="512"/>
      <c r="G36" s="512"/>
      <c r="H36" s="512"/>
      <c r="I36" s="512"/>
      <c r="J36" s="512"/>
      <c r="K36" s="512"/>
      <c r="L36" s="512"/>
      <c r="M36" s="512"/>
      <c r="N36" s="538"/>
      <c r="O36" s="512"/>
      <c r="P36" s="512"/>
      <c r="Q36" s="512"/>
      <c r="R36" s="512"/>
      <c r="S36" s="512"/>
      <c r="T36" s="512"/>
      <c r="U36" s="538"/>
      <c r="V36" s="540"/>
      <c r="W36" s="540"/>
      <c r="X36" s="540"/>
      <c r="Y36" s="538"/>
      <c r="Z36" s="538"/>
      <c r="AA36" s="512"/>
      <c r="AB36" s="512"/>
      <c r="AC36" s="512"/>
      <c r="AD36" s="512"/>
      <c r="AE36" s="512"/>
      <c r="AF36" s="512"/>
      <c r="AG36" s="512"/>
      <c r="AH36" s="512"/>
    </row>
    <row r="37" spans="1:34" s="514" customFormat="1" x14ac:dyDescent="0.15">
      <c r="A37" s="512"/>
      <c r="B37" s="512"/>
      <c r="C37" s="512"/>
      <c r="D37" s="512"/>
      <c r="E37" s="512"/>
      <c r="F37" s="512"/>
      <c r="G37" s="512"/>
      <c r="H37" s="512"/>
      <c r="I37" s="512"/>
      <c r="J37" s="512"/>
      <c r="K37" s="512"/>
      <c r="L37" s="512"/>
      <c r="M37" s="512"/>
      <c r="N37" s="538"/>
      <c r="O37" s="512"/>
      <c r="P37" s="512"/>
      <c r="Q37" s="512"/>
      <c r="R37" s="512"/>
      <c r="S37" s="512"/>
      <c r="T37" s="512"/>
      <c r="U37" s="538"/>
      <c r="V37" s="540"/>
      <c r="W37" s="540"/>
      <c r="X37" s="540"/>
      <c r="Y37" s="538"/>
      <c r="Z37" s="538"/>
      <c r="AA37" s="512"/>
      <c r="AB37" s="512"/>
      <c r="AC37" s="512"/>
      <c r="AD37" s="512"/>
      <c r="AE37" s="512"/>
      <c r="AF37" s="512"/>
      <c r="AG37" s="512"/>
      <c r="AH37" s="512"/>
    </row>
    <row r="38" spans="1:34" s="514" customFormat="1" x14ac:dyDescent="0.15">
      <c r="A38" s="512"/>
      <c r="B38" s="512"/>
      <c r="C38" s="512"/>
      <c r="D38" s="512"/>
      <c r="E38" s="512"/>
      <c r="F38" s="512"/>
      <c r="G38" s="512"/>
      <c r="H38" s="512"/>
      <c r="I38" s="512"/>
      <c r="J38" s="512"/>
      <c r="K38" s="512"/>
      <c r="L38" s="512"/>
      <c r="M38" s="512"/>
      <c r="N38" s="538"/>
      <c r="O38" s="512"/>
      <c r="P38" s="512"/>
      <c r="Q38" s="512"/>
      <c r="R38" s="512"/>
      <c r="S38" s="512"/>
      <c r="T38" s="512"/>
      <c r="U38" s="538"/>
      <c r="V38" s="540"/>
      <c r="W38" s="540"/>
      <c r="X38" s="540"/>
      <c r="Y38" s="538"/>
      <c r="Z38" s="538"/>
      <c r="AA38" s="512"/>
      <c r="AB38" s="512"/>
      <c r="AC38" s="512"/>
      <c r="AD38" s="512"/>
      <c r="AE38" s="512"/>
      <c r="AF38" s="512"/>
      <c r="AG38" s="512"/>
      <c r="AH38" s="512"/>
    </row>
    <row r="39" spans="1:34" s="514" customFormat="1" x14ac:dyDescent="0.15">
      <c r="A39" s="512"/>
      <c r="B39" s="512"/>
      <c r="C39" s="512"/>
      <c r="D39" s="512"/>
      <c r="E39" s="512"/>
      <c r="F39" s="512"/>
      <c r="G39" s="512"/>
      <c r="H39" s="512"/>
      <c r="I39" s="512"/>
      <c r="J39" s="512"/>
      <c r="K39" s="512"/>
      <c r="L39" s="512"/>
      <c r="M39" s="512"/>
      <c r="N39" s="538"/>
      <c r="O39" s="512"/>
      <c r="P39" s="512"/>
      <c r="Q39" s="512"/>
      <c r="R39" s="512"/>
      <c r="S39" s="512"/>
      <c r="T39" s="512"/>
      <c r="U39" s="538"/>
      <c r="V39" s="540"/>
      <c r="W39" s="540"/>
      <c r="X39" s="540"/>
      <c r="Y39" s="538"/>
      <c r="Z39" s="538"/>
      <c r="AA39" s="512"/>
      <c r="AB39" s="512"/>
      <c r="AC39" s="512"/>
      <c r="AD39" s="512"/>
      <c r="AE39" s="512"/>
      <c r="AF39" s="512"/>
      <c r="AG39" s="512"/>
      <c r="AH39" s="512"/>
    </row>
    <row r="40" spans="1:34" s="514" customFormat="1" x14ac:dyDescent="0.15">
      <c r="A40" s="512"/>
      <c r="B40" s="512"/>
      <c r="C40" s="512"/>
      <c r="D40" s="512"/>
      <c r="E40" s="512"/>
      <c r="F40" s="512"/>
      <c r="G40" s="512"/>
      <c r="H40" s="512"/>
      <c r="I40" s="512"/>
      <c r="J40" s="512"/>
      <c r="K40" s="512"/>
      <c r="L40" s="512"/>
      <c r="M40" s="512"/>
      <c r="N40" s="538"/>
      <c r="O40" s="512"/>
      <c r="P40" s="512"/>
      <c r="Q40" s="512"/>
      <c r="R40" s="512"/>
      <c r="S40" s="512"/>
      <c r="T40" s="512"/>
      <c r="U40" s="538"/>
      <c r="V40" s="540"/>
      <c r="W40" s="540"/>
      <c r="X40" s="540"/>
      <c r="Y40" s="538"/>
      <c r="Z40" s="538"/>
      <c r="AA40" s="512"/>
      <c r="AB40" s="512"/>
      <c r="AC40" s="512"/>
      <c r="AD40" s="512"/>
      <c r="AE40" s="512"/>
      <c r="AF40" s="512"/>
      <c r="AG40" s="512"/>
      <c r="AH40" s="512"/>
    </row>
    <row r="41" spans="1:34" s="514" customFormat="1" x14ac:dyDescent="0.15">
      <c r="A41" s="512"/>
      <c r="B41" s="512"/>
      <c r="C41" s="512"/>
      <c r="D41" s="512"/>
      <c r="E41" s="512"/>
      <c r="F41" s="512"/>
      <c r="G41" s="512"/>
      <c r="H41" s="512"/>
      <c r="I41" s="512"/>
      <c r="J41" s="512"/>
      <c r="K41" s="512"/>
      <c r="L41" s="512"/>
      <c r="M41" s="512"/>
      <c r="N41" s="538"/>
      <c r="O41" s="512"/>
      <c r="P41" s="512"/>
      <c r="Q41" s="512"/>
      <c r="R41" s="512"/>
      <c r="S41" s="512"/>
      <c r="T41" s="512"/>
      <c r="U41" s="538"/>
      <c r="V41" s="540"/>
      <c r="W41" s="540"/>
      <c r="X41" s="540"/>
      <c r="Y41" s="538"/>
      <c r="Z41" s="538"/>
      <c r="AA41" s="512"/>
      <c r="AB41" s="512"/>
      <c r="AC41" s="512"/>
      <c r="AD41" s="512"/>
      <c r="AE41" s="512"/>
      <c r="AF41" s="512"/>
      <c r="AG41" s="512"/>
      <c r="AH41" s="512"/>
    </row>
    <row r="42" spans="1:34" s="514" customFormat="1" x14ac:dyDescent="0.15">
      <c r="A42" s="512"/>
      <c r="B42" s="512"/>
      <c r="C42" s="512"/>
      <c r="D42" s="512"/>
      <c r="E42" s="512"/>
      <c r="F42" s="512"/>
      <c r="G42" s="512"/>
      <c r="H42" s="512"/>
      <c r="I42" s="512"/>
      <c r="J42" s="512"/>
      <c r="K42" s="512"/>
      <c r="L42" s="512"/>
      <c r="M42" s="512"/>
      <c r="N42" s="538"/>
      <c r="O42" s="512"/>
      <c r="P42" s="512"/>
      <c r="Q42" s="512"/>
      <c r="R42" s="512"/>
      <c r="S42" s="512"/>
      <c r="T42" s="512"/>
      <c r="U42" s="538"/>
      <c r="V42" s="540"/>
      <c r="W42" s="540"/>
      <c r="X42" s="540"/>
      <c r="Y42" s="538"/>
      <c r="Z42" s="538"/>
      <c r="AA42" s="512"/>
      <c r="AB42" s="512"/>
      <c r="AC42" s="512"/>
      <c r="AD42" s="512"/>
      <c r="AE42" s="512"/>
      <c r="AF42" s="512"/>
      <c r="AG42" s="512"/>
      <c r="AH42" s="512"/>
    </row>
    <row r="43" spans="1:34" s="514" customFormat="1" x14ac:dyDescent="0.15">
      <c r="A43" s="512"/>
      <c r="B43" s="512"/>
      <c r="C43" s="512"/>
      <c r="D43" s="512"/>
      <c r="E43" s="512"/>
      <c r="F43" s="512"/>
      <c r="G43" s="512"/>
      <c r="H43" s="512"/>
      <c r="I43" s="512"/>
      <c r="J43" s="512"/>
      <c r="K43" s="512"/>
      <c r="L43" s="512"/>
      <c r="M43" s="512"/>
      <c r="N43" s="538"/>
      <c r="O43" s="512"/>
      <c r="P43" s="512"/>
      <c r="Q43" s="512"/>
      <c r="R43" s="512"/>
      <c r="S43" s="512"/>
      <c r="T43" s="512"/>
      <c r="U43" s="538"/>
      <c r="V43" s="540"/>
      <c r="W43" s="540"/>
      <c r="X43" s="540"/>
      <c r="Y43" s="538"/>
      <c r="Z43" s="538"/>
      <c r="AA43" s="512"/>
      <c r="AB43" s="512"/>
      <c r="AC43" s="512"/>
      <c r="AD43" s="512"/>
      <c r="AE43" s="512"/>
      <c r="AF43" s="512"/>
      <c r="AG43" s="512"/>
      <c r="AH43" s="512"/>
    </row>
    <row r="44" spans="1:34" s="514" customFormat="1" x14ac:dyDescent="0.15">
      <c r="A44" s="512"/>
      <c r="B44" s="512"/>
      <c r="C44" s="512"/>
      <c r="D44" s="512"/>
      <c r="E44" s="512"/>
      <c r="F44" s="512"/>
      <c r="G44" s="512"/>
      <c r="H44" s="512"/>
      <c r="I44" s="512"/>
      <c r="J44" s="512"/>
      <c r="K44" s="512"/>
      <c r="L44" s="512"/>
      <c r="M44" s="512"/>
      <c r="N44" s="538"/>
      <c r="O44" s="512"/>
      <c r="P44" s="512"/>
      <c r="Q44" s="512"/>
      <c r="R44" s="512"/>
      <c r="S44" s="512"/>
      <c r="T44" s="512"/>
      <c r="U44" s="538"/>
      <c r="V44" s="540"/>
      <c r="W44" s="540"/>
      <c r="X44" s="540"/>
      <c r="Y44" s="538"/>
      <c r="Z44" s="538"/>
      <c r="AA44" s="512"/>
      <c r="AB44" s="512"/>
      <c r="AC44" s="512"/>
      <c r="AD44" s="512"/>
      <c r="AE44" s="512"/>
      <c r="AF44" s="512"/>
      <c r="AG44" s="512"/>
      <c r="AH44" s="512"/>
    </row>
    <row r="45" spans="1:34" s="514" customFormat="1" x14ac:dyDescent="0.15">
      <c r="A45" s="512"/>
      <c r="B45" s="512"/>
      <c r="C45" s="512"/>
      <c r="D45" s="512"/>
      <c r="E45" s="512"/>
      <c r="F45" s="512"/>
      <c r="G45" s="512"/>
      <c r="H45" s="512"/>
      <c r="I45" s="512"/>
      <c r="J45" s="512"/>
      <c r="K45" s="512"/>
      <c r="L45" s="512"/>
      <c r="M45" s="512"/>
      <c r="N45" s="538"/>
      <c r="O45" s="512"/>
      <c r="P45" s="512"/>
      <c r="Q45" s="512"/>
      <c r="R45" s="512"/>
      <c r="S45" s="512"/>
      <c r="T45" s="512"/>
      <c r="U45" s="538"/>
      <c r="V45" s="540"/>
      <c r="W45" s="540"/>
      <c r="X45" s="540"/>
      <c r="Y45" s="538"/>
      <c r="Z45" s="538"/>
      <c r="AA45" s="512"/>
      <c r="AB45" s="512"/>
      <c r="AC45" s="512"/>
      <c r="AD45" s="512"/>
      <c r="AE45" s="512"/>
      <c r="AF45" s="512"/>
      <c r="AG45" s="512"/>
      <c r="AH45" s="512"/>
    </row>
    <row r="46" spans="1:34" s="514" customFormat="1" x14ac:dyDescent="0.15">
      <c r="A46" s="512"/>
      <c r="B46" s="512"/>
      <c r="C46" s="512"/>
      <c r="D46" s="512"/>
      <c r="E46" s="512"/>
      <c r="F46" s="512"/>
      <c r="G46" s="512"/>
      <c r="H46" s="512"/>
      <c r="I46" s="512"/>
      <c r="J46" s="512"/>
      <c r="K46" s="512"/>
      <c r="L46" s="512"/>
      <c r="M46" s="512"/>
      <c r="N46" s="538"/>
      <c r="O46" s="512"/>
      <c r="P46" s="512"/>
      <c r="Q46" s="512"/>
      <c r="R46" s="512"/>
      <c r="S46" s="512"/>
      <c r="T46" s="512"/>
      <c r="U46" s="538"/>
      <c r="V46" s="540"/>
      <c r="W46" s="540"/>
      <c r="X46" s="540"/>
      <c r="Y46" s="538"/>
      <c r="Z46" s="538"/>
      <c r="AA46" s="512"/>
      <c r="AB46" s="512"/>
      <c r="AC46" s="512"/>
      <c r="AD46" s="512"/>
      <c r="AE46" s="512"/>
      <c r="AF46" s="512"/>
      <c r="AG46" s="512"/>
      <c r="AH46" s="512"/>
    </row>
    <row r="47" spans="1:34" s="514" customFormat="1" x14ac:dyDescent="0.15">
      <c r="A47" s="512"/>
      <c r="B47" s="512"/>
      <c r="C47" s="512"/>
      <c r="D47" s="512"/>
      <c r="E47" s="512"/>
      <c r="F47" s="512"/>
      <c r="G47" s="512"/>
      <c r="H47" s="512"/>
      <c r="I47" s="512"/>
      <c r="J47" s="512"/>
      <c r="K47" s="512"/>
      <c r="L47" s="512"/>
      <c r="M47" s="512"/>
      <c r="N47" s="538"/>
      <c r="O47" s="512"/>
      <c r="P47" s="512"/>
      <c r="Q47" s="512"/>
      <c r="R47" s="512"/>
      <c r="S47" s="512"/>
      <c r="T47" s="512"/>
      <c r="U47" s="538"/>
      <c r="V47" s="540"/>
      <c r="W47" s="540"/>
      <c r="X47" s="540"/>
      <c r="Y47" s="538"/>
      <c r="Z47" s="538"/>
      <c r="AA47" s="512"/>
      <c r="AB47" s="512"/>
      <c r="AC47" s="512"/>
      <c r="AD47" s="512"/>
      <c r="AE47" s="512"/>
      <c r="AF47" s="512"/>
      <c r="AG47" s="512"/>
      <c r="AH47" s="512"/>
    </row>
    <row r="48" spans="1:34" s="514" customFormat="1" x14ac:dyDescent="0.15">
      <c r="A48" s="512"/>
      <c r="B48" s="512"/>
      <c r="C48" s="512"/>
      <c r="D48" s="512"/>
      <c r="E48" s="512"/>
      <c r="F48" s="512"/>
      <c r="G48" s="512"/>
      <c r="H48" s="512"/>
      <c r="I48" s="512"/>
      <c r="J48" s="512"/>
      <c r="K48" s="512"/>
      <c r="L48" s="512"/>
      <c r="M48" s="512"/>
      <c r="N48" s="538"/>
      <c r="O48" s="512"/>
      <c r="P48" s="512"/>
      <c r="Q48" s="512"/>
      <c r="R48" s="512"/>
      <c r="S48" s="512"/>
      <c r="T48" s="512"/>
      <c r="U48" s="538"/>
      <c r="V48" s="540"/>
      <c r="W48" s="540"/>
      <c r="X48" s="540"/>
      <c r="Y48" s="538"/>
      <c r="Z48" s="538"/>
      <c r="AA48" s="512"/>
      <c r="AB48" s="512"/>
      <c r="AC48" s="512"/>
      <c r="AD48" s="512"/>
      <c r="AE48" s="512"/>
      <c r="AF48" s="512"/>
      <c r="AG48" s="512"/>
      <c r="AH48" s="512"/>
    </row>
    <row r="49" spans="1:34" s="514" customFormat="1" x14ac:dyDescent="0.15">
      <c r="A49" s="512"/>
      <c r="B49" s="512"/>
      <c r="C49" s="512"/>
      <c r="D49" s="512"/>
      <c r="E49" s="512"/>
      <c r="F49" s="512"/>
      <c r="G49" s="512"/>
      <c r="H49" s="512"/>
      <c r="I49" s="512"/>
      <c r="J49" s="512"/>
      <c r="K49" s="512"/>
      <c r="L49" s="512"/>
      <c r="M49" s="512"/>
      <c r="N49" s="538"/>
      <c r="O49" s="512"/>
      <c r="P49" s="512"/>
      <c r="Q49" s="512"/>
      <c r="R49" s="512"/>
      <c r="S49" s="512"/>
      <c r="T49" s="512"/>
      <c r="U49" s="538"/>
      <c r="V49" s="540"/>
      <c r="W49" s="540"/>
      <c r="X49" s="540"/>
      <c r="Y49" s="538"/>
      <c r="Z49" s="538"/>
      <c r="AA49" s="512"/>
      <c r="AB49" s="512"/>
      <c r="AC49" s="512"/>
      <c r="AD49" s="512"/>
      <c r="AE49" s="512"/>
      <c r="AF49" s="512"/>
      <c r="AG49" s="512"/>
      <c r="AH49" s="512"/>
    </row>
    <row r="50" spans="1:34" s="514" customFormat="1" x14ac:dyDescent="0.15">
      <c r="A50" s="512"/>
      <c r="B50" s="512"/>
      <c r="C50" s="512"/>
      <c r="D50" s="512"/>
      <c r="E50" s="512"/>
      <c r="F50" s="512"/>
      <c r="G50" s="512"/>
      <c r="H50" s="512"/>
      <c r="I50" s="512"/>
      <c r="J50" s="512"/>
      <c r="K50" s="512"/>
      <c r="L50" s="512"/>
      <c r="M50" s="512"/>
      <c r="N50" s="538"/>
      <c r="O50" s="512"/>
      <c r="P50" s="512"/>
      <c r="Q50" s="512"/>
      <c r="R50" s="512"/>
      <c r="S50" s="512"/>
      <c r="T50" s="512"/>
      <c r="U50" s="538"/>
      <c r="V50" s="540"/>
      <c r="W50" s="540"/>
      <c r="X50" s="540"/>
      <c r="Y50" s="538"/>
      <c r="Z50" s="538"/>
      <c r="AA50" s="512"/>
      <c r="AB50" s="512"/>
      <c r="AC50" s="512"/>
      <c r="AD50" s="512"/>
      <c r="AE50" s="512"/>
      <c r="AF50" s="512"/>
      <c r="AG50" s="512"/>
      <c r="AH50" s="512"/>
    </row>
    <row r="51" spans="1:34" s="514" customFormat="1" x14ac:dyDescent="0.15">
      <c r="A51" s="512"/>
      <c r="B51" s="512"/>
      <c r="C51" s="512"/>
      <c r="D51" s="512"/>
      <c r="E51" s="512"/>
      <c r="F51" s="512"/>
      <c r="G51" s="512"/>
      <c r="H51" s="512"/>
      <c r="I51" s="512"/>
      <c r="J51" s="512"/>
      <c r="K51" s="512"/>
      <c r="L51" s="512"/>
      <c r="M51" s="512"/>
      <c r="N51" s="538"/>
      <c r="O51" s="512"/>
      <c r="P51" s="512"/>
      <c r="Q51" s="512"/>
      <c r="R51" s="512"/>
      <c r="S51" s="512"/>
      <c r="T51" s="512"/>
      <c r="U51" s="538"/>
      <c r="V51" s="540"/>
      <c r="W51" s="540"/>
      <c r="X51" s="540"/>
      <c r="Y51" s="538"/>
      <c r="Z51" s="538"/>
      <c r="AA51" s="512"/>
      <c r="AB51" s="512"/>
      <c r="AC51" s="512"/>
      <c r="AD51" s="512"/>
      <c r="AE51" s="512"/>
      <c r="AF51" s="512"/>
      <c r="AG51" s="512"/>
      <c r="AH51" s="512"/>
    </row>
    <row r="52" spans="1:34" s="514" customFormat="1" x14ac:dyDescent="0.15">
      <c r="A52" s="512"/>
      <c r="B52" s="512"/>
      <c r="C52" s="512"/>
      <c r="D52" s="512"/>
      <c r="E52" s="512"/>
      <c r="F52" s="512"/>
      <c r="G52" s="512"/>
      <c r="H52" s="512"/>
      <c r="I52" s="512"/>
      <c r="J52" s="512"/>
      <c r="K52" s="512"/>
      <c r="L52" s="512"/>
      <c r="M52" s="512"/>
      <c r="N52" s="538"/>
      <c r="O52" s="512"/>
      <c r="P52" s="512"/>
      <c r="Q52" s="512"/>
      <c r="R52" s="512"/>
      <c r="S52" s="512"/>
      <c r="T52" s="512"/>
      <c r="U52" s="538"/>
      <c r="V52" s="540"/>
      <c r="W52" s="540"/>
      <c r="X52" s="540"/>
      <c r="Y52" s="538"/>
      <c r="Z52" s="538"/>
      <c r="AA52" s="512"/>
      <c r="AB52" s="512"/>
      <c r="AC52" s="512"/>
      <c r="AD52" s="512"/>
      <c r="AE52" s="512"/>
      <c r="AF52" s="512"/>
      <c r="AG52" s="512"/>
      <c r="AH52" s="512"/>
    </row>
    <row r="53" spans="1:34" s="514" customFormat="1" x14ac:dyDescent="0.15">
      <c r="A53" s="512"/>
      <c r="B53" s="512"/>
      <c r="C53" s="512"/>
      <c r="D53" s="512"/>
      <c r="E53" s="512"/>
      <c r="F53" s="512"/>
      <c r="G53" s="512"/>
      <c r="H53" s="512"/>
      <c r="I53" s="512"/>
      <c r="J53" s="512"/>
      <c r="K53" s="512"/>
      <c r="L53" s="512"/>
      <c r="M53" s="512"/>
      <c r="N53" s="538"/>
      <c r="O53" s="512"/>
      <c r="P53" s="512"/>
      <c r="Q53" s="512"/>
      <c r="R53" s="512"/>
      <c r="S53" s="512"/>
      <c r="T53" s="512"/>
      <c r="U53" s="538"/>
      <c r="V53" s="540"/>
      <c r="W53" s="540"/>
      <c r="X53" s="540"/>
      <c r="Y53" s="538"/>
      <c r="Z53" s="538"/>
      <c r="AA53" s="512"/>
      <c r="AB53" s="512"/>
      <c r="AC53" s="512"/>
      <c r="AD53" s="512"/>
      <c r="AE53" s="512"/>
      <c r="AF53" s="512"/>
      <c r="AG53" s="512"/>
      <c r="AH53" s="512"/>
    </row>
    <row r="54" spans="1:34" s="514" customFormat="1" x14ac:dyDescent="0.15">
      <c r="A54" s="512"/>
      <c r="B54" s="512"/>
      <c r="C54" s="512"/>
      <c r="D54" s="512"/>
      <c r="E54" s="512"/>
      <c r="F54" s="512"/>
      <c r="G54" s="512"/>
      <c r="H54" s="512"/>
      <c r="I54" s="512"/>
      <c r="J54" s="512"/>
      <c r="K54" s="512"/>
      <c r="L54" s="512"/>
      <c r="M54" s="512"/>
      <c r="N54" s="538"/>
      <c r="O54" s="512"/>
      <c r="P54" s="512"/>
      <c r="Q54" s="512"/>
      <c r="R54" s="512"/>
      <c r="S54" s="512"/>
      <c r="T54" s="512"/>
      <c r="U54" s="538"/>
      <c r="V54" s="540"/>
      <c r="W54" s="540"/>
      <c r="X54" s="540"/>
      <c r="Y54" s="538"/>
      <c r="Z54" s="538"/>
      <c r="AA54" s="512"/>
      <c r="AB54" s="512"/>
      <c r="AC54" s="512"/>
      <c r="AD54" s="512"/>
      <c r="AE54" s="512"/>
      <c r="AF54" s="512"/>
      <c r="AG54" s="512"/>
      <c r="AH54" s="512"/>
    </row>
    <row r="55" spans="1:34" s="514" customFormat="1" x14ac:dyDescent="0.15">
      <c r="A55" s="512"/>
      <c r="B55" s="512"/>
      <c r="C55" s="512"/>
      <c r="D55" s="512"/>
      <c r="E55" s="512"/>
      <c r="F55" s="512"/>
      <c r="G55" s="512"/>
      <c r="H55" s="512"/>
      <c r="I55" s="512"/>
      <c r="J55" s="512"/>
      <c r="K55" s="512"/>
      <c r="L55" s="512"/>
      <c r="M55" s="512"/>
      <c r="N55" s="538"/>
      <c r="O55" s="512"/>
      <c r="P55" s="512"/>
      <c r="Q55" s="512"/>
      <c r="R55" s="512"/>
      <c r="S55" s="512"/>
      <c r="T55" s="512"/>
      <c r="U55" s="538"/>
      <c r="V55" s="540"/>
      <c r="W55" s="540"/>
      <c r="X55" s="540"/>
      <c r="Y55" s="538"/>
      <c r="Z55" s="538"/>
      <c r="AA55" s="512"/>
      <c r="AB55" s="512"/>
      <c r="AC55" s="512"/>
      <c r="AD55" s="512"/>
      <c r="AE55" s="512"/>
      <c r="AF55" s="512"/>
      <c r="AG55" s="512"/>
      <c r="AH55" s="512"/>
    </row>
    <row r="56" spans="1:34" s="514" customFormat="1" x14ac:dyDescent="0.15">
      <c r="A56" s="512"/>
      <c r="B56" s="512"/>
      <c r="C56" s="512"/>
      <c r="D56" s="512"/>
      <c r="E56" s="512"/>
      <c r="F56" s="512"/>
      <c r="G56" s="512"/>
      <c r="H56" s="512"/>
      <c r="I56" s="512"/>
      <c r="J56" s="512"/>
      <c r="K56" s="512"/>
      <c r="L56" s="512"/>
      <c r="M56" s="512"/>
      <c r="N56" s="538"/>
      <c r="O56" s="512"/>
      <c r="P56" s="512"/>
      <c r="Q56" s="512"/>
      <c r="R56" s="512"/>
      <c r="S56" s="512"/>
      <c r="T56" s="512"/>
      <c r="U56" s="538"/>
      <c r="V56" s="540"/>
      <c r="W56" s="540"/>
      <c r="X56" s="540"/>
      <c r="Y56" s="538"/>
      <c r="Z56" s="538"/>
      <c r="AA56" s="512"/>
      <c r="AB56" s="512"/>
      <c r="AC56" s="512"/>
      <c r="AD56" s="512"/>
      <c r="AE56" s="512"/>
      <c r="AF56" s="512"/>
      <c r="AG56" s="512"/>
      <c r="AH56" s="512"/>
    </row>
    <row r="57" spans="1:34" s="514" customFormat="1" x14ac:dyDescent="0.15">
      <c r="A57" s="512"/>
      <c r="B57" s="512"/>
      <c r="C57" s="512"/>
      <c r="D57" s="512"/>
      <c r="E57" s="512"/>
      <c r="F57" s="512"/>
      <c r="G57" s="512"/>
      <c r="H57" s="512"/>
      <c r="I57" s="512"/>
      <c r="J57" s="512"/>
      <c r="K57" s="512"/>
      <c r="L57" s="512"/>
      <c r="M57" s="512"/>
      <c r="N57" s="538"/>
      <c r="O57" s="512"/>
      <c r="P57" s="512"/>
      <c r="Q57" s="512"/>
      <c r="R57" s="512"/>
      <c r="S57" s="512"/>
      <c r="T57" s="512"/>
      <c r="U57" s="538"/>
      <c r="V57" s="540"/>
      <c r="W57" s="540"/>
      <c r="X57" s="540"/>
      <c r="Y57" s="538"/>
      <c r="Z57" s="538"/>
      <c r="AA57" s="512"/>
      <c r="AB57" s="512"/>
      <c r="AC57" s="512"/>
      <c r="AD57" s="512"/>
      <c r="AE57" s="512"/>
      <c r="AF57" s="512"/>
      <c r="AG57" s="512"/>
      <c r="AH57" s="512"/>
    </row>
    <row r="58" spans="1:34" s="514" customFormat="1" x14ac:dyDescent="0.15">
      <c r="A58" s="512"/>
      <c r="B58" s="512"/>
      <c r="C58" s="512"/>
      <c r="D58" s="512"/>
      <c r="E58" s="512"/>
      <c r="F58" s="512"/>
      <c r="G58" s="512"/>
      <c r="H58" s="512"/>
      <c r="I58" s="512"/>
      <c r="J58" s="512"/>
      <c r="K58" s="512"/>
      <c r="L58" s="512"/>
      <c r="M58" s="512"/>
      <c r="N58" s="538"/>
      <c r="O58" s="512"/>
      <c r="P58" s="512"/>
      <c r="Q58" s="512"/>
      <c r="R58" s="512"/>
      <c r="S58" s="512"/>
      <c r="T58" s="512"/>
      <c r="U58" s="538"/>
      <c r="V58" s="540"/>
      <c r="W58" s="540"/>
      <c r="X58" s="540"/>
      <c r="Y58" s="538"/>
      <c r="Z58" s="538"/>
      <c r="AA58" s="512"/>
      <c r="AB58" s="512"/>
      <c r="AC58" s="512"/>
      <c r="AD58" s="512"/>
      <c r="AE58" s="512"/>
      <c r="AF58" s="512"/>
      <c r="AG58" s="512"/>
      <c r="AH58" s="512"/>
    </row>
    <row r="59" spans="1:34" s="514" customFormat="1" x14ac:dyDescent="0.15">
      <c r="A59" s="512"/>
      <c r="B59" s="512"/>
      <c r="C59" s="512"/>
      <c r="D59" s="512"/>
      <c r="E59" s="512"/>
      <c r="F59" s="512"/>
      <c r="G59" s="512"/>
      <c r="H59" s="512"/>
      <c r="I59" s="512"/>
      <c r="J59" s="512"/>
      <c r="K59" s="512"/>
      <c r="L59" s="512"/>
      <c r="M59" s="512"/>
      <c r="N59" s="538"/>
      <c r="O59" s="512"/>
      <c r="P59" s="512"/>
      <c r="Q59" s="512"/>
      <c r="R59" s="512"/>
      <c r="S59" s="512"/>
      <c r="T59" s="512"/>
      <c r="U59" s="538"/>
      <c r="V59" s="540"/>
      <c r="W59" s="540"/>
      <c r="X59" s="540"/>
      <c r="Y59" s="538"/>
      <c r="Z59" s="538"/>
      <c r="AA59" s="512"/>
      <c r="AB59" s="512"/>
      <c r="AC59" s="512"/>
      <c r="AD59" s="512"/>
      <c r="AE59" s="512"/>
      <c r="AF59" s="512"/>
      <c r="AG59" s="512"/>
      <c r="AH59" s="512"/>
    </row>
    <row r="60" spans="1:34" x14ac:dyDescent="0.15">
      <c r="R60" s="68"/>
      <c r="S60" s="68"/>
      <c r="U60" s="68"/>
      <c r="V60" s="514"/>
      <c r="W60" s="514"/>
      <c r="X60" s="514"/>
      <c r="Y60" s="514"/>
      <c r="Z60" s="514"/>
    </row>
    <row r="61" spans="1:34" x14ac:dyDescent="0.15">
      <c r="R61" s="68"/>
      <c r="S61" s="68"/>
      <c r="U61" s="68"/>
      <c r="V61" s="514"/>
      <c r="W61" s="514"/>
      <c r="X61" s="514"/>
      <c r="Y61" s="514"/>
      <c r="Z61" s="514"/>
    </row>
    <row r="62" spans="1:34" x14ac:dyDescent="0.15">
      <c r="R62" s="68"/>
      <c r="S62" s="68"/>
      <c r="U62" s="68"/>
      <c r="V62" s="514"/>
      <c r="W62" s="514"/>
      <c r="X62" s="514"/>
      <c r="Y62" s="514"/>
      <c r="Z62" s="514"/>
    </row>
    <row r="63" spans="1:34" x14ac:dyDescent="0.15">
      <c r="R63" s="68"/>
      <c r="S63" s="68"/>
      <c r="U63" s="68"/>
      <c r="V63" s="514"/>
      <c r="W63" s="514"/>
      <c r="X63" s="514"/>
      <c r="Y63" s="514"/>
      <c r="Z63" s="514"/>
    </row>
    <row r="64" spans="1:34" x14ac:dyDescent="0.15">
      <c r="R64" s="68"/>
      <c r="S64" s="68"/>
      <c r="U64" s="68"/>
      <c r="V64" s="514"/>
      <c r="W64" s="514"/>
      <c r="X64" s="514"/>
      <c r="Y64" s="514"/>
      <c r="Z64" s="514"/>
    </row>
    <row r="65" spans="18:26" x14ac:dyDescent="0.15">
      <c r="R65" s="68"/>
      <c r="S65" s="68"/>
      <c r="U65" s="68"/>
      <c r="V65" s="514"/>
      <c r="W65" s="514"/>
      <c r="X65" s="514"/>
      <c r="Y65" s="514"/>
      <c r="Z65" s="514"/>
    </row>
    <row r="66" spans="18:26" x14ac:dyDescent="0.15">
      <c r="R66" s="68"/>
      <c r="S66" s="68"/>
      <c r="U66" s="68"/>
      <c r="V66" s="514"/>
      <c r="W66" s="514"/>
      <c r="X66" s="514"/>
      <c r="Y66" s="514"/>
      <c r="Z66" s="514"/>
    </row>
    <row r="67" spans="18:26" x14ac:dyDescent="0.15">
      <c r="R67" s="68"/>
      <c r="S67" s="68"/>
      <c r="U67" s="68"/>
      <c r="V67" s="514"/>
      <c r="W67" s="514"/>
      <c r="X67" s="514"/>
      <c r="Y67" s="514"/>
      <c r="Z67" s="514"/>
    </row>
    <row r="68" spans="18:26" x14ac:dyDescent="0.15">
      <c r="R68" s="68"/>
      <c r="S68" s="68"/>
      <c r="U68" s="68"/>
      <c r="V68" s="514"/>
      <c r="W68" s="514"/>
      <c r="X68" s="514"/>
      <c r="Y68" s="514"/>
      <c r="Z68" s="514"/>
    </row>
    <row r="69" spans="18:26" x14ac:dyDescent="0.15">
      <c r="R69" s="68"/>
      <c r="S69" s="68"/>
      <c r="U69" s="68"/>
      <c r="V69" s="514"/>
      <c r="W69" s="514"/>
      <c r="X69" s="514"/>
      <c r="Y69" s="514"/>
      <c r="Z69" s="514"/>
    </row>
    <row r="70" spans="18:26" x14ac:dyDescent="0.15">
      <c r="R70" s="68"/>
      <c r="S70" s="68"/>
      <c r="U70" s="68"/>
      <c r="V70" s="514"/>
      <c r="W70" s="514"/>
      <c r="X70" s="514"/>
      <c r="Y70" s="514"/>
      <c r="Z70" s="514"/>
    </row>
    <row r="71" spans="18:26" x14ac:dyDescent="0.15">
      <c r="R71" s="68"/>
      <c r="S71" s="68"/>
      <c r="U71" s="68"/>
      <c r="V71" s="514"/>
      <c r="W71" s="514"/>
      <c r="X71" s="514"/>
      <c r="Y71" s="514"/>
      <c r="Z71" s="514"/>
    </row>
    <row r="72" spans="18:26" x14ac:dyDescent="0.15">
      <c r="R72" s="68"/>
      <c r="S72" s="68"/>
      <c r="U72" s="68"/>
      <c r="V72" s="514"/>
      <c r="W72" s="514"/>
      <c r="X72" s="514"/>
      <c r="Y72" s="514"/>
      <c r="Z72" s="514"/>
    </row>
    <row r="73" spans="18:26" x14ac:dyDescent="0.15">
      <c r="R73" s="68"/>
      <c r="S73" s="68"/>
      <c r="U73" s="68"/>
      <c r="V73" s="514"/>
      <c r="W73" s="514"/>
      <c r="X73" s="514"/>
      <c r="Y73" s="514"/>
      <c r="Z73" s="514"/>
    </row>
    <row r="74" spans="18:26" x14ac:dyDescent="0.15">
      <c r="R74" s="68"/>
      <c r="S74" s="68"/>
      <c r="U74" s="68"/>
      <c r="V74" s="514"/>
      <c r="W74" s="514"/>
      <c r="X74" s="514"/>
      <c r="Y74" s="514"/>
      <c r="Z74" s="514"/>
    </row>
    <row r="75" spans="18:26" x14ac:dyDescent="0.15">
      <c r="R75" s="68"/>
      <c r="S75" s="68"/>
      <c r="U75" s="68"/>
      <c r="V75" s="514"/>
      <c r="W75" s="514"/>
      <c r="X75" s="514"/>
      <c r="Y75" s="514"/>
      <c r="Z75" s="514"/>
    </row>
    <row r="76" spans="18:26" x14ac:dyDescent="0.15">
      <c r="R76" s="68"/>
      <c r="S76" s="68"/>
      <c r="U76" s="68"/>
      <c r="V76" s="514"/>
      <c r="W76" s="514"/>
      <c r="X76" s="514"/>
      <c r="Y76" s="514"/>
      <c r="Z76" s="514"/>
    </row>
    <row r="77" spans="18:26" x14ac:dyDescent="0.15">
      <c r="R77" s="68"/>
      <c r="S77" s="68"/>
      <c r="U77" s="68"/>
      <c r="V77" s="514"/>
      <c r="W77" s="514"/>
      <c r="X77" s="514"/>
      <c r="Y77" s="514"/>
      <c r="Z77" s="514"/>
    </row>
    <row r="78" spans="18:26" x14ac:dyDescent="0.15">
      <c r="R78" s="68"/>
      <c r="S78" s="68"/>
      <c r="U78" s="68"/>
      <c r="V78" s="514"/>
      <c r="W78" s="514"/>
      <c r="X78" s="514"/>
      <c r="Y78" s="514"/>
      <c r="Z78" s="514"/>
    </row>
    <row r="79" spans="18:26" x14ac:dyDescent="0.15">
      <c r="R79" s="68"/>
      <c r="S79" s="68"/>
      <c r="U79" s="68"/>
      <c r="V79" s="514"/>
      <c r="W79" s="514"/>
      <c r="X79" s="514"/>
      <c r="Y79" s="514"/>
      <c r="Z79" s="514"/>
    </row>
    <row r="80" spans="18:26" x14ac:dyDescent="0.15">
      <c r="R80" s="68"/>
      <c r="S80" s="68"/>
      <c r="U80" s="68"/>
      <c r="V80" s="514"/>
      <c r="W80" s="514"/>
      <c r="X80" s="514"/>
      <c r="Y80" s="514"/>
      <c r="Z80" s="514"/>
    </row>
    <row r="81" spans="18:26" x14ac:dyDescent="0.15">
      <c r="R81" s="68"/>
      <c r="S81" s="68"/>
      <c r="U81" s="68"/>
      <c r="V81" s="514"/>
      <c r="W81" s="514"/>
      <c r="X81" s="514"/>
      <c r="Y81" s="514"/>
      <c r="Z81" s="514"/>
    </row>
    <row r="82" spans="18:26" x14ac:dyDescent="0.15">
      <c r="R82" s="68"/>
      <c r="S82" s="68"/>
      <c r="U82" s="68"/>
      <c r="V82" s="514"/>
      <c r="W82" s="514"/>
      <c r="X82" s="514"/>
      <c r="Y82" s="514"/>
      <c r="Z82" s="514"/>
    </row>
    <row r="83" spans="18:26" x14ac:dyDescent="0.15">
      <c r="R83" s="68"/>
      <c r="S83" s="68"/>
      <c r="U83" s="68"/>
      <c r="V83" s="514"/>
      <c r="W83" s="514"/>
      <c r="X83" s="514"/>
      <c r="Y83" s="514"/>
      <c r="Z83" s="514"/>
    </row>
    <row r="84" spans="18:26" x14ac:dyDescent="0.15">
      <c r="R84" s="68"/>
      <c r="S84" s="68"/>
      <c r="U84" s="68"/>
      <c r="V84" s="514"/>
      <c r="W84" s="514"/>
      <c r="X84" s="514"/>
      <c r="Y84" s="514"/>
      <c r="Z84" s="514"/>
    </row>
    <row r="85" spans="18:26" x14ac:dyDescent="0.15">
      <c r="R85" s="68"/>
      <c r="S85" s="68"/>
      <c r="U85" s="68"/>
      <c r="V85" s="514"/>
      <c r="W85" s="514"/>
      <c r="X85" s="514"/>
      <c r="Y85" s="514"/>
      <c r="Z85" s="514"/>
    </row>
    <row r="86" spans="18:26" x14ac:dyDescent="0.15">
      <c r="R86" s="68"/>
      <c r="S86" s="68"/>
      <c r="U86" s="68"/>
      <c r="V86" s="514"/>
      <c r="W86" s="514"/>
      <c r="X86" s="514"/>
      <c r="Y86" s="514"/>
      <c r="Z86" s="514"/>
    </row>
    <row r="87" spans="18:26" x14ac:dyDescent="0.15">
      <c r="R87" s="68"/>
      <c r="S87" s="68"/>
      <c r="U87" s="68"/>
      <c r="V87" s="514"/>
      <c r="W87" s="514"/>
      <c r="X87" s="514"/>
      <c r="Y87" s="514"/>
      <c r="Z87" s="514"/>
    </row>
    <row r="88" spans="18:26" x14ac:dyDescent="0.15">
      <c r="R88" s="68"/>
      <c r="S88" s="68"/>
      <c r="U88" s="68"/>
      <c r="V88" s="514"/>
      <c r="W88" s="514"/>
      <c r="X88" s="514"/>
      <c r="Y88" s="514"/>
      <c r="Z88" s="514"/>
    </row>
    <row r="89" spans="18:26" x14ac:dyDescent="0.15">
      <c r="R89" s="68"/>
      <c r="S89" s="68"/>
      <c r="U89" s="68"/>
      <c r="V89" s="514"/>
      <c r="W89" s="514"/>
      <c r="X89" s="514"/>
      <c r="Y89" s="514"/>
      <c r="Z89" s="514"/>
    </row>
    <row r="90" spans="18:26" x14ac:dyDescent="0.15">
      <c r="R90" s="68"/>
      <c r="S90" s="68"/>
      <c r="U90" s="68"/>
      <c r="V90" s="514"/>
      <c r="W90" s="514"/>
      <c r="X90" s="514"/>
      <c r="Y90" s="514"/>
      <c r="Z90" s="514"/>
    </row>
  </sheetData>
  <mergeCells count="9">
    <mergeCell ref="J22:U22"/>
    <mergeCell ref="J15:K16"/>
    <mergeCell ref="J18:K19"/>
    <mergeCell ref="A2:A6"/>
    <mergeCell ref="C2:O5"/>
    <mergeCell ref="E13:G13"/>
    <mergeCell ref="J13:K13"/>
    <mergeCell ref="E11:N11"/>
    <mergeCell ref="E15:G19"/>
  </mergeCells>
  <phoneticPr fontId="4"/>
  <conditionalFormatting sqref="E15">
    <cfRule type="expression" dxfId="149" priority="3">
      <formula>LEN(E15)&gt;0</formula>
    </cfRule>
  </conditionalFormatting>
  <conditionalFormatting sqref="J15">
    <cfRule type="cellIs" dxfId="148" priority="2" operator="equal">
      <formula>"新人戦運営担当校です"</formula>
    </cfRule>
  </conditionalFormatting>
  <conditionalFormatting sqref="J18">
    <cfRule type="cellIs" dxfId="147" priority="1" operator="equal">
      <formula>"新人戦運営担当校ではありません"</formula>
    </cfRule>
  </conditionalFormatting>
  <pageMargins left="0.7" right="0.7" top="0.75" bottom="0.75" header="0.3" footer="0.3"/>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4" r:id="rId4" name="Check Box 2">
              <controlPr locked="0" defaultSize="0" print="0" autoFill="0" autoLine="0" autoPict="0" altText="">
                <anchor moveWithCells="1">
                  <from>
                    <xdr:col>3</xdr:col>
                    <xdr:colOff>66675</xdr:colOff>
                    <xdr:row>9</xdr:row>
                    <xdr:rowOff>76200</xdr:rowOff>
                  </from>
                  <to>
                    <xdr:col>14</xdr:col>
                    <xdr:colOff>19050</xdr:colOff>
                    <xdr:row>10</xdr:row>
                    <xdr:rowOff>742950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V135"/>
  <sheetViews>
    <sheetView showZeros="0" zoomScaleNormal="100" workbookViewId="0">
      <pane xSplit="6" ySplit="16" topLeftCell="G17" activePane="bottomRight" state="frozen"/>
      <selection pane="topRight" activeCell="C2" sqref="C2:O5"/>
      <selection pane="bottomLeft" activeCell="C2" sqref="C2:O5"/>
      <selection pane="bottomRight"/>
    </sheetView>
  </sheetViews>
  <sheetFormatPr defaultColWidth="9" defaultRowHeight="15" x14ac:dyDescent="0.15"/>
  <cols>
    <col min="1" max="1" width="19" style="68" customWidth="1"/>
    <col min="2" max="2" width="3.75" style="68" customWidth="1"/>
    <col min="3" max="3" width="5.625" style="68" customWidth="1"/>
    <col min="4" max="5" width="27.25" style="68" customWidth="1"/>
    <col min="6" max="6" width="23.875" style="68" customWidth="1"/>
    <col min="7" max="7" width="33.375" style="68" customWidth="1"/>
    <col min="8" max="8" width="3.625" style="68" customWidth="1"/>
    <col min="9" max="9" width="9" style="514"/>
    <col min="10" max="16384" width="9" style="68"/>
  </cols>
  <sheetData>
    <row r="1" spans="1:22" ht="12.75" customHeight="1" thickBot="1" x14ac:dyDescent="0.2">
      <c r="A1" s="510" t="s">
        <v>300</v>
      </c>
      <c r="B1" s="510"/>
      <c r="C1" s="510"/>
      <c r="D1" s="511"/>
      <c r="E1" s="511"/>
      <c r="F1" s="511"/>
      <c r="G1" s="511"/>
      <c r="H1" s="511"/>
      <c r="I1" s="512"/>
      <c r="J1" s="511"/>
    </row>
    <row r="2" spans="1:22" ht="34.5" customHeight="1" thickTop="1" x14ac:dyDescent="0.15">
      <c r="A2" s="779" t="s">
        <v>301</v>
      </c>
      <c r="B2" s="511"/>
      <c r="C2" s="811" t="str">
        <f>(初期設定!D3)</f>
        <v>第47回宮崎県高等学校新人放送コンテスト
第46回九州高校放送コンテスト 宮崎県予選
全九州総文 宮崎県予選／全国高文祭 AM部門・VM部門 宮崎県予選</v>
      </c>
      <c r="D2" s="812"/>
      <c r="E2" s="812"/>
      <c r="F2" s="813"/>
      <c r="G2" s="511"/>
      <c r="H2" s="511"/>
      <c r="I2" s="511"/>
      <c r="J2" s="511"/>
      <c r="K2" s="513"/>
      <c r="M2" s="514"/>
      <c r="N2" s="514"/>
      <c r="P2" s="373"/>
      <c r="Q2" s="513"/>
      <c r="R2" s="515"/>
      <c r="U2" s="514"/>
    </row>
    <row r="3" spans="1:22" ht="34.5" customHeight="1" x14ac:dyDescent="0.15">
      <c r="A3" s="779"/>
      <c r="B3" s="511"/>
      <c r="C3" s="814"/>
      <c r="D3" s="815"/>
      <c r="E3" s="815"/>
      <c r="F3" s="816"/>
      <c r="G3" s="511"/>
      <c r="H3" s="511"/>
      <c r="I3" s="511"/>
      <c r="J3" s="511"/>
      <c r="M3" s="514"/>
      <c r="N3" s="514"/>
      <c r="P3" s="373"/>
      <c r="Q3" s="513"/>
      <c r="R3" s="515"/>
      <c r="U3" s="514"/>
    </row>
    <row r="4" spans="1:22" ht="34.5" customHeight="1" thickBot="1" x14ac:dyDescent="0.2">
      <c r="A4" s="779"/>
      <c r="B4" s="511"/>
      <c r="C4" s="817"/>
      <c r="D4" s="818"/>
      <c r="E4" s="818"/>
      <c r="F4" s="819"/>
      <c r="G4" s="511"/>
      <c r="H4" s="511"/>
      <c r="I4" s="511"/>
      <c r="J4" s="511"/>
      <c r="M4" s="514"/>
      <c r="N4" s="514"/>
      <c r="P4" s="373"/>
      <c r="Q4" s="513"/>
      <c r="R4" s="515"/>
      <c r="U4" s="514"/>
    </row>
    <row r="5" spans="1:22" ht="6.75" customHeight="1" thickTop="1" thickBot="1" x14ac:dyDescent="0.2">
      <c r="A5" s="779"/>
      <c r="B5" s="511"/>
      <c r="C5" s="511"/>
      <c r="D5" s="511"/>
      <c r="E5" s="511"/>
      <c r="F5" s="511"/>
      <c r="G5" s="511"/>
      <c r="H5" s="511"/>
      <c r="I5" s="512"/>
      <c r="J5" s="511"/>
    </row>
    <row r="6" spans="1:22" ht="15.75" customHeight="1" thickBot="1" x14ac:dyDescent="0.2">
      <c r="A6" s="511"/>
      <c r="B6" s="511"/>
      <c r="C6" s="511"/>
      <c r="D6" s="516" t="s">
        <v>280</v>
      </c>
      <c r="E6" s="516" t="s">
        <v>297</v>
      </c>
      <c r="F6" s="511"/>
      <c r="G6" s="511"/>
      <c r="H6" s="511"/>
      <c r="I6" s="512"/>
      <c r="J6" s="511"/>
    </row>
    <row r="7" spans="1:22" ht="26.25" customHeight="1" thickTop="1" thickBot="1" x14ac:dyDescent="0.2">
      <c r="A7" s="511"/>
      <c r="B7" s="511"/>
      <c r="C7" s="511"/>
      <c r="D7" s="517">
        <f>(Ⅰ!C9)</f>
        <v>0</v>
      </c>
      <c r="E7" s="533" t="str">
        <f>(Ⅱ!J15)</f>
        <v/>
      </c>
      <c r="F7" s="511"/>
      <c r="G7" s="511"/>
      <c r="H7" s="518"/>
      <c r="I7" s="512"/>
      <c r="J7" s="511"/>
    </row>
    <row r="8" spans="1:22" ht="6" customHeight="1" thickBot="1" x14ac:dyDescent="0.2">
      <c r="A8" s="511"/>
      <c r="B8" s="511"/>
      <c r="C8" s="511"/>
      <c r="D8" s="511"/>
      <c r="E8" s="511"/>
      <c r="F8" s="511"/>
      <c r="G8" s="511"/>
      <c r="H8" s="511"/>
      <c r="I8" s="512"/>
      <c r="J8" s="511"/>
    </row>
    <row r="9" spans="1:22" ht="16.5" customHeight="1" x14ac:dyDescent="0.15">
      <c r="A9" s="511"/>
      <c r="B9" s="511"/>
      <c r="C9" s="519" t="s">
        <v>302</v>
      </c>
      <c r="D9" s="520"/>
      <c r="E9" s="520"/>
      <c r="F9" s="521"/>
      <c r="G9" s="511"/>
      <c r="H9" s="511"/>
      <c r="I9" s="512"/>
      <c r="J9" s="511"/>
    </row>
    <row r="10" spans="1:22" ht="16.5" customHeight="1" x14ac:dyDescent="0.15">
      <c r="A10" s="511"/>
      <c r="B10" s="511"/>
      <c r="C10" s="522" t="s">
        <v>303</v>
      </c>
      <c r="D10" s="523"/>
      <c r="E10" s="523"/>
      <c r="F10" s="524"/>
      <c r="G10" s="511"/>
      <c r="H10" s="511"/>
      <c r="I10" s="512"/>
      <c r="J10" s="511"/>
    </row>
    <row r="11" spans="1:22" ht="16.5" customHeight="1" thickBot="1" x14ac:dyDescent="0.2">
      <c r="A11" s="511"/>
      <c r="B11" s="511"/>
      <c r="C11" s="525" t="s">
        <v>592</v>
      </c>
      <c r="D11" s="526"/>
      <c r="E11" s="526"/>
      <c r="F11" s="527"/>
      <c r="G11" s="511"/>
      <c r="H11" s="511"/>
      <c r="I11" s="512"/>
      <c r="J11" s="511"/>
    </row>
    <row r="12" spans="1:22" ht="10.5" customHeight="1" thickBot="1" x14ac:dyDescent="0.2">
      <c r="A12" s="511"/>
      <c r="B12" s="511"/>
      <c r="C12" s="511"/>
      <c r="D12" s="511"/>
      <c r="E12" s="511"/>
      <c r="F12" s="511"/>
      <c r="G12" s="511"/>
      <c r="H12" s="511"/>
      <c r="I12" s="512"/>
      <c r="J12" s="511"/>
    </row>
    <row r="13" spans="1:22" ht="33" customHeight="1" thickBot="1" x14ac:dyDescent="0.2">
      <c r="A13" s="528"/>
      <c r="B13" s="528"/>
      <c r="C13" s="529" t="s">
        <v>305</v>
      </c>
      <c r="D13" s="530" t="s">
        <v>306</v>
      </c>
      <c r="E13" s="531" t="str">
        <f>IF(ISERROR(VLOOKUP(D7,(初期設定!D37):(初期設定!L113),7,0)),"",VLOOKUP(D7,(初期設定!D37):(初期設定!L113),7,0))</f>
        <v/>
      </c>
      <c r="F13" s="794" t="s">
        <v>584</v>
      </c>
      <c r="G13" s="511"/>
      <c r="H13" s="511"/>
      <c r="I13" s="512"/>
      <c r="J13" s="511"/>
    </row>
    <row r="14" spans="1:22" ht="33" customHeight="1" thickBot="1" x14ac:dyDescent="0.2">
      <c r="A14" s="528"/>
      <c r="B14" s="528"/>
      <c r="C14" s="529" t="s">
        <v>307</v>
      </c>
      <c r="D14" s="530" t="s">
        <v>308</v>
      </c>
      <c r="E14" s="531" t="str">
        <f>IF(ISERROR(VLOOKUP(D7,(初期設定!D37):(初期設定!L113),8,0)),"",VLOOKUP(D7,(初期設定!D37):(初期設定!L113),8,0))</f>
        <v/>
      </c>
      <c r="F14" s="795"/>
      <c r="G14" s="511"/>
      <c r="H14" s="511"/>
      <c r="I14" s="512"/>
      <c r="J14" s="511"/>
    </row>
    <row r="15" spans="1:22" ht="33" customHeight="1" thickBot="1" x14ac:dyDescent="0.2">
      <c r="A15" s="528"/>
      <c r="B15" s="528"/>
      <c r="C15" s="529" t="s">
        <v>309</v>
      </c>
      <c r="D15" s="530" t="s">
        <v>310</v>
      </c>
      <c r="E15" s="531" t="str">
        <f>IF(ISERROR(VLOOKUP(D7,(初期設定!D37):(初期設定!L113),9,0)),"",VLOOKUP(D7,(初期設定!D37):(初期設定!L113),9,0))</f>
        <v/>
      </c>
      <c r="F15" s="796"/>
      <c r="G15" s="511"/>
      <c r="H15" s="511"/>
      <c r="I15" s="512"/>
      <c r="J15" s="511"/>
    </row>
    <row r="16" spans="1:22" s="511" customFormat="1" ht="12.75" customHeight="1" x14ac:dyDescent="0.15">
      <c r="A16" s="793"/>
      <c r="B16" s="793"/>
      <c r="C16" s="793"/>
      <c r="D16" s="793"/>
      <c r="I16" s="512"/>
      <c r="K16" s="68"/>
      <c r="L16" s="68"/>
      <c r="M16" s="68"/>
      <c r="N16" s="68"/>
      <c r="O16" s="68"/>
      <c r="P16" s="68"/>
      <c r="Q16" s="68"/>
      <c r="R16" s="68"/>
      <c r="S16" s="68"/>
      <c r="T16" s="68"/>
      <c r="U16" s="68"/>
      <c r="V16" s="68"/>
    </row>
    <row r="17" spans="1:22" s="511" customFormat="1" ht="12.75" customHeight="1" x14ac:dyDescent="0.15">
      <c r="I17" s="512"/>
      <c r="K17" s="68"/>
      <c r="L17" s="68"/>
      <c r="M17" s="68"/>
      <c r="N17" s="68"/>
      <c r="O17" s="68"/>
      <c r="P17" s="68"/>
      <c r="Q17" s="68"/>
      <c r="R17" s="68"/>
      <c r="S17" s="68"/>
      <c r="T17" s="68"/>
      <c r="U17" s="68"/>
      <c r="V17" s="68"/>
    </row>
    <row r="18" spans="1:22" s="511" customFormat="1" ht="12.75" customHeight="1" x14ac:dyDescent="0.15">
      <c r="I18" s="512"/>
      <c r="K18" s="68"/>
      <c r="L18" s="68"/>
      <c r="M18" s="68"/>
      <c r="N18" s="68"/>
      <c r="O18" s="68"/>
      <c r="P18" s="68"/>
      <c r="Q18" s="68"/>
      <c r="R18" s="68"/>
      <c r="S18" s="68"/>
      <c r="T18" s="68"/>
      <c r="U18" s="68"/>
      <c r="V18" s="68"/>
    </row>
    <row r="19" spans="1:22" s="511" customFormat="1" ht="12.75" customHeight="1" x14ac:dyDescent="0.15">
      <c r="I19" s="512"/>
      <c r="K19" s="68"/>
      <c r="L19" s="68"/>
      <c r="M19" s="68"/>
      <c r="N19" s="68"/>
      <c r="O19" s="68"/>
      <c r="P19" s="68"/>
      <c r="Q19" s="68"/>
      <c r="R19" s="68"/>
      <c r="S19" s="68"/>
      <c r="T19" s="68"/>
      <c r="U19" s="68"/>
      <c r="V19" s="68"/>
    </row>
    <row r="20" spans="1:22" s="511" customFormat="1" ht="12.75" customHeight="1" x14ac:dyDescent="0.15">
      <c r="I20" s="512"/>
      <c r="K20" s="68"/>
      <c r="L20" s="68"/>
      <c r="M20" s="68"/>
      <c r="N20" s="68"/>
      <c r="O20" s="68"/>
      <c r="P20" s="68"/>
      <c r="Q20" s="68"/>
      <c r="R20" s="68"/>
      <c r="S20" s="68"/>
      <c r="T20" s="68"/>
      <c r="U20" s="68"/>
      <c r="V20" s="68"/>
    </row>
    <row r="21" spans="1:22" s="511" customFormat="1" ht="12.75" customHeight="1" x14ac:dyDescent="0.15">
      <c r="I21" s="512"/>
      <c r="K21" s="68"/>
      <c r="L21" s="68"/>
      <c r="M21" s="68"/>
      <c r="N21" s="68"/>
      <c r="O21" s="68"/>
      <c r="P21" s="68"/>
      <c r="Q21" s="68"/>
      <c r="R21" s="68"/>
      <c r="S21" s="68"/>
      <c r="T21" s="68"/>
      <c r="U21" s="68"/>
      <c r="V21" s="68"/>
    </row>
    <row r="22" spans="1:22" s="511" customFormat="1" ht="12.75" customHeight="1" x14ac:dyDescent="0.15">
      <c r="I22" s="512"/>
      <c r="K22" s="68"/>
      <c r="L22" s="68"/>
      <c r="M22" s="68"/>
      <c r="N22" s="68"/>
      <c r="O22" s="68"/>
      <c r="P22" s="68"/>
      <c r="Q22" s="68"/>
      <c r="R22" s="68"/>
      <c r="S22" s="68"/>
      <c r="T22" s="68"/>
      <c r="U22" s="68"/>
      <c r="V22" s="68"/>
    </row>
    <row r="23" spans="1:22" s="511" customFormat="1" ht="12.75" customHeight="1" x14ac:dyDescent="0.15">
      <c r="I23" s="512"/>
      <c r="K23" s="68"/>
      <c r="L23" s="68"/>
      <c r="M23" s="68"/>
      <c r="N23" s="68"/>
      <c r="O23" s="68"/>
      <c r="P23" s="68"/>
      <c r="Q23" s="68"/>
      <c r="R23" s="68"/>
      <c r="S23" s="68"/>
      <c r="T23" s="68"/>
      <c r="U23" s="68"/>
      <c r="V23" s="68"/>
    </row>
    <row r="24" spans="1:22" s="511" customFormat="1" ht="12.75" customHeight="1" x14ac:dyDescent="0.15">
      <c r="I24" s="512"/>
      <c r="K24" s="68"/>
      <c r="L24" s="68"/>
      <c r="M24" s="68"/>
      <c r="N24" s="68"/>
      <c r="O24" s="68"/>
      <c r="P24" s="68"/>
      <c r="Q24" s="68"/>
      <c r="R24" s="68"/>
      <c r="S24" s="68"/>
      <c r="T24" s="68"/>
      <c r="U24" s="68"/>
      <c r="V24" s="68"/>
    </row>
    <row r="25" spans="1:22" s="511" customFormat="1" ht="12.75" customHeight="1" x14ac:dyDescent="0.15">
      <c r="I25" s="512"/>
      <c r="K25" s="68"/>
      <c r="L25" s="68"/>
      <c r="M25" s="68"/>
      <c r="N25" s="68"/>
      <c r="O25" s="68"/>
      <c r="P25" s="68"/>
      <c r="Q25" s="68"/>
      <c r="R25" s="68"/>
      <c r="S25" s="68"/>
      <c r="T25" s="68"/>
      <c r="U25" s="68"/>
      <c r="V25" s="68"/>
    </row>
    <row r="26" spans="1:22" s="511" customFormat="1" ht="12.75" customHeight="1" x14ac:dyDescent="0.15">
      <c r="I26" s="512"/>
      <c r="K26" s="68"/>
      <c r="L26" s="68"/>
      <c r="M26" s="68"/>
      <c r="N26" s="68"/>
      <c r="O26" s="68"/>
      <c r="P26" s="68"/>
      <c r="Q26" s="68"/>
      <c r="R26" s="68"/>
      <c r="S26" s="68"/>
      <c r="T26" s="68"/>
      <c r="U26" s="68"/>
      <c r="V26" s="68"/>
    </row>
    <row r="27" spans="1:22" s="511" customFormat="1" ht="12.75" customHeight="1" x14ac:dyDescent="0.15">
      <c r="I27" s="512"/>
      <c r="K27" s="68"/>
      <c r="L27" s="68"/>
      <c r="M27" s="68"/>
      <c r="N27" s="68"/>
      <c r="O27" s="68"/>
      <c r="P27" s="68"/>
      <c r="Q27" s="68"/>
      <c r="R27" s="68"/>
      <c r="S27" s="68"/>
      <c r="T27" s="68"/>
      <c r="U27" s="68"/>
      <c r="V27" s="68"/>
    </row>
    <row r="28" spans="1:22" s="511" customFormat="1" ht="12.75" customHeight="1" x14ac:dyDescent="0.15">
      <c r="I28" s="512"/>
      <c r="K28" s="68"/>
      <c r="L28" s="68"/>
      <c r="M28" s="68"/>
      <c r="N28" s="68"/>
      <c r="O28" s="68"/>
      <c r="P28" s="68"/>
      <c r="Q28" s="68"/>
      <c r="R28" s="68"/>
      <c r="S28" s="68"/>
      <c r="T28" s="68"/>
      <c r="U28" s="68"/>
      <c r="V28" s="68"/>
    </row>
    <row r="29" spans="1:22" s="511" customFormat="1" x14ac:dyDescent="0.15">
      <c r="I29" s="512"/>
      <c r="K29" s="68"/>
      <c r="L29" s="68"/>
      <c r="M29" s="68"/>
      <c r="N29" s="68"/>
      <c r="O29" s="68"/>
      <c r="P29" s="68"/>
      <c r="Q29" s="68"/>
      <c r="R29" s="68"/>
      <c r="S29" s="68"/>
      <c r="T29" s="68"/>
      <c r="U29" s="68"/>
      <c r="V29" s="68"/>
    </row>
    <row r="30" spans="1:22" s="511" customFormat="1" x14ac:dyDescent="0.15">
      <c r="I30" s="512"/>
      <c r="K30" s="68"/>
      <c r="L30" s="68"/>
      <c r="M30" s="68"/>
      <c r="N30" s="68"/>
      <c r="O30" s="68"/>
      <c r="P30" s="68"/>
      <c r="Q30" s="68"/>
      <c r="R30" s="68"/>
      <c r="S30" s="68"/>
      <c r="T30" s="68"/>
      <c r="U30" s="68"/>
      <c r="V30" s="68"/>
    </row>
    <row r="31" spans="1:22" s="511" customFormat="1" x14ac:dyDescent="0.15">
      <c r="I31" s="512"/>
      <c r="K31" s="68"/>
      <c r="L31" s="68"/>
      <c r="M31" s="68"/>
      <c r="N31" s="68"/>
      <c r="O31" s="68"/>
      <c r="P31" s="68"/>
      <c r="Q31" s="68"/>
      <c r="R31" s="68"/>
      <c r="S31" s="68"/>
      <c r="T31" s="68"/>
      <c r="U31" s="68"/>
      <c r="V31" s="68"/>
    </row>
    <row r="32" spans="1:22" x14ac:dyDescent="0.15">
      <c r="A32" s="511"/>
      <c r="B32" s="511"/>
      <c r="C32" s="511"/>
      <c r="D32" s="511"/>
      <c r="E32" s="511"/>
      <c r="F32" s="511"/>
      <c r="G32" s="511"/>
      <c r="H32" s="511"/>
      <c r="I32" s="512"/>
      <c r="J32" s="511"/>
    </row>
    <row r="33" spans="1:10" x14ac:dyDescent="0.15">
      <c r="A33" s="511"/>
      <c r="B33" s="511"/>
      <c r="C33" s="511"/>
      <c r="D33" s="511"/>
      <c r="E33" s="511"/>
      <c r="F33" s="511"/>
      <c r="G33" s="511"/>
      <c r="H33" s="511"/>
      <c r="I33" s="512"/>
      <c r="J33" s="511"/>
    </row>
    <row r="34" spans="1:10" x14ac:dyDescent="0.15">
      <c r="A34" s="511"/>
      <c r="B34" s="511"/>
      <c r="C34" s="511"/>
      <c r="D34" s="511"/>
      <c r="E34" s="511"/>
      <c r="F34" s="511"/>
      <c r="G34" s="511"/>
      <c r="H34" s="511"/>
      <c r="I34" s="512"/>
      <c r="J34" s="511"/>
    </row>
    <row r="35" spans="1:10" x14ac:dyDescent="0.15">
      <c r="A35" s="511"/>
      <c r="B35" s="511"/>
      <c r="C35" s="511"/>
      <c r="D35" s="511"/>
      <c r="E35" s="511"/>
      <c r="F35" s="511"/>
      <c r="G35" s="511"/>
      <c r="H35" s="511"/>
      <c r="I35" s="512"/>
      <c r="J35" s="511"/>
    </row>
    <row r="36" spans="1:10" x14ac:dyDescent="0.15">
      <c r="A36" s="511"/>
      <c r="B36" s="511"/>
      <c r="C36" s="511"/>
      <c r="D36" s="511"/>
      <c r="E36" s="511"/>
      <c r="F36" s="511"/>
      <c r="G36" s="511"/>
      <c r="H36" s="511"/>
      <c r="I36" s="512"/>
      <c r="J36" s="511"/>
    </row>
    <row r="37" spans="1:10" x14ac:dyDescent="0.15">
      <c r="A37" s="511"/>
      <c r="B37" s="511"/>
      <c r="C37" s="511"/>
      <c r="D37" s="511"/>
      <c r="E37" s="511"/>
      <c r="F37" s="511"/>
      <c r="G37" s="511"/>
      <c r="H37" s="511"/>
      <c r="I37" s="512"/>
      <c r="J37" s="511"/>
    </row>
    <row r="38" spans="1:10" x14ac:dyDescent="0.15">
      <c r="A38" s="511"/>
      <c r="B38" s="511"/>
      <c r="C38" s="511"/>
      <c r="D38" s="511"/>
      <c r="E38" s="511"/>
      <c r="F38" s="511"/>
      <c r="G38" s="511"/>
      <c r="H38" s="511"/>
      <c r="I38" s="512"/>
      <c r="J38" s="511"/>
    </row>
    <row r="39" spans="1:10" x14ac:dyDescent="0.15">
      <c r="A39" s="511"/>
      <c r="B39" s="511"/>
      <c r="C39" s="511"/>
      <c r="D39" s="511"/>
      <c r="E39" s="511"/>
      <c r="F39" s="511"/>
      <c r="G39" s="511"/>
      <c r="H39" s="511"/>
      <c r="I39" s="512"/>
      <c r="J39" s="511"/>
    </row>
    <row r="40" spans="1:10" x14ac:dyDescent="0.15">
      <c r="A40" s="511"/>
      <c r="B40" s="511"/>
      <c r="C40" s="511"/>
      <c r="D40" s="511"/>
      <c r="E40" s="511"/>
      <c r="F40" s="511"/>
      <c r="G40" s="511"/>
      <c r="H40" s="511"/>
      <c r="I40" s="512"/>
      <c r="J40" s="511"/>
    </row>
    <row r="41" spans="1:10" x14ac:dyDescent="0.15">
      <c r="A41" s="511"/>
      <c r="B41" s="511"/>
      <c r="C41" s="511"/>
      <c r="D41" s="511"/>
      <c r="E41" s="511"/>
      <c r="F41" s="511"/>
      <c r="G41" s="511"/>
      <c r="H41" s="511"/>
      <c r="I41" s="512"/>
      <c r="J41" s="511"/>
    </row>
    <row r="42" spans="1:10" x14ac:dyDescent="0.15">
      <c r="A42" s="511"/>
      <c r="B42" s="511"/>
      <c r="C42" s="511"/>
      <c r="D42" s="511"/>
      <c r="E42" s="511"/>
      <c r="F42" s="511"/>
      <c r="G42" s="511"/>
      <c r="H42" s="511"/>
      <c r="I42" s="512"/>
      <c r="J42" s="511"/>
    </row>
    <row r="43" spans="1:10" x14ac:dyDescent="0.15">
      <c r="A43" s="511"/>
      <c r="B43" s="511"/>
      <c r="C43" s="511"/>
      <c r="D43" s="511"/>
      <c r="E43" s="511"/>
      <c r="F43" s="511"/>
      <c r="G43" s="511"/>
      <c r="H43" s="511"/>
      <c r="I43" s="512"/>
      <c r="J43" s="511"/>
    </row>
    <row r="44" spans="1:10" x14ac:dyDescent="0.15">
      <c r="A44" s="511"/>
      <c r="B44" s="511"/>
      <c r="C44" s="511"/>
      <c r="D44" s="511"/>
      <c r="E44" s="511"/>
      <c r="F44" s="511"/>
      <c r="G44" s="511"/>
      <c r="H44" s="511"/>
      <c r="I44" s="512"/>
      <c r="J44" s="511"/>
    </row>
    <row r="45" spans="1:10" x14ac:dyDescent="0.15">
      <c r="A45" s="511"/>
      <c r="B45" s="511"/>
      <c r="C45" s="511"/>
      <c r="D45" s="511"/>
      <c r="E45" s="511"/>
      <c r="F45" s="511"/>
      <c r="G45" s="511"/>
      <c r="H45" s="511"/>
      <c r="I45" s="512"/>
      <c r="J45" s="511"/>
    </row>
    <row r="46" spans="1:10" x14ac:dyDescent="0.15">
      <c r="A46" s="511"/>
      <c r="B46" s="511"/>
      <c r="C46" s="511"/>
      <c r="D46" s="511"/>
      <c r="E46" s="511"/>
      <c r="F46" s="511"/>
      <c r="G46" s="511"/>
      <c r="H46" s="511"/>
      <c r="I46" s="512"/>
      <c r="J46" s="511"/>
    </row>
    <row r="47" spans="1:10" x14ac:dyDescent="0.15">
      <c r="A47" s="511"/>
      <c r="B47" s="511"/>
      <c r="C47" s="511"/>
      <c r="D47" s="511"/>
      <c r="E47" s="511"/>
      <c r="F47" s="511"/>
      <c r="G47" s="511"/>
      <c r="H47" s="511"/>
      <c r="I47" s="512"/>
      <c r="J47" s="511"/>
    </row>
    <row r="48" spans="1:10" x14ac:dyDescent="0.15">
      <c r="A48" s="511"/>
      <c r="B48" s="511"/>
      <c r="C48" s="511"/>
      <c r="D48" s="511"/>
      <c r="E48" s="511"/>
      <c r="F48" s="511"/>
      <c r="G48" s="511"/>
      <c r="H48" s="511"/>
      <c r="I48" s="512"/>
      <c r="J48" s="511"/>
    </row>
    <row r="49" spans="1:10" x14ac:dyDescent="0.15">
      <c r="A49" s="511"/>
      <c r="B49" s="511"/>
      <c r="C49" s="511"/>
      <c r="D49" s="511"/>
      <c r="E49" s="511"/>
      <c r="F49" s="511"/>
      <c r="G49" s="511"/>
      <c r="H49" s="511"/>
      <c r="I49" s="512"/>
      <c r="J49" s="511"/>
    </row>
    <row r="50" spans="1:10" x14ac:dyDescent="0.15">
      <c r="A50" s="511"/>
      <c r="B50" s="511"/>
      <c r="C50" s="511"/>
      <c r="D50" s="511"/>
      <c r="E50" s="511"/>
      <c r="F50" s="511"/>
      <c r="G50" s="511"/>
      <c r="H50" s="511"/>
      <c r="I50" s="512"/>
      <c r="J50" s="511"/>
    </row>
    <row r="51" spans="1:10" x14ac:dyDescent="0.15">
      <c r="A51" s="511"/>
      <c r="B51" s="511"/>
      <c r="C51" s="511"/>
      <c r="D51" s="511"/>
      <c r="E51" s="511"/>
      <c r="F51" s="511"/>
      <c r="G51" s="511"/>
      <c r="H51" s="511"/>
      <c r="I51" s="512"/>
      <c r="J51" s="511"/>
    </row>
    <row r="52" spans="1:10" x14ac:dyDescent="0.15">
      <c r="A52" s="511"/>
      <c r="B52" s="511"/>
      <c r="C52" s="511"/>
      <c r="D52" s="511"/>
      <c r="E52" s="511"/>
      <c r="F52" s="511"/>
      <c r="G52" s="511"/>
      <c r="H52" s="511"/>
      <c r="I52" s="512"/>
      <c r="J52" s="511"/>
    </row>
    <row r="53" spans="1:10" x14ac:dyDescent="0.15">
      <c r="A53" s="511"/>
      <c r="B53" s="511"/>
      <c r="C53" s="511"/>
      <c r="D53" s="511"/>
      <c r="E53" s="511"/>
      <c r="F53" s="511"/>
      <c r="G53" s="511"/>
      <c r="H53" s="511"/>
      <c r="I53" s="512"/>
      <c r="J53" s="511"/>
    </row>
    <row r="54" spans="1:10" x14ac:dyDescent="0.15">
      <c r="A54" s="511"/>
      <c r="B54" s="511"/>
      <c r="C54" s="511"/>
      <c r="D54" s="511"/>
      <c r="E54" s="511"/>
      <c r="F54" s="511"/>
      <c r="G54" s="511"/>
      <c r="H54" s="511"/>
      <c r="I54" s="512"/>
      <c r="J54" s="511"/>
    </row>
    <row r="55" spans="1:10" x14ac:dyDescent="0.15">
      <c r="A55" s="511"/>
      <c r="B55" s="511"/>
      <c r="C55" s="511"/>
      <c r="D55" s="511"/>
      <c r="E55" s="511"/>
      <c r="F55" s="511"/>
      <c r="G55" s="511"/>
      <c r="H55" s="511"/>
      <c r="I55" s="512"/>
      <c r="J55" s="511"/>
    </row>
    <row r="56" spans="1:10" x14ac:dyDescent="0.15">
      <c r="A56" s="511"/>
      <c r="B56" s="511"/>
      <c r="C56" s="511"/>
      <c r="D56" s="511"/>
      <c r="E56" s="511"/>
      <c r="F56" s="511"/>
      <c r="G56" s="511"/>
      <c r="H56" s="511"/>
      <c r="I56" s="512"/>
      <c r="J56" s="511"/>
    </row>
    <row r="57" spans="1:10" x14ac:dyDescent="0.15">
      <c r="A57" s="511"/>
      <c r="B57" s="511"/>
      <c r="C57" s="511"/>
      <c r="D57" s="511"/>
      <c r="E57" s="511"/>
      <c r="F57" s="511"/>
      <c r="G57" s="511"/>
      <c r="H57" s="511"/>
      <c r="I57" s="512"/>
      <c r="J57" s="511"/>
    </row>
    <row r="58" spans="1:10" x14ac:dyDescent="0.15">
      <c r="A58" s="511"/>
      <c r="B58" s="511"/>
      <c r="C58" s="511"/>
      <c r="D58" s="511"/>
      <c r="E58" s="511"/>
      <c r="F58" s="511"/>
      <c r="G58" s="511"/>
      <c r="H58" s="511"/>
      <c r="I58" s="512"/>
      <c r="J58" s="511"/>
    </row>
    <row r="59" spans="1:10" x14ac:dyDescent="0.15">
      <c r="A59" s="511"/>
      <c r="B59" s="511"/>
      <c r="C59" s="511"/>
      <c r="D59" s="511"/>
      <c r="E59" s="511"/>
      <c r="F59" s="511"/>
      <c r="G59" s="511"/>
      <c r="H59" s="511"/>
      <c r="I59" s="512"/>
      <c r="J59" s="511"/>
    </row>
    <row r="60" spans="1:10" x14ac:dyDescent="0.15">
      <c r="A60" s="511"/>
      <c r="B60" s="511"/>
      <c r="C60" s="511"/>
      <c r="D60" s="511"/>
      <c r="E60" s="511"/>
      <c r="F60" s="511"/>
      <c r="G60" s="511"/>
      <c r="H60" s="511"/>
      <c r="I60" s="512"/>
      <c r="J60" s="511"/>
    </row>
    <row r="61" spans="1:10" x14ac:dyDescent="0.15">
      <c r="A61" s="511"/>
      <c r="B61" s="511"/>
      <c r="C61" s="511"/>
      <c r="D61" s="511"/>
      <c r="E61" s="511"/>
      <c r="F61" s="511"/>
      <c r="G61" s="511"/>
      <c r="H61" s="511"/>
      <c r="I61" s="512"/>
      <c r="J61" s="511"/>
    </row>
    <row r="62" spans="1:10" x14ac:dyDescent="0.15">
      <c r="A62" s="511"/>
      <c r="B62" s="511"/>
      <c r="C62" s="511"/>
      <c r="D62" s="511"/>
      <c r="E62" s="511"/>
      <c r="F62" s="511"/>
      <c r="G62" s="511"/>
      <c r="H62" s="511"/>
      <c r="I62" s="512"/>
      <c r="J62" s="511"/>
    </row>
    <row r="63" spans="1:10" x14ac:dyDescent="0.15">
      <c r="A63" s="511"/>
      <c r="B63" s="511"/>
      <c r="C63" s="511"/>
      <c r="D63" s="511"/>
      <c r="E63" s="511"/>
      <c r="F63" s="511"/>
      <c r="G63" s="511"/>
      <c r="H63" s="511"/>
      <c r="I63" s="512"/>
      <c r="J63" s="511"/>
    </row>
    <row r="64" spans="1:10" x14ac:dyDescent="0.15">
      <c r="A64" s="511"/>
      <c r="B64" s="511"/>
      <c r="C64" s="511"/>
      <c r="D64" s="511"/>
      <c r="E64" s="511"/>
      <c r="F64" s="511"/>
      <c r="G64" s="511"/>
      <c r="H64" s="511"/>
      <c r="I64" s="512"/>
      <c r="J64" s="511"/>
    </row>
    <row r="65" spans="1:10" x14ac:dyDescent="0.15">
      <c r="A65" s="511"/>
      <c r="B65" s="511"/>
      <c r="C65" s="511"/>
      <c r="D65" s="511"/>
      <c r="E65" s="511"/>
      <c r="F65" s="511"/>
      <c r="G65" s="511"/>
      <c r="H65" s="511"/>
      <c r="I65" s="512"/>
      <c r="J65" s="511"/>
    </row>
    <row r="66" spans="1:10" x14ac:dyDescent="0.15">
      <c r="A66" s="511"/>
      <c r="B66" s="511"/>
      <c r="C66" s="511"/>
      <c r="D66" s="511"/>
      <c r="E66" s="511"/>
      <c r="F66" s="511"/>
      <c r="G66" s="511"/>
      <c r="H66" s="511"/>
      <c r="I66" s="512"/>
      <c r="J66" s="511"/>
    </row>
    <row r="67" spans="1:10" x14ac:dyDescent="0.15">
      <c r="A67" s="511"/>
      <c r="B67" s="511"/>
      <c r="C67" s="511"/>
      <c r="D67" s="511"/>
      <c r="E67" s="511"/>
      <c r="F67" s="511"/>
      <c r="G67" s="511"/>
      <c r="H67" s="511"/>
      <c r="I67" s="512"/>
      <c r="J67" s="511"/>
    </row>
    <row r="68" spans="1:10" x14ac:dyDescent="0.15">
      <c r="A68" s="511"/>
      <c r="B68" s="511"/>
      <c r="C68" s="511"/>
      <c r="D68" s="511"/>
      <c r="E68" s="511"/>
      <c r="F68" s="511"/>
      <c r="G68" s="511"/>
      <c r="H68" s="511"/>
      <c r="I68" s="512"/>
      <c r="J68" s="511"/>
    </row>
    <row r="69" spans="1:10" x14ac:dyDescent="0.15">
      <c r="A69" s="511"/>
      <c r="B69" s="511"/>
      <c r="C69" s="511"/>
      <c r="D69" s="511"/>
      <c r="E69" s="511"/>
      <c r="F69" s="511"/>
      <c r="G69" s="511"/>
      <c r="H69" s="511"/>
      <c r="I69" s="512"/>
      <c r="J69" s="511"/>
    </row>
    <row r="70" spans="1:10" x14ac:dyDescent="0.15">
      <c r="A70" s="511"/>
      <c r="B70" s="511"/>
      <c r="C70" s="511"/>
      <c r="D70" s="511"/>
      <c r="E70" s="511"/>
      <c r="F70" s="511"/>
      <c r="G70" s="511"/>
      <c r="H70" s="511"/>
      <c r="I70" s="512"/>
      <c r="J70" s="511"/>
    </row>
    <row r="71" spans="1:10" x14ac:dyDescent="0.15">
      <c r="A71" s="511"/>
      <c r="B71" s="511"/>
      <c r="C71" s="511"/>
      <c r="D71" s="511"/>
      <c r="E71" s="511"/>
      <c r="F71" s="511"/>
      <c r="G71" s="511"/>
      <c r="H71" s="511"/>
      <c r="I71" s="512"/>
      <c r="J71" s="511"/>
    </row>
    <row r="72" spans="1:10" x14ac:dyDescent="0.15">
      <c r="A72" s="511"/>
      <c r="B72" s="511"/>
      <c r="C72" s="511"/>
      <c r="D72" s="511"/>
      <c r="E72" s="511"/>
      <c r="F72" s="511"/>
      <c r="G72" s="511"/>
      <c r="H72" s="511"/>
      <c r="I72" s="512"/>
      <c r="J72" s="511"/>
    </row>
    <row r="73" spans="1:10" x14ac:dyDescent="0.15">
      <c r="A73" s="511"/>
      <c r="B73" s="511"/>
      <c r="C73" s="511"/>
      <c r="D73" s="511"/>
      <c r="E73" s="511"/>
      <c r="F73" s="511"/>
      <c r="G73" s="511"/>
      <c r="H73" s="511"/>
      <c r="I73" s="512"/>
      <c r="J73" s="511"/>
    </row>
    <row r="74" spans="1:10" x14ac:dyDescent="0.15">
      <c r="A74" s="511"/>
      <c r="B74" s="511"/>
      <c r="C74" s="511"/>
      <c r="D74" s="511"/>
      <c r="E74" s="511"/>
      <c r="F74" s="511"/>
      <c r="G74" s="511"/>
      <c r="H74" s="511"/>
      <c r="I74" s="512"/>
      <c r="J74" s="511"/>
    </row>
    <row r="75" spans="1:10" x14ac:dyDescent="0.15">
      <c r="A75" s="511"/>
      <c r="B75" s="511"/>
      <c r="C75" s="511"/>
      <c r="D75" s="511"/>
      <c r="E75" s="511"/>
      <c r="F75" s="511"/>
      <c r="G75" s="511"/>
      <c r="H75" s="511"/>
      <c r="I75" s="512"/>
      <c r="J75" s="511"/>
    </row>
    <row r="76" spans="1:10" x14ac:dyDescent="0.15">
      <c r="A76" s="511"/>
      <c r="B76" s="511"/>
      <c r="C76" s="511"/>
      <c r="D76" s="511"/>
      <c r="E76" s="511"/>
      <c r="F76" s="511"/>
      <c r="G76" s="511"/>
      <c r="H76" s="511"/>
      <c r="I76" s="512"/>
      <c r="J76" s="511"/>
    </row>
    <row r="77" spans="1:10" x14ac:dyDescent="0.15">
      <c r="A77" s="511"/>
      <c r="B77" s="511"/>
      <c r="C77" s="511"/>
      <c r="D77" s="511"/>
      <c r="E77" s="511"/>
      <c r="F77" s="511"/>
      <c r="G77" s="511"/>
      <c r="H77" s="511"/>
      <c r="I77" s="512"/>
      <c r="J77" s="511"/>
    </row>
    <row r="78" spans="1:10" x14ac:dyDescent="0.15">
      <c r="A78" s="511"/>
      <c r="B78" s="511"/>
      <c r="C78" s="511"/>
      <c r="D78" s="511"/>
      <c r="E78" s="511"/>
      <c r="F78" s="511"/>
      <c r="G78" s="511"/>
      <c r="H78" s="511"/>
      <c r="I78" s="512"/>
      <c r="J78" s="511"/>
    </row>
    <row r="79" spans="1:10" x14ac:dyDescent="0.15">
      <c r="A79" s="511"/>
      <c r="B79" s="511"/>
      <c r="C79" s="511"/>
      <c r="D79" s="511"/>
      <c r="E79" s="511"/>
      <c r="F79" s="511"/>
      <c r="G79" s="511"/>
      <c r="H79" s="511"/>
      <c r="I79" s="512"/>
      <c r="J79" s="511"/>
    </row>
    <row r="80" spans="1:10" x14ac:dyDescent="0.15">
      <c r="A80" s="511"/>
      <c r="B80" s="511"/>
      <c r="C80" s="511"/>
      <c r="D80" s="511"/>
      <c r="E80" s="511"/>
      <c r="F80" s="511"/>
      <c r="G80" s="511"/>
      <c r="H80" s="511"/>
      <c r="I80" s="512"/>
      <c r="J80" s="511"/>
    </row>
    <row r="81" spans="1:10" x14ac:dyDescent="0.15">
      <c r="A81" s="511"/>
      <c r="B81" s="511"/>
      <c r="C81" s="511"/>
      <c r="D81" s="511"/>
      <c r="E81" s="511"/>
      <c r="F81" s="511"/>
      <c r="G81" s="511"/>
      <c r="H81" s="511"/>
      <c r="I81" s="512"/>
      <c r="J81" s="511"/>
    </row>
    <row r="82" spans="1:10" x14ac:dyDescent="0.15">
      <c r="A82" s="511"/>
      <c r="B82" s="511"/>
      <c r="C82" s="511"/>
      <c r="D82" s="511"/>
      <c r="E82" s="511"/>
      <c r="F82" s="511"/>
      <c r="G82" s="511"/>
      <c r="H82" s="511"/>
      <c r="I82" s="512"/>
      <c r="J82" s="511"/>
    </row>
    <row r="83" spans="1:10" x14ac:dyDescent="0.15">
      <c r="A83" s="511"/>
      <c r="B83" s="511"/>
      <c r="C83" s="511"/>
      <c r="D83" s="511"/>
      <c r="E83" s="511"/>
      <c r="F83" s="511"/>
      <c r="G83" s="511"/>
      <c r="H83" s="511"/>
      <c r="I83" s="512"/>
      <c r="J83" s="511"/>
    </row>
    <row r="84" spans="1:10" x14ac:dyDescent="0.15">
      <c r="A84" s="511"/>
      <c r="B84" s="511"/>
      <c r="C84" s="511"/>
      <c r="D84" s="511"/>
      <c r="E84" s="511"/>
      <c r="F84" s="511"/>
      <c r="G84" s="511"/>
      <c r="H84" s="511"/>
      <c r="I84" s="512"/>
      <c r="J84" s="511"/>
    </row>
    <row r="85" spans="1:10" x14ac:dyDescent="0.15">
      <c r="A85" s="511"/>
      <c r="B85" s="511"/>
      <c r="C85" s="511"/>
      <c r="D85" s="511"/>
      <c r="E85" s="511"/>
      <c r="F85" s="511"/>
      <c r="G85" s="511"/>
      <c r="H85" s="511"/>
      <c r="I85" s="512"/>
      <c r="J85" s="511"/>
    </row>
    <row r="86" spans="1:10" x14ac:dyDescent="0.15">
      <c r="A86" s="511"/>
      <c r="B86" s="511"/>
      <c r="C86" s="511"/>
      <c r="D86" s="511"/>
      <c r="E86" s="511"/>
      <c r="F86" s="511"/>
      <c r="G86" s="511"/>
      <c r="H86" s="511"/>
      <c r="I86" s="512"/>
      <c r="J86" s="511"/>
    </row>
    <row r="87" spans="1:10" x14ac:dyDescent="0.15">
      <c r="A87" s="511"/>
      <c r="B87" s="511"/>
      <c r="C87" s="511"/>
      <c r="D87" s="511"/>
      <c r="E87" s="511"/>
      <c r="F87" s="511"/>
      <c r="G87" s="511"/>
      <c r="H87" s="511"/>
      <c r="I87" s="512"/>
      <c r="J87" s="511"/>
    </row>
    <row r="88" spans="1:10" x14ac:dyDescent="0.15">
      <c r="A88" s="511"/>
      <c r="B88" s="511"/>
      <c r="C88" s="511"/>
      <c r="D88" s="511"/>
      <c r="E88" s="511"/>
      <c r="F88" s="511"/>
      <c r="G88" s="511"/>
      <c r="H88" s="511"/>
      <c r="I88" s="512"/>
      <c r="J88" s="511"/>
    </row>
    <row r="89" spans="1:10" x14ac:dyDescent="0.15">
      <c r="A89" s="511"/>
      <c r="B89" s="511"/>
      <c r="C89" s="511"/>
      <c r="D89" s="511"/>
      <c r="E89" s="511"/>
      <c r="F89" s="511"/>
      <c r="G89" s="511"/>
      <c r="H89" s="511"/>
      <c r="I89" s="512"/>
      <c r="J89" s="511"/>
    </row>
    <row r="90" spans="1:10" x14ac:dyDescent="0.15">
      <c r="A90" s="511"/>
      <c r="B90" s="511"/>
      <c r="C90" s="511"/>
      <c r="D90" s="511"/>
      <c r="E90" s="511"/>
      <c r="F90" s="511"/>
      <c r="G90" s="511"/>
      <c r="H90" s="511"/>
      <c r="I90" s="512"/>
      <c r="J90" s="511"/>
    </row>
    <row r="91" spans="1:10" x14ac:dyDescent="0.15">
      <c r="A91" s="511"/>
      <c r="B91" s="511"/>
      <c r="C91" s="511"/>
      <c r="D91" s="511"/>
      <c r="E91" s="511"/>
      <c r="F91" s="511"/>
      <c r="G91" s="511"/>
      <c r="H91" s="511"/>
      <c r="I91" s="512"/>
      <c r="J91" s="511"/>
    </row>
    <row r="92" spans="1:10" x14ac:dyDescent="0.15">
      <c r="A92" s="511"/>
      <c r="B92" s="511"/>
      <c r="C92" s="511"/>
      <c r="D92" s="511"/>
      <c r="E92" s="511"/>
      <c r="F92" s="511"/>
      <c r="G92" s="511"/>
      <c r="H92" s="511"/>
      <c r="I92" s="512"/>
      <c r="J92" s="511"/>
    </row>
    <row r="93" spans="1:10" x14ac:dyDescent="0.15">
      <c r="A93" s="511"/>
      <c r="B93" s="511"/>
      <c r="C93" s="511"/>
      <c r="D93" s="511"/>
      <c r="E93" s="511"/>
      <c r="F93" s="511"/>
      <c r="G93" s="511"/>
      <c r="H93" s="511"/>
      <c r="I93" s="512"/>
      <c r="J93" s="511"/>
    </row>
    <row r="94" spans="1:10" x14ac:dyDescent="0.15">
      <c r="A94" s="511"/>
      <c r="B94" s="511"/>
      <c r="C94" s="511"/>
      <c r="D94" s="511"/>
      <c r="E94" s="511"/>
      <c r="F94" s="511"/>
      <c r="G94" s="511"/>
      <c r="H94" s="511"/>
      <c r="I94" s="512"/>
      <c r="J94" s="511"/>
    </row>
    <row r="95" spans="1:10" x14ac:dyDescent="0.15">
      <c r="A95" s="511"/>
      <c r="B95" s="511"/>
      <c r="C95" s="511"/>
      <c r="D95" s="511"/>
      <c r="E95" s="511"/>
      <c r="F95" s="511"/>
      <c r="G95" s="511"/>
      <c r="H95" s="511"/>
      <c r="I95" s="512"/>
      <c r="J95" s="511"/>
    </row>
    <row r="96" spans="1:10" x14ac:dyDescent="0.15">
      <c r="A96" s="511"/>
      <c r="B96" s="511"/>
      <c r="C96" s="511"/>
      <c r="D96" s="511"/>
      <c r="E96" s="511"/>
      <c r="F96" s="511"/>
      <c r="G96" s="511"/>
      <c r="H96" s="511"/>
      <c r="I96" s="512"/>
      <c r="J96" s="511"/>
    </row>
    <row r="97" spans="1:10" x14ac:dyDescent="0.15">
      <c r="A97" s="511"/>
      <c r="B97" s="511"/>
      <c r="C97" s="511"/>
      <c r="D97" s="511"/>
      <c r="E97" s="511"/>
      <c r="F97" s="511"/>
      <c r="G97" s="511"/>
      <c r="H97" s="511"/>
      <c r="I97" s="512"/>
      <c r="J97" s="511"/>
    </row>
    <row r="98" spans="1:10" x14ac:dyDescent="0.15">
      <c r="A98" s="511"/>
      <c r="B98" s="511"/>
      <c r="C98" s="511"/>
      <c r="D98" s="511"/>
      <c r="E98" s="511"/>
      <c r="F98" s="511"/>
      <c r="G98" s="511"/>
      <c r="H98" s="511"/>
      <c r="I98" s="512"/>
      <c r="J98" s="511"/>
    </row>
    <row r="99" spans="1:10" x14ac:dyDescent="0.15">
      <c r="A99" s="511"/>
      <c r="B99" s="511"/>
      <c r="C99" s="511"/>
      <c r="D99" s="511"/>
      <c r="E99" s="511"/>
      <c r="F99" s="511"/>
      <c r="G99" s="511"/>
      <c r="H99" s="511"/>
      <c r="I99" s="512"/>
      <c r="J99" s="511"/>
    </row>
    <row r="100" spans="1:10" x14ac:dyDescent="0.15">
      <c r="A100" s="511"/>
      <c r="B100" s="511"/>
      <c r="C100" s="511"/>
      <c r="D100" s="511"/>
      <c r="E100" s="511"/>
      <c r="F100" s="511"/>
      <c r="G100" s="511"/>
      <c r="H100" s="511"/>
      <c r="I100" s="512"/>
      <c r="J100" s="511"/>
    </row>
    <row r="101" spans="1:10" x14ac:dyDescent="0.15">
      <c r="A101" s="511"/>
      <c r="B101" s="511"/>
      <c r="C101" s="511"/>
      <c r="D101" s="511"/>
      <c r="E101" s="511"/>
      <c r="F101" s="511"/>
      <c r="G101" s="511"/>
      <c r="H101" s="511"/>
      <c r="I101" s="512"/>
      <c r="J101" s="511"/>
    </row>
    <row r="102" spans="1:10" x14ac:dyDescent="0.15">
      <c r="A102" s="511"/>
      <c r="B102" s="511"/>
      <c r="C102" s="511"/>
      <c r="D102" s="511"/>
      <c r="E102" s="511"/>
      <c r="F102" s="511"/>
      <c r="G102" s="511"/>
      <c r="H102" s="511"/>
      <c r="I102" s="512"/>
      <c r="J102" s="511"/>
    </row>
    <row r="103" spans="1:10" x14ac:dyDescent="0.15">
      <c r="A103" s="511"/>
      <c r="B103" s="511"/>
      <c r="C103" s="511"/>
      <c r="D103" s="511"/>
      <c r="E103" s="511"/>
      <c r="F103" s="511"/>
      <c r="G103" s="511"/>
      <c r="H103" s="511"/>
      <c r="I103" s="512"/>
      <c r="J103" s="511"/>
    </row>
    <row r="104" spans="1:10" x14ac:dyDescent="0.15">
      <c r="A104" s="511"/>
      <c r="B104" s="511"/>
      <c r="C104" s="511"/>
      <c r="D104" s="511"/>
      <c r="E104" s="511"/>
      <c r="F104" s="511"/>
      <c r="G104" s="511"/>
      <c r="H104" s="511"/>
      <c r="I104" s="512"/>
      <c r="J104" s="511"/>
    </row>
    <row r="105" spans="1:10" x14ac:dyDescent="0.15">
      <c r="A105" s="511"/>
      <c r="B105" s="511"/>
      <c r="C105" s="511"/>
      <c r="D105" s="511"/>
      <c r="E105" s="511"/>
      <c r="F105" s="511"/>
      <c r="G105" s="511"/>
      <c r="H105" s="511"/>
      <c r="I105" s="512"/>
      <c r="J105" s="511"/>
    </row>
    <row r="106" spans="1:10" x14ac:dyDescent="0.15">
      <c r="A106" s="511"/>
      <c r="B106" s="511"/>
      <c r="C106" s="511"/>
      <c r="D106" s="511"/>
      <c r="E106" s="511"/>
      <c r="F106" s="511"/>
      <c r="G106" s="511"/>
      <c r="H106" s="511"/>
      <c r="I106" s="512"/>
      <c r="J106" s="511"/>
    </row>
    <row r="107" spans="1:10" x14ac:dyDescent="0.15">
      <c r="A107" s="511"/>
      <c r="B107" s="511"/>
      <c r="C107" s="511"/>
      <c r="D107" s="511"/>
      <c r="E107" s="511"/>
      <c r="F107" s="511"/>
      <c r="G107" s="511"/>
      <c r="H107" s="511"/>
      <c r="I107" s="512"/>
      <c r="J107" s="511"/>
    </row>
    <row r="108" spans="1:10" x14ac:dyDescent="0.15">
      <c r="A108" s="511"/>
      <c r="B108" s="511"/>
      <c r="C108" s="511"/>
      <c r="D108" s="511"/>
      <c r="E108" s="511"/>
      <c r="F108" s="511"/>
      <c r="G108" s="511"/>
      <c r="H108" s="511"/>
      <c r="I108" s="512"/>
      <c r="J108" s="511"/>
    </row>
    <row r="109" spans="1:10" x14ac:dyDescent="0.15">
      <c r="A109" s="511"/>
      <c r="B109" s="511"/>
      <c r="C109" s="511"/>
      <c r="D109" s="511"/>
      <c r="E109" s="511"/>
      <c r="F109" s="511"/>
      <c r="G109" s="511"/>
      <c r="H109" s="511"/>
      <c r="I109" s="512"/>
      <c r="J109" s="511"/>
    </row>
    <row r="110" spans="1:10" x14ac:dyDescent="0.15">
      <c r="A110" s="511"/>
      <c r="B110" s="511"/>
      <c r="C110" s="511"/>
      <c r="D110" s="511"/>
      <c r="E110" s="511"/>
      <c r="F110" s="511"/>
      <c r="G110" s="511"/>
      <c r="H110" s="511"/>
      <c r="I110" s="512"/>
      <c r="J110" s="511"/>
    </row>
    <row r="111" spans="1:10" x14ac:dyDescent="0.15">
      <c r="A111" s="511"/>
      <c r="B111" s="511"/>
      <c r="C111" s="511"/>
      <c r="D111" s="511"/>
      <c r="E111" s="511"/>
      <c r="F111" s="511"/>
      <c r="G111" s="511"/>
      <c r="H111" s="511"/>
      <c r="I111" s="512"/>
      <c r="J111" s="511"/>
    </row>
    <row r="112" spans="1:10" x14ac:dyDescent="0.15">
      <c r="A112" s="511"/>
      <c r="B112" s="511"/>
      <c r="C112" s="511"/>
      <c r="D112" s="511"/>
      <c r="E112" s="511"/>
      <c r="F112" s="511"/>
      <c r="G112" s="511"/>
      <c r="H112" s="511"/>
      <c r="I112" s="512"/>
      <c r="J112" s="511"/>
    </row>
    <row r="113" spans="1:10" x14ac:dyDescent="0.15">
      <c r="A113" s="511"/>
      <c r="B113" s="511"/>
      <c r="C113" s="511"/>
      <c r="D113" s="511"/>
      <c r="E113" s="511"/>
      <c r="F113" s="511"/>
      <c r="G113" s="511"/>
      <c r="H113" s="511"/>
      <c r="I113" s="512"/>
      <c r="J113" s="511"/>
    </row>
    <row r="114" spans="1:10" x14ac:dyDescent="0.15">
      <c r="A114" s="511"/>
      <c r="B114" s="511"/>
      <c r="C114" s="511"/>
      <c r="D114" s="511"/>
      <c r="E114" s="511"/>
      <c r="F114" s="511"/>
      <c r="G114" s="511"/>
      <c r="H114" s="511"/>
      <c r="I114" s="512"/>
      <c r="J114" s="511"/>
    </row>
    <row r="115" spans="1:10" x14ac:dyDescent="0.15">
      <c r="A115" s="511"/>
      <c r="B115" s="511"/>
      <c r="C115" s="511"/>
      <c r="D115" s="511"/>
      <c r="E115" s="511"/>
      <c r="F115" s="511"/>
      <c r="G115" s="511"/>
      <c r="H115" s="511"/>
      <c r="I115" s="512"/>
      <c r="J115" s="511"/>
    </row>
    <row r="116" spans="1:10" x14ac:dyDescent="0.15">
      <c r="A116" s="511"/>
      <c r="B116" s="511"/>
      <c r="C116" s="511"/>
      <c r="D116" s="511"/>
      <c r="E116" s="511"/>
      <c r="F116" s="511"/>
      <c r="G116" s="511"/>
      <c r="H116" s="511"/>
      <c r="I116" s="512"/>
      <c r="J116" s="511"/>
    </row>
    <row r="117" spans="1:10" x14ac:dyDescent="0.15">
      <c r="A117" s="511"/>
      <c r="B117" s="511"/>
      <c r="C117" s="511"/>
      <c r="D117" s="511"/>
      <c r="E117" s="511"/>
      <c r="F117" s="511"/>
      <c r="G117" s="511"/>
      <c r="H117" s="511"/>
      <c r="I117" s="512"/>
      <c r="J117" s="511"/>
    </row>
    <row r="118" spans="1:10" x14ac:dyDescent="0.15">
      <c r="A118" s="511"/>
      <c r="B118" s="511"/>
      <c r="C118" s="511"/>
      <c r="D118" s="511"/>
      <c r="E118" s="511"/>
      <c r="F118" s="511"/>
      <c r="G118" s="511"/>
      <c r="H118" s="511"/>
      <c r="I118" s="512"/>
      <c r="J118" s="511"/>
    </row>
    <row r="119" spans="1:10" x14ac:dyDescent="0.15">
      <c r="A119" s="511"/>
      <c r="B119" s="511"/>
      <c r="C119" s="511"/>
      <c r="D119" s="511"/>
      <c r="E119" s="511"/>
      <c r="F119" s="511"/>
      <c r="G119" s="511"/>
      <c r="H119" s="511"/>
      <c r="I119" s="512"/>
      <c r="J119" s="511"/>
    </row>
    <row r="120" spans="1:10" x14ac:dyDescent="0.15">
      <c r="A120" s="511"/>
      <c r="B120" s="511"/>
      <c r="C120" s="511"/>
      <c r="D120" s="511"/>
      <c r="E120" s="511"/>
      <c r="F120" s="511"/>
      <c r="G120" s="511"/>
      <c r="H120" s="511"/>
      <c r="I120" s="512"/>
      <c r="J120" s="511"/>
    </row>
    <row r="121" spans="1:10" x14ac:dyDescent="0.15">
      <c r="A121" s="511"/>
      <c r="B121" s="511"/>
      <c r="C121" s="511"/>
      <c r="D121" s="511"/>
      <c r="E121" s="511"/>
      <c r="F121" s="511"/>
      <c r="G121" s="511"/>
      <c r="H121" s="511"/>
      <c r="I121" s="512"/>
      <c r="J121" s="511"/>
    </row>
    <row r="122" spans="1:10" x14ac:dyDescent="0.15">
      <c r="A122" s="511"/>
      <c r="B122" s="511"/>
      <c r="C122" s="511"/>
      <c r="D122" s="511"/>
      <c r="E122" s="511"/>
      <c r="F122" s="511"/>
      <c r="G122" s="511"/>
      <c r="H122" s="511"/>
      <c r="I122" s="512"/>
      <c r="J122" s="511"/>
    </row>
    <row r="123" spans="1:10" x14ac:dyDescent="0.15">
      <c r="A123" s="511"/>
      <c r="B123" s="511"/>
      <c r="C123" s="511"/>
      <c r="D123" s="511"/>
      <c r="E123" s="511"/>
      <c r="F123" s="511"/>
      <c r="G123" s="511"/>
      <c r="H123" s="511"/>
      <c r="I123" s="512"/>
      <c r="J123" s="511"/>
    </row>
    <row r="124" spans="1:10" x14ac:dyDescent="0.15">
      <c r="A124" s="511"/>
      <c r="B124" s="511"/>
      <c r="C124" s="511"/>
      <c r="D124" s="511"/>
      <c r="E124" s="511"/>
      <c r="F124" s="511"/>
      <c r="G124" s="511"/>
      <c r="H124" s="511"/>
      <c r="I124" s="512"/>
      <c r="J124" s="511"/>
    </row>
    <row r="125" spans="1:10" x14ac:dyDescent="0.15">
      <c r="A125" s="511"/>
      <c r="B125" s="511"/>
      <c r="C125" s="511"/>
      <c r="D125" s="511"/>
      <c r="E125" s="511"/>
      <c r="F125" s="511"/>
      <c r="G125" s="511"/>
      <c r="H125" s="511"/>
      <c r="I125" s="512"/>
      <c r="J125" s="511"/>
    </row>
    <row r="126" spans="1:10" x14ac:dyDescent="0.15">
      <c r="A126" s="511"/>
      <c r="B126" s="511"/>
      <c r="C126" s="511"/>
      <c r="D126" s="511"/>
      <c r="E126" s="511"/>
      <c r="F126" s="511"/>
      <c r="G126" s="511"/>
      <c r="H126" s="511"/>
      <c r="I126" s="512"/>
      <c r="J126" s="511"/>
    </row>
    <row r="127" spans="1:10" x14ac:dyDescent="0.15">
      <c r="A127" s="511"/>
      <c r="B127" s="511"/>
      <c r="C127" s="511"/>
      <c r="D127" s="511"/>
      <c r="E127" s="511"/>
      <c r="F127" s="511"/>
      <c r="G127" s="511"/>
      <c r="H127" s="511"/>
      <c r="I127" s="512"/>
      <c r="J127" s="511"/>
    </row>
    <row r="128" spans="1:10" x14ac:dyDescent="0.15">
      <c r="A128" s="511"/>
      <c r="B128" s="511"/>
      <c r="C128" s="511"/>
      <c r="D128" s="511"/>
      <c r="E128" s="511"/>
      <c r="F128" s="511"/>
      <c r="G128" s="511"/>
      <c r="H128" s="511"/>
      <c r="I128" s="512"/>
      <c r="J128" s="511"/>
    </row>
    <row r="129" spans="1:10" x14ac:dyDescent="0.15">
      <c r="A129" s="511"/>
      <c r="B129" s="511"/>
      <c r="C129" s="511"/>
      <c r="D129" s="511"/>
      <c r="E129" s="511"/>
      <c r="F129" s="511"/>
      <c r="G129" s="511"/>
      <c r="H129" s="511"/>
      <c r="I129" s="512"/>
      <c r="J129" s="511"/>
    </row>
    <row r="130" spans="1:10" x14ac:dyDescent="0.15">
      <c r="A130" s="511"/>
      <c r="B130" s="511"/>
      <c r="C130" s="511"/>
      <c r="D130" s="511"/>
      <c r="E130" s="511"/>
      <c r="F130" s="511"/>
      <c r="G130" s="511"/>
      <c r="H130" s="511"/>
      <c r="I130" s="512"/>
      <c r="J130" s="511"/>
    </row>
    <row r="131" spans="1:10" x14ac:dyDescent="0.15">
      <c r="A131" s="511"/>
      <c r="B131" s="511"/>
      <c r="C131" s="511"/>
      <c r="D131" s="511"/>
      <c r="E131" s="511"/>
      <c r="F131" s="511"/>
      <c r="G131" s="511"/>
      <c r="H131" s="511"/>
      <c r="I131" s="512"/>
      <c r="J131" s="511"/>
    </row>
    <row r="132" spans="1:10" x14ac:dyDescent="0.15">
      <c r="A132" s="511"/>
      <c r="B132" s="511"/>
      <c r="C132" s="511"/>
      <c r="D132" s="511"/>
      <c r="E132" s="511"/>
      <c r="F132" s="511"/>
      <c r="G132" s="511"/>
      <c r="H132" s="511"/>
      <c r="I132" s="512"/>
      <c r="J132" s="511"/>
    </row>
    <row r="133" spans="1:10" x14ac:dyDescent="0.15">
      <c r="A133" s="511"/>
      <c r="B133" s="511"/>
      <c r="C133" s="511"/>
      <c r="D133" s="511"/>
      <c r="E133" s="511"/>
      <c r="F133" s="511"/>
      <c r="G133" s="511"/>
      <c r="H133" s="511"/>
      <c r="I133" s="512"/>
      <c r="J133" s="511"/>
    </row>
    <row r="134" spans="1:10" x14ac:dyDescent="0.15">
      <c r="A134" s="511"/>
      <c r="B134" s="511"/>
      <c r="C134" s="511"/>
      <c r="D134" s="511"/>
      <c r="E134" s="511"/>
      <c r="F134" s="511"/>
      <c r="G134" s="511"/>
      <c r="H134" s="511"/>
      <c r="I134" s="512"/>
      <c r="J134" s="511"/>
    </row>
    <row r="135" spans="1:10" x14ac:dyDescent="0.15">
      <c r="A135" s="511"/>
      <c r="B135" s="511"/>
      <c r="C135" s="511"/>
      <c r="D135" s="511"/>
      <c r="E135" s="511"/>
      <c r="F135" s="511"/>
      <c r="G135" s="511"/>
      <c r="H135" s="511"/>
      <c r="I135" s="512"/>
      <c r="J135" s="511"/>
    </row>
  </sheetData>
  <mergeCells count="4">
    <mergeCell ref="A16:D16"/>
    <mergeCell ref="A2:A5"/>
    <mergeCell ref="C2:F4"/>
    <mergeCell ref="F13:F15"/>
  </mergeCells>
  <phoneticPr fontId="4"/>
  <conditionalFormatting sqref="D7">
    <cfRule type="expression" dxfId="146" priority="17">
      <formula>LEN(D7)&gt;0</formula>
    </cfRule>
  </conditionalFormatting>
  <conditionalFormatting sqref="E13:E15">
    <cfRule type="expression" dxfId="145" priority="12">
      <formula>LEN(E13)&gt;0</formula>
    </cfRule>
  </conditionalFormatting>
  <pageMargins left="0.7" right="0.7" top="0.75" bottom="0.75" header="0.3" footer="0.3"/>
  <pageSetup paperSize="9" scale="96" orientation="landscape" r:id="rId1"/>
  <ignoredErrors>
    <ignoredError sqref="E13:E15"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V135"/>
  <sheetViews>
    <sheetView showZeros="0" zoomScaleNormal="100" workbookViewId="0">
      <pane xSplit="6" ySplit="16" topLeftCell="G17" activePane="bottomRight" state="frozen"/>
      <selection pane="topRight" activeCell="C2" sqref="C2:O5"/>
      <selection pane="bottomLeft" activeCell="C2" sqref="C2:O5"/>
      <selection pane="bottomRight"/>
    </sheetView>
  </sheetViews>
  <sheetFormatPr defaultColWidth="9" defaultRowHeight="15" x14ac:dyDescent="0.15"/>
  <cols>
    <col min="1" max="1" width="19" style="68" customWidth="1"/>
    <col min="2" max="2" width="3.625" style="68" customWidth="1"/>
    <col min="3" max="3" width="5.625" style="68" customWidth="1"/>
    <col min="4" max="5" width="27.25" style="68" customWidth="1"/>
    <col min="6" max="6" width="23.875" style="68" customWidth="1"/>
    <col min="7" max="7" width="61.75" style="68" customWidth="1"/>
    <col min="8" max="8" width="3.625" style="68" customWidth="1"/>
    <col min="9" max="9" width="9" style="514"/>
    <col min="10" max="16384" width="9" style="68"/>
  </cols>
  <sheetData>
    <row r="1" spans="1:22" ht="12.75" customHeight="1" thickBot="1" x14ac:dyDescent="0.2">
      <c r="A1" s="510" t="s">
        <v>300</v>
      </c>
      <c r="B1" s="510"/>
      <c r="C1" s="510"/>
      <c r="D1" s="511"/>
      <c r="E1" s="511"/>
      <c r="F1" s="511"/>
      <c r="G1" s="511"/>
      <c r="H1" s="511"/>
      <c r="I1" s="512"/>
      <c r="J1" s="511"/>
    </row>
    <row r="2" spans="1:22" ht="34.5" customHeight="1" thickTop="1" x14ac:dyDescent="0.15">
      <c r="A2" s="779" t="s">
        <v>311</v>
      </c>
      <c r="B2" s="511"/>
      <c r="C2" s="811" t="str">
        <f>(初期設定!D3)</f>
        <v>第47回宮崎県高等学校新人放送コンテスト
第46回九州高校放送コンテスト 宮崎県予選
全九州総文 宮崎県予選／全国高文祭 AM部門・VM部門 宮崎県予選</v>
      </c>
      <c r="D2" s="812"/>
      <c r="E2" s="812"/>
      <c r="F2" s="813"/>
      <c r="G2" s="511"/>
      <c r="H2" s="511"/>
      <c r="I2" s="511"/>
      <c r="J2" s="511"/>
      <c r="K2" s="513"/>
      <c r="M2" s="514"/>
      <c r="N2" s="514"/>
      <c r="P2" s="373"/>
      <c r="Q2" s="513"/>
      <c r="R2" s="515"/>
      <c r="U2" s="514"/>
    </row>
    <row r="3" spans="1:22" ht="34.5" customHeight="1" x14ac:dyDescent="0.15">
      <c r="A3" s="779"/>
      <c r="B3" s="511"/>
      <c r="C3" s="814"/>
      <c r="D3" s="815"/>
      <c r="E3" s="815"/>
      <c r="F3" s="816"/>
      <c r="G3" s="511"/>
      <c r="H3" s="511"/>
      <c r="I3" s="511"/>
      <c r="J3" s="511"/>
      <c r="M3" s="514"/>
      <c r="N3" s="514"/>
      <c r="P3" s="373"/>
      <c r="Q3" s="513"/>
      <c r="R3" s="515"/>
      <c r="U3" s="514"/>
    </row>
    <row r="4" spans="1:22" ht="34.5" customHeight="1" thickBot="1" x14ac:dyDescent="0.2">
      <c r="A4" s="779"/>
      <c r="B4" s="511"/>
      <c r="C4" s="817"/>
      <c r="D4" s="818"/>
      <c r="E4" s="818"/>
      <c r="F4" s="819"/>
      <c r="G4" s="511"/>
      <c r="H4" s="511"/>
      <c r="I4" s="511"/>
      <c r="J4" s="511"/>
      <c r="M4" s="514"/>
      <c r="N4" s="514"/>
      <c r="P4" s="373"/>
      <c r="Q4" s="513"/>
      <c r="R4" s="515"/>
      <c r="U4" s="514"/>
    </row>
    <row r="5" spans="1:22" ht="6.75" customHeight="1" thickTop="1" thickBot="1" x14ac:dyDescent="0.2">
      <c r="A5" s="779"/>
      <c r="B5" s="511"/>
      <c r="C5" s="511"/>
      <c r="D5" s="511"/>
      <c r="E5" s="511"/>
      <c r="F5" s="511"/>
      <c r="G5" s="511"/>
      <c r="H5" s="511"/>
      <c r="I5" s="512"/>
      <c r="J5" s="511"/>
    </row>
    <row r="6" spans="1:22" ht="15.75" customHeight="1" thickBot="1" x14ac:dyDescent="0.2">
      <c r="A6" s="511"/>
      <c r="B6" s="511"/>
      <c r="C6" s="511"/>
      <c r="D6" s="516" t="s">
        <v>280</v>
      </c>
      <c r="E6" s="511"/>
      <c r="F6" s="511"/>
      <c r="G6" s="511"/>
      <c r="H6" s="511"/>
      <c r="I6" s="512"/>
      <c r="J6" s="511"/>
    </row>
    <row r="7" spans="1:22" ht="26.25" customHeight="1" thickTop="1" thickBot="1" x14ac:dyDescent="0.2">
      <c r="A7" s="511"/>
      <c r="B7" s="511"/>
      <c r="C7" s="511"/>
      <c r="D7" s="517">
        <f>(Ⅰ!C9)</f>
        <v>0</v>
      </c>
      <c r="E7" s="511"/>
      <c r="F7" s="511"/>
      <c r="G7" s="511"/>
      <c r="H7" s="518"/>
      <c r="I7" s="512"/>
      <c r="J7" s="511"/>
    </row>
    <row r="8" spans="1:22" ht="6" customHeight="1" thickBot="1" x14ac:dyDescent="0.2">
      <c r="A8" s="511"/>
      <c r="B8" s="511"/>
      <c r="C8" s="511"/>
      <c r="D8" s="511"/>
      <c r="E8" s="511"/>
      <c r="F8" s="511"/>
      <c r="G8" s="511"/>
      <c r="H8" s="511"/>
      <c r="I8" s="512"/>
      <c r="J8" s="511"/>
    </row>
    <row r="9" spans="1:22" ht="16.5" customHeight="1" x14ac:dyDescent="0.15">
      <c r="A9" s="511"/>
      <c r="B9" s="511"/>
      <c r="C9" s="519" t="s">
        <v>302</v>
      </c>
      <c r="D9" s="520"/>
      <c r="E9" s="520"/>
      <c r="F9" s="521"/>
      <c r="G9" s="511"/>
      <c r="H9" s="511"/>
      <c r="I9" s="512"/>
      <c r="J9" s="511"/>
    </row>
    <row r="10" spans="1:22" ht="16.5" customHeight="1" x14ac:dyDescent="0.15">
      <c r="A10" s="511"/>
      <c r="B10" s="511"/>
      <c r="C10" s="522" t="s">
        <v>303</v>
      </c>
      <c r="D10" s="523"/>
      <c r="E10" s="523"/>
      <c r="F10" s="524"/>
      <c r="G10" s="511"/>
      <c r="H10" s="511"/>
      <c r="I10" s="512"/>
      <c r="J10" s="511"/>
    </row>
    <row r="11" spans="1:22" ht="16.5" customHeight="1" thickBot="1" x14ac:dyDescent="0.2">
      <c r="A11" s="511"/>
      <c r="B11" s="511"/>
      <c r="C11" s="525" t="s">
        <v>304</v>
      </c>
      <c r="D11" s="526"/>
      <c r="E11" s="526"/>
      <c r="F11" s="527"/>
      <c r="G11" s="511"/>
      <c r="H11" s="511"/>
      <c r="I11" s="512"/>
      <c r="J11" s="511"/>
    </row>
    <row r="12" spans="1:22" ht="10.5" customHeight="1" thickBot="1" x14ac:dyDescent="0.2">
      <c r="A12" s="511"/>
      <c r="B12" s="511"/>
      <c r="C12" s="511"/>
      <c r="D12" s="511"/>
      <c r="E12" s="511"/>
      <c r="F12" s="511"/>
      <c r="G12" s="511"/>
      <c r="H12" s="511"/>
      <c r="I12" s="512"/>
      <c r="J12" s="511"/>
    </row>
    <row r="13" spans="1:22" ht="33" customHeight="1" thickBot="1" x14ac:dyDescent="0.2">
      <c r="A13" s="528"/>
      <c r="B13" s="528"/>
      <c r="C13" s="529" t="s">
        <v>305</v>
      </c>
      <c r="D13" s="530" t="s">
        <v>306</v>
      </c>
      <c r="E13" s="531" t="str">
        <f>IF(ISERROR(VLOOKUP(D7,(初期設定!D37):(初期設定!L113),7,0)),"",VLOOKUP(D7,(初期設定!D37):(初期設定!L113),7,0))</f>
        <v/>
      </c>
      <c r="F13" s="797"/>
      <c r="G13" s="511"/>
      <c r="H13" s="511"/>
      <c r="I13" s="512"/>
      <c r="J13" s="511"/>
    </row>
    <row r="14" spans="1:22" ht="33" customHeight="1" thickBot="1" x14ac:dyDescent="0.2">
      <c r="A14" s="528"/>
      <c r="B14" s="528"/>
      <c r="C14" s="529" t="s">
        <v>307</v>
      </c>
      <c r="D14" s="530" t="s">
        <v>308</v>
      </c>
      <c r="E14" s="531" t="str">
        <f>IF(ISERROR(VLOOKUP(D7,(初期設定!D37):(初期設定!L113),8,0)),"",VLOOKUP(D7,(初期設定!D37):(初期設定!L113),8,0))</f>
        <v/>
      </c>
      <c r="F14" s="797"/>
      <c r="G14" s="511"/>
      <c r="H14" s="511"/>
      <c r="I14" s="512"/>
      <c r="J14" s="511"/>
    </row>
    <row r="15" spans="1:22" ht="33" customHeight="1" thickBot="1" x14ac:dyDescent="0.2">
      <c r="A15" s="528"/>
      <c r="B15" s="528"/>
      <c r="C15" s="529" t="s">
        <v>309</v>
      </c>
      <c r="D15" s="530" t="s">
        <v>310</v>
      </c>
      <c r="E15" s="531" t="str">
        <f>IF(ISERROR(VLOOKUP(D7,(初期設定!D37):(初期設定!L113),9,0)),"",VLOOKUP(D7,(初期設定!D37):(初期設定!L113),9,0))</f>
        <v/>
      </c>
      <c r="F15" s="797"/>
      <c r="G15" s="511"/>
      <c r="H15" s="511"/>
      <c r="I15" s="512"/>
      <c r="J15" s="511"/>
    </row>
    <row r="16" spans="1:22" s="511" customFormat="1" ht="12.75" customHeight="1" x14ac:dyDescent="0.15">
      <c r="A16" s="793"/>
      <c r="B16" s="793"/>
      <c r="C16" s="793"/>
      <c r="D16" s="793"/>
      <c r="I16" s="512"/>
      <c r="K16" s="68"/>
      <c r="L16" s="68"/>
      <c r="M16" s="68"/>
      <c r="N16" s="68"/>
      <c r="O16" s="68"/>
      <c r="P16" s="68"/>
      <c r="Q16" s="68"/>
      <c r="R16" s="68"/>
      <c r="S16" s="68"/>
      <c r="T16" s="68"/>
      <c r="U16" s="68"/>
      <c r="V16" s="68"/>
    </row>
    <row r="17" spans="1:22" s="511" customFormat="1" ht="12.75" customHeight="1" x14ac:dyDescent="0.15">
      <c r="I17" s="512"/>
      <c r="K17" s="68"/>
      <c r="L17" s="68"/>
      <c r="M17" s="68"/>
      <c r="N17" s="68"/>
      <c r="O17" s="68"/>
      <c r="P17" s="68"/>
      <c r="Q17" s="68"/>
      <c r="R17" s="68"/>
      <c r="S17" s="68"/>
      <c r="T17" s="68"/>
      <c r="U17" s="68"/>
      <c r="V17" s="68"/>
    </row>
    <row r="18" spans="1:22" s="511" customFormat="1" ht="12.75" customHeight="1" x14ac:dyDescent="0.15">
      <c r="I18" s="512"/>
      <c r="K18" s="68"/>
      <c r="L18" s="68"/>
      <c r="M18" s="68"/>
      <c r="N18" s="68"/>
      <c r="O18" s="68"/>
      <c r="P18" s="68"/>
      <c r="Q18" s="68"/>
      <c r="R18" s="68"/>
      <c r="S18" s="68"/>
      <c r="T18" s="68"/>
      <c r="U18" s="68"/>
      <c r="V18" s="68"/>
    </row>
    <row r="19" spans="1:22" s="511" customFormat="1" ht="12.75" customHeight="1" x14ac:dyDescent="0.15">
      <c r="I19" s="512"/>
      <c r="K19" s="68"/>
      <c r="L19" s="68"/>
      <c r="M19" s="68"/>
      <c r="N19" s="68"/>
      <c r="O19" s="68"/>
      <c r="P19" s="68"/>
      <c r="Q19" s="68"/>
      <c r="R19" s="68"/>
      <c r="S19" s="68"/>
      <c r="T19" s="68"/>
      <c r="U19" s="68"/>
      <c r="V19" s="68"/>
    </row>
    <row r="20" spans="1:22" s="511" customFormat="1" ht="12.75" customHeight="1" x14ac:dyDescent="0.15">
      <c r="I20" s="512"/>
      <c r="K20" s="68"/>
      <c r="L20" s="68"/>
      <c r="M20" s="68"/>
      <c r="N20" s="68"/>
      <c r="O20" s="68"/>
      <c r="P20" s="68"/>
      <c r="Q20" s="68"/>
      <c r="R20" s="68"/>
      <c r="S20" s="68"/>
      <c r="T20" s="68"/>
      <c r="U20" s="68"/>
      <c r="V20" s="68"/>
    </row>
    <row r="21" spans="1:22" s="511" customFormat="1" ht="12.75" customHeight="1" x14ac:dyDescent="0.15">
      <c r="I21" s="512"/>
      <c r="K21" s="68"/>
      <c r="L21" s="68"/>
      <c r="M21" s="68"/>
      <c r="N21" s="68"/>
      <c r="O21" s="68"/>
      <c r="P21" s="68"/>
      <c r="Q21" s="68"/>
      <c r="R21" s="68"/>
      <c r="S21" s="68"/>
      <c r="T21" s="68"/>
      <c r="U21" s="68"/>
      <c r="V21" s="68"/>
    </row>
    <row r="22" spans="1:22" s="511" customFormat="1" ht="12.75" customHeight="1" x14ac:dyDescent="0.15">
      <c r="I22" s="512"/>
      <c r="K22" s="68"/>
      <c r="L22" s="68"/>
      <c r="M22" s="68"/>
      <c r="N22" s="68"/>
      <c r="O22" s="68"/>
      <c r="P22" s="68"/>
      <c r="Q22" s="68"/>
      <c r="R22" s="68"/>
      <c r="S22" s="68"/>
      <c r="T22" s="68"/>
      <c r="U22" s="68"/>
      <c r="V22" s="68"/>
    </row>
    <row r="23" spans="1:22" s="511" customFormat="1" ht="12.75" customHeight="1" x14ac:dyDescent="0.15">
      <c r="I23" s="512"/>
      <c r="K23" s="68"/>
      <c r="L23" s="68"/>
      <c r="M23" s="68"/>
      <c r="N23" s="68"/>
      <c r="O23" s="68"/>
      <c r="P23" s="68"/>
      <c r="Q23" s="68"/>
      <c r="R23" s="68"/>
      <c r="S23" s="68"/>
      <c r="T23" s="68"/>
      <c r="U23" s="68"/>
      <c r="V23" s="68"/>
    </row>
    <row r="24" spans="1:22" s="511" customFormat="1" ht="12.75" customHeight="1" x14ac:dyDescent="0.15">
      <c r="I24" s="512"/>
      <c r="K24" s="68"/>
      <c r="L24" s="68"/>
      <c r="M24" s="68"/>
      <c r="N24" s="68"/>
      <c r="O24" s="68"/>
      <c r="P24" s="68"/>
      <c r="Q24" s="68"/>
      <c r="R24" s="68"/>
      <c r="S24" s="68"/>
      <c r="T24" s="68"/>
      <c r="U24" s="68"/>
      <c r="V24" s="68"/>
    </row>
    <row r="25" spans="1:22" s="511" customFormat="1" ht="12.75" customHeight="1" x14ac:dyDescent="0.15">
      <c r="I25" s="512"/>
      <c r="K25" s="68"/>
      <c r="L25" s="68"/>
      <c r="M25" s="68"/>
      <c r="N25" s="68"/>
      <c r="O25" s="68"/>
      <c r="P25" s="68"/>
      <c r="Q25" s="68"/>
      <c r="R25" s="68"/>
      <c r="S25" s="68"/>
      <c r="T25" s="68"/>
      <c r="U25" s="68"/>
      <c r="V25" s="68"/>
    </row>
    <row r="26" spans="1:22" s="511" customFormat="1" ht="12.75" customHeight="1" x14ac:dyDescent="0.15">
      <c r="I26" s="512"/>
      <c r="K26" s="68"/>
      <c r="L26" s="68"/>
      <c r="M26" s="68"/>
      <c r="N26" s="68"/>
      <c r="O26" s="68"/>
      <c r="P26" s="68"/>
      <c r="Q26" s="68"/>
      <c r="R26" s="68"/>
      <c r="S26" s="68"/>
      <c r="T26" s="68"/>
      <c r="U26" s="68"/>
      <c r="V26" s="68"/>
    </row>
    <row r="27" spans="1:22" s="511" customFormat="1" ht="12.75" customHeight="1" x14ac:dyDescent="0.15">
      <c r="I27" s="512"/>
      <c r="K27" s="68"/>
      <c r="L27" s="68"/>
      <c r="M27" s="68"/>
      <c r="N27" s="68"/>
      <c r="O27" s="68"/>
      <c r="P27" s="68"/>
      <c r="Q27" s="68"/>
      <c r="R27" s="68"/>
      <c r="S27" s="68"/>
      <c r="T27" s="68"/>
      <c r="U27" s="68"/>
      <c r="V27" s="68"/>
    </row>
    <row r="28" spans="1:22" s="511" customFormat="1" ht="12.75" customHeight="1" x14ac:dyDescent="0.15">
      <c r="I28" s="512"/>
      <c r="K28" s="68"/>
      <c r="L28" s="68"/>
      <c r="M28" s="68"/>
      <c r="N28" s="68"/>
      <c r="O28" s="68"/>
      <c r="P28" s="68"/>
      <c r="Q28" s="68"/>
      <c r="R28" s="68"/>
      <c r="S28" s="68"/>
      <c r="T28" s="68"/>
      <c r="U28" s="68"/>
      <c r="V28" s="68"/>
    </row>
    <row r="29" spans="1:22" s="511" customFormat="1" x14ac:dyDescent="0.15">
      <c r="I29" s="512"/>
      <c r="K29" s="68"/>
      <c r="L29" s="68"/>
      <c r="M29" s="68"/>
      <c r="N29" s="68"/>
      <c r="O29" s="68"/>
      <c r="P29" s="68"/>
      <c r="Q29" s="68"/>
      <c r="R29" s="68"/>
      <c r="S29" s="68"/>
      <c r="T29" s="68"/>
      <c r="U29" s="68"/>
      <c r="V29" s="68"/>
    </row>
    <row r="30" spans="1:22" s="511" customFormat="1" x14ac:dyDescent="0.15">
      <c r="I30" s="512"/>
      <c r="K30" s="68"/>
      <c r="L30" s="68"/>
      <c r="M30" s="68"/>
      <c r="N30" s="68"/>
      <c r="O30" s="68"/>
      <c r="P30" s="68"/>
      <c r="Q30" s="68"/>
      <c r="R30" s="68"/>
      <c r="S30" s="68"/>
      <c r="T30" s="68"/>
      <c r="U30" s="68"/>
      <c r="V30" s="68"/>
    </row>
    <row r="31" spans="1:22" s="511" customFormat="1" x14ac:dyDescent="0.15">
      <c r="I31" s="512"/>
      <c r="K31" s="68"/>
      <c r="L31" s="68"/>
      <c r="M31" s="68"/>
      <c r="N31" s="68"/>
      <c r="O31" s="68"/>
      <c r="P31" s="68"/>
      <c r="Q31" s="68"/>
      <c r="R31" s="68"/>
      <c r="S31" s="68"/>
      <c r="T31" s="68"/>
      <c r="U31" s="68"/>
      <c r="V31" s="68"/>
    </row>
    <row r="32" spans="1:22" x14ac:dyDescent="0.15">
      <c r="A32" s="511"/>
      <c r="B32" s="511"/>
      <c r="C32" s="511"/>
      <c r="D32" s="511"/>
      <c r="E32" s="511"/>
      <c r="F32" s="511"/>
      <c r="G32" s="511"/>
      <c r="H32" s="511"/>
      <c r="I32" s="512"/>
      <c r="J32" s="511"/>
    </row>
    <row r="33" spans="1:10" x14ac:dyDescent="0.15">
      <c r="A33" s="511"/>
      <c r="B33" s="511"/>
      <c r="C33" s="511"/>
      <c r="D33" s="511"/>
      <c r="E33" s="511"/>
      <c r="F33" s="511"/>
      <c r="G33" s="511"/>
      <c r="H33" s="511"/>
      <c r="I33" s="512"/>
      <c r="J33" s="511"/>
    </row>
    <row r="34" spans="1:10" x14ac:dyDescent="0.15">
      <c r="A34" s="511"/>
      <c r="B34" s="511"/>
      <c r="C34" s="511"/>
      <c r="D34" s="511"/>
      <c r="E34" s="511"/>
      <c r="F34" s="511"/>
      <c r="G34" s="511"/>
      <c r="H34" s="511"/>
      <c r="I34" s="512"/>
      <c r="J34" s="511"/>
    </row>
    <row r="35" spans="1:10" x14ac:dyDescent="0.15">
      <c r="A35" s="511"/>
      <c r="B35" s="511"/>
      <c r="C35" s="511"/>
      <c r="D35" s="511"/>
      <c r="E35" s="511"/>
      <c r="F35" s="511"/>
      <c r="G35" s="511"/>
      <c r="H35" s="511"/>
      <c r="I35" s="512"/>
      <c r="J35" s="511"/>
    </row>
    <row r="36" spans="1:10" x14ac:dyDescent="0.15">
      <c r="A36" s="511"/>
      <c r="B36" s="511"/>
      <c r="C36" s="511"/>
      <c r="D36" s="511"/>
      <c r="E36" s="511"/>
      <c r="F36" s="511"/>
      <c r="G36" s="511"/>
      <c r="H36" s="511"/>
      <c r="I36" s="512"/>
      <c r="J36" s="511"/>
    </row>
    <row r="37" spans="1:10" x14ac:dyDescent="0.15">
      <c r="A37" s="511"/>
      <c r="B37" s="511"/>
      <c r="C37" s="511"/>
      <c r="D37" s="511"/>
      <c r="E37" s="511"/>
      <c r="F37" s="511"/>
      <c r="G37" s="511"/>
      <c r="H37" s="511"/>
      <c r="I37" s="512"/>
      <c r="J37" s="511"/>
    </row>
    <row r="38" spans="1:10" x14ac:dyDescent="0.15">
      <c r="A38" s="511"/>
      <c r="B38" s="511"/>
      <c r="C38" s="511"/>
      <c r="D38" s="511"/>
      <c r="E38" s="511"/>
      <c r="F38" s="511"/>
      <c r="G38" s="511"/>
      <c r="H38" s="511"/>
      <c r="I38" s="512"/>
      <c r="J38" s="511"/>
    </row>
    <row r="39" spans="1:10" x14ac:dyDescent="0.15">
      <c r="A39" s="511"/>
      <c r="B39" s="511"/>
      <c r="C39" s="511"/>
      <c r="D39" s="511"/>
      <c r="E39" s="511"/>
      <c r="F39" s="511"/>
      <c r="G39" s="511"/>
      <c r="H39" s="511"/>
      <c r="I39" s="512"/>
      <c r="J39" s="511"/>
    </row>
    <row r="40" spans="1:10" x14ac:dyDescent="0.15">
      <c r="A40" s="511"/>
      <c r="B40" s="511"/>
      <c r="C40" s="511"/>
      <c r="D40" s="511"/>
      <c r="E40" s="511"/>
      <c r="F40" s="511"/>
      <c r="G40" s="511"/>
      <c r="H40" s="511"/>
      <c r="I40" s="512"/>
      <c r="J40" s="511"/>
    </row>
    <row r="41" spans="1:10" x14ac:dyDescent="0.15">
      <c r="A41" s="511"/>
      <c r="B41" s="511"/>
      <c r="C41" s="511"/>
      <c r="D41" s="511"/>
      <c r="E41" s="511"/>
      <c r="F41" s="511"/>
      <c r="G41" s="511"/>
      <c r="H41" s="511"/>
      <c r="I41" s="512"/>
      <c r="J41" s="511"/>
    </row>
    <row r="42" spans="1:10" x14ac:dyDescent="0.15">
      <c r="A42" s="511"/>
      <c r="B42" s="511"/>
      <c r="C42" s="511"/>
      <c r="D42" s="511"/>
      <c r="E42" s="511"/>
      <c r="F42" s="511"/>
      <c r="G42" s="511"/>
      <c r="H42" s="511"/>
      <c r="I42" s="512"/>
      <c r="J42" s="511"/>
    </row>
    <row r="43" spans="1:10" x14ac:dyDescent="0.15">
      <c r="A43" s="511"/>
      <c r="B43" s="511"/>
      <c r="C43" s="511"/>
      <c r="D43" s="511"/>
      <c r="E43" s="511"/>
      <c r="F43" s="511"/>
      <c r="G43" s="511"/>
      <c r="H43" s="511"/>
      <c r="I43" s="512"/>
      <c r="J43" s="511"/>
    </row>
    <row r="44" spans="1:10" x14ac:dyDescent="0.15">
      <c r="A44" s="511"/>
      <c r="B44" s="511"/>
      <c r="C44" s="511"/>
      <c r="D44" s="511"/>
      <c r="E44" s="511"/>
      <c r="F44" s="511"/>
      <c r="G44" s="511"/>
      <c r="H44" s="511"/>
      <c r="I44" s="512"/>
      <c r="J44" s="511"/>
    </row>
    <row r="45" spans="1:10" x14ac:dyDescent="0.15">
      <c r="A45" s="511"/>
      <c r="B45" s="511"/>
      <c r="C45" s="511"/>
      <c r="D45" s="511"/>
      <c r="E45" s="511"/>
      <c r="F45" s="511"/>
      <c r="G45" s="511"/>
      <c r="H45" s="511"/>
      <c r="I45" s="512"/>
      <c r="J45" s="511"/>
    </row>
    <row r="46" spans="1:10" x14ac:dyDescent="0.15">
      <c r="A46" s="511"/>
      <c r="B46" s="511"/>
      <c r="C46" s="511"/>
      <c r="D46" s="511"/>
      <c r="E46" s="511"/>
      <c r="F46" s="511"/>
      <c r="G46" s="511"/>
      <c r="H46" s="511"/>
      <c r="I46" s="512"/>
      <c r="J46" s="511"/>
    </row>
    <row r="47" spans="1:10" x14ac:dyDescent="0.15">
      <c r="A47" s="511"/>
      <c r="B47" s="511"/>
      <c r="C47" s="511"/>
      <c r="D47" s="511"/>
      <c r="E47" s="511"/>
      <c r="F47" s="511"/>
      <c r="G47" s="511"/>
      <c r="H47" s="511"/>
      <c r="I47" s="512"/>
      <c r="J47" s="511"/>
    </row>
    <row r="48" spans="1:10" x14ac:dyDescent="0.15">
      <c r="A48" s="511"/>
      <c r="B48" s="511"/>
      <c r="C48" s="511"/>
      <c r="D48" s="511"/>
      <c r="E48" s="511"/>
      <c r="F48" s="511"/>
      <c r="G48" s="511"/>
      <c r="H48" s="511"/>
      <c r="I48" s="512"/>
      <c r="J48" s="511"/>
    </row>
    <row r="49" spans="1:10" x14ac:dyDescent="0.15">
      <c r="A49" s="511"/>
      <c r="B49" s="511"/>
      <c r="C49" s="511"/>
      <c r="D49" s="511"/>
      <c r="E49" s="511"/>
      <c r="F49" s="511"/>
      <c r="G49" s="511"/>
      <c r="H49" s="511"/>
      <c r="I49" s="512"/>
      <c r="J49" s="511"/>
    </row>
    <row r="50" spans="1:10" x14ac:dyDescent="0.15">
      <c r="A50" s="511"/>
      <c r="B50" s="511"/>
      <c r="C50" s="511"/>
      <c r="D50" s="511"/>
      <c r="E50" s="511"/>
      <c r="F50" s="511"/>
      <c r="G50" s="511"/>
      <c r="H50" s="511"/>
      <c r="I50" s="512"/>
      <c r="J50" s="511"/>
    </row>
    <row r="51" spans="1:10" x14ac:dyDescent="0.15">
      <c r="A51" s="511"/>
      <c r="B51" s="511"/>
      <c r="C51" s="511"/>
      <c r="D51" s="511"/>
      <c r="E51" s="511"/>
      <c r="F51" s="511"/>
      <c r="G51" s="511"/>
      <c r="H51" s="511"/>
      <c r="I51" s="512"/>
      <c r="J51" s="511"/>
    </row>
    <row r="52" spans="1:10" x14ac:dyDescent="0.15">
      <c r="A52" s="511"/>
      <c r="B52" s="511"/>
      <c r="C52" s="511"/>
      <c r="D52" s="511"/>
      <c r="E52" s="511"/>
      <c r="F52" s="511"/>
      <c r="G52" s="511"/>
      <c r="H52" s="511"/>
      <c r="I52" s="512"/>
      <c r="J52" s="511"/>
    </row>
    <row r="53" spans="1:10" x14ac:dyDescent="0.15">
      <c r="A53" s="511"/>
      <c r="B53" s="511"/>
      <c r="C53" s="511"/>
      <c r="D53" s="511"/>
      <c r="E53" s="511"/>
      <c r="F53" s="511"/>
      <c r="G53" s="511"/>
      <c r="H53" s="511"/>
      <c r="I53" s="512"/>
      <c r="J53" s="511"/>
    </row>
    <row r="54" spans="1:10" x14ac:dyDescent="0.15">
      <c r="A54" s="511"/>
      <c r="B54" s="511"/>
      <c r="C54" s="511"/>
      <c r="D54" s="511"/>
      <c r="E54" s="511"/>
      <c r="F54" s="511"/>
      <c r="G54" s="511"/>
      <c r="H54" s="511"/>
      <c r="I54" s="512"/>
      <c r="J54" s="511"/>
    </row>
    <row r="55" spans="1:10" x14ac:dyDescent="0.15">
      <c r="A55" s="511"/>
      <c r="B55" s="511"/>
      <c r="C55" s="511"/>
      <c r="D55" s="511"/>
      <c r="E55" s="511"/>
      <c r="F55" s="511"/>
      <c r="G55" s="511"/>
      <c r="H55" s="511"/>
      <c r="I55" s="512"/>
      <c r="J55" s="511"/>
    </row>
    <row r="56" spans="1:10" x14ac:dyDescent="0.15">
      <c r="A56" s="511"/>
      <c r="B56" s="511"/>
      <c r="C56" s="511"/>
      <c r="D56" s="511"/>
      <c r="E56" s="511"/>
      <c r="F56" s="511"/>
      <c r="G56" s="511"/>
      <c r="H56" s="511"/>
      <c r="I56" s="512"/>
      <c r="J56" s="511"/>
    </row>
    <row r="57" spans="1:10" x14ac:dyDescent="0.15">
      <c r="A57" s="511"/>
      <c r="B57" s="511"/>
      <c r="C57" s="511"/>
      <c r="D57" s="511"/>
      <c r="E57" s="511"/>
      <c r="F57" s="511"/>
      <c r="G57" s="511"/>
      <c r="H57" s="511"/>
      <c r="I57" s="512"/>
      <c r="J57" s="511"/>
    </row>
    <row r="58" spans="1:10" x14ac:dyDescent="0.15">
      <c r="A58" s="511"/>
      <c r="B58" s="511"/>
      <c r="C58" s="511"/>
      <c r="D58" s="511"/>
      <c r="E58" s="511"/>
      <c r="F58" s="511"/>
      <c r="G58" s="511"/>
      <c r="H58" s="511"/>
      <c r="I58" s="512"/>
      <c r="J58" s="511"/>
    </row>
    <row r="59" spans="1:10" x14ac:dyDescent="0.15">
      <c r="A59" s="511"/>
      <c r="B59" s="511"/>
      <c r="C59" s="511"/>
      <c r="D59" s="511"/>
      <c r="E59" s="511"/>
      <c r="F59" s="511"/>
      <c r="G59" s="511"/>
      <c r="H59" s="511"/>
      <c r="I59" s="512"/>
      <c r="J59" s="511"/>
    </row>
    <row r="60" spans="1:10" x14ac:dyDescent="0.15">
      <c r="A60" s="511"/>
      <c r="B60" s="511"/>
      <c r="C60" s="511"/>
      <c r="D60" s="511"/>
      <c r="E60" s="511"/>
      <c r="F60" s="511"/>
      <c r="G60" s="511"/>
      <c r="H60" s="511"/>
      <c r="I60" s="512"/>
      <c r="J60" s="511"/>
    </row>
    <row r="61" spans="1:10" x14ac:dyDescent="0.15">
      <c r="A61" s="511"/>
      <c r="B61" s="511"/>
      <c r="C61" s="511"/>
      <c r="D61" s="511"/>
      <c r="E61" s="511"/>
      <c r="F61" s="511"/>
      <c r="G61" s="511"/>
      <c r="H61" s="511"/>
      <c r="I61" s="512"/>
      <c r="J61" s="511"/>
    </row>
    <row r="62" spans="1:10" x14ac:dyDescent="0.15">
      <c r="A62" s="511"/>
      <c r="B62" s="511"/>
      <c r="C62" s="511"/>
      <c r="D62" s="511"/>
      <c r="E62" s="511"/>
      <c r="F62" s="511"/>
      <c r="G62" s="511"/>
      <c r="H62" s="511"/>
      <c r="I62" s="512"/>
      <c r="J62" s="511"/>
    </row>
    <row r="63" spans="1:10" x14ac:dyDescent="0.15">
      <c r="A63" s="511"/>
      <c r="B63" s="511"/>
      <c r="C63" s="511"/>
      <c r="D63" s="511"/>
      <c r="E63" s="511"/>
      <c r="F63" s="511"/>
      <c r="G63" s="511"/>
      <c r="H63" s="511"/>
      <c r="I63" s="512"/>
      <c r="J63" s="511"/>
    </row>
    <row r="64" spans="1:10" x14ac:dyDescent="0.15">
      <c r="A64" s="511"/>
      <c r="B64" s="511"/>
      <c r="C64" s="511"/>
      <c r="D64" s="511"/>
      <c r="E64" s="511"/>
      <c r="F64" s="511"/>
      <c r="G64" s="511"/>
      <c r="H64" s="511"/>
      <c r="I64" s="512"/>
      <c r="J64" s="511"/>
    </row>
    <row r="65" spans="1:10" x14ac:dyDescent="0.15">
      <c r="A65" s="511"/>
      <c r="B65" s="511"/>
      <c r="C65" s="511"/>
      <c r="D65" s="511"/>
      <c r="E65" s="511"/>
      <c r="F65" s="511"/>
      <c r="G65" s="511"/>
      <c r="H65" s="511"/>
      <c r="I65" s="512"/>
      <c r="J65" s="511"/>
    </row>
    <row r="66" spans="1:10" x14ac:dyDescent="0.15">
      <c r="A66" s="511"/>
      <c r="B66" s="511"/>
      <c r="C66" s="511"/>
      <c r="D66" s="511"/>
      <c r="E66" s="511"/>
      <c r="F66" s="511"/>
      <c r="G66" s="511"/>
      <c r="H66" s="511"/>
      <c r="I66" s="512"/>
      <c r="J66" s="511"/>
    </row>
    <row r="67" spans="1:10" x14ac:dyDescent="0.15">
      <c r="A67" s="511"/>
      <c r="B67" s="511"/>
      <c r="C67" s="511"/>
      <c r="D67" s="511"/>
      <c r="E67" s="511"/>
      <c r="F67" s="511"/>
      <c r="G67" s="511"/>
      <c r="H67" s="511"/>
      <c r="I67" s="512"/>
      <c r="J67" s="511"/>
    </row>
    <row r="68" spans="1:10" x14ac:dyDescent="0.15">
      <c r="A68" s="511"/>
      <c r="B68" s="511"/>
      <c r="C68" s="511"/>
      <c r="D68" s="511"/>
      <c r="E68" s="511"/>
      <c r="F68" s="511"/>
      <c r="G68" s="511"/>
      <c r="H68" s="511"/>
      <c r="I68" s="512"/>
      <c r="J68" s="511"/>
    </row>
    <row r="69" spans="1:10" x14ac:dyDescent="0.15">
      <c r="A69" s="511"/>
      <c r="B69" s="511"/>
      <c r="C69" s="511"/>
      <c r="D69" s="511"/>
      <c r="E69" s="511"/>
      <c r="F69" s="511"/>
      <c r="G69" s="511"/>
      <c r="H69" s="511"/>
      <c r="I69" s="512"/>
      <c r="J69" s="511"/>
    </row>
    <row r="70" spans="1:10" x14ac:dyDescent="0.15">
      <c r="A70" s="511"/>
      <c r="B70" s="511"/>
      <c r="C70" s="511"/>
      <c r="D70" s="511"/>
      <c r="E70" s="511"/>
      <c r="F70" s="511"/>
      <c r="G70" s="511"/>
      <c r="H70" s="511"/>
      <c r="I70" s="512"/>
      <c r="J70" s="511"/>
    </row>
    <row r="71" spans="1:10" x14ac:dyDescent="0.15">
      <c r="A71" s="511"/>
      <c r="B71" s="511"/>
      <c r="C71" s="511"/>
      <c r="D71" s="511"/>
      <c r="E71" s="511"/>
      <c r="F71" s="511"/>
      <c r="G71" s="511"/>
      <c r="H71" s="511"/>
      <c r="I71" s="512"/>
      <c r="J71" s="511"/>
    </row>
    <row r="72" spans="1:10" x14ac:dyDescent="0.15">
      <c r="A72" s="511"/>
      <c r="B72" s="511"/>
      <c r="C72" s="511"/>
      <c r="D72" s="511"/>
      <c r="E72" s="511"/>
      <c r="F72" s="511"/>
      <c r="G72" s="511"/>
      <c r="H72" s="511"/>
      <c r="I72" s="512"/>
      <c r="J72" s="511"/>
    </row>
    <row r="73" spans="1:10" x14ac:dyDescent="0.15">
      <c r="A73" s="511"/>
      <c r="B73" s="511"/>
      <c r="C73" s="511"/>
      <c r="D73" s="511"/>
      <c r="E73" s="511"/>
      <c r="F73" s="511"/>
      <c r="G73" s="511"/>
      <c r="H73" s="511"/>
      <c r="I73" s="512"/>
      <c r="J73" s="511"/>
    </row>
    <row r="74" spans="1:10" x14ac:dyDescent="0.15">
      <c r="A74" s="511"/>
      <c r="B74" s="511"/>
      <c r="C74" s="511"/>
      <c r="D74" s="511"/>
      <c r="E74" s="511"/>
      <c r="F74" s="511"/>
      <c r="G74" s="511"/>
      <c r="H74" s="511"/>
      <c r="I74" s="512"/>
      <c r="J74" s="511"/>
    </row>
    <row r="75" spans="1:10" x14ac:dyDescent="0.15">
      <c r="A75" s="511"/>
      <c r="B75" s="511"/>
      <c r="C75" s="511"/>
      <c r="D75" s="511"/>
      <c r="E75" s="511"/>
      <c r="F75" s="511"/>
      <c r="G75" s="511"/>
      <c r="H75" s="511"/>
      <c r="I75" s="512"/>
      <c r="J75" s="511"/>
    </row>
    <row r="76" spans="1:10" x14ac:dyDescent="0.15">
      <c r="A76" s="511"/>
      <c r="B76" s="511"/>
      <c r="C76" s="511"/>
      <c r="D76" s="511"/>
      <c r="E76" s="511"/>
      <c r="F76" s="511"/>
      <c r="G76" s="511"/>
      <c r="H76" s="511"/>
      <c r="I76" s="512"/>
      <c r="J76" s="511"/>
    </row>
    <row r="77" spans="1:10" x14ac:dyDescent="0.15">
      <c r="A77" s="511"/>
      <c r="B77" s="511"/>
      <c r="C77" s="511"/>
      <c r="D77" s="511"/>
      <c r="E77" s="511"/>
      <c r="F77" s="511"/>
      <c r="G77" s="511"/>
      <c r="H77" s="511"/>
      <c r="I77" s="512"/>
      <c r="J77" s="511"/>
    </row>
    <row r="78" spans="1:10" x14ac:dyDescent="0.15">
      <c r="A78" s="511"/>
      <c r="B78" s="511"/>
      <c r="C78" s="511"/>
      <c r="D78" s="511"/>
      <c r="E78" s="511"/>
      <c r="F78" s="511"/>
      <c r="G78" s="511"/>
      <c r="H78" s="511"/>
      <c r="I78" s="512"/>
      <c r="J78" s="511"/>
    </row>
    <row r="79" spans="1:10" x14ac:dyDescent="0.15">
      <c r="A79" s="511"/>
      <c r="B79" s="511"/>
      <c r="C79" s="511"/>
      <c r="D79" s="511"/>
      <c r="E79" s="511"/>
      <c r="F79" s="511"/>
      <c r="G79" s="511"/>
      <c r="H79" s="511"/>
      <c r="I79" s="512"/>
      <c r="J79" s="511"/>
    </row>
    <row r="80" spans="1:10" x14ac:dyDescent="0.15">
      <c r="A80" s="511"/>
      <c r="B80" s="511"/>
      <c r="C80" s="511"/>
      <c r="D80" s="511"/>
      <c r="E80" s="511"/>
      <c r="F80" s="511"/>
      <c r="G80" s="511"/>
      <c r="H80" s="511"/>
      <c r="I80" s="512"/>
      <c r="J80" s="511"/>
    </row>
    <row r="81" spans="1:10" x14ac:dyDescent="0.15">
      <c r="A81" s="511"/>
      <c r="B81" s="511"/>
      <c r="C81" s="511"/>
      <c r="D81" s="511"/>
      <c r="E81" s="511"/>
      <c r="F81" s="511"/>
      <c r="G81" s="511"/>
      <c r="H81" s="511"/>
      <c r="I81" s="512"/>
      <c r="J81" s="511"/>
    </row>
    <row r="82" spans="1:10" x14ac:dyDescent="0.15">
      <c r="A82" s="511"/>
      <c r="B82" s="511"/>
      <c r="C82" s="511"/>
      <c r="D82" s="511"/>
      <c r="E82" s="511"/>
      <c r="F82" s="511"/>
      <c r="G82" s="511"/>
      <c r="H82" s="511"/>
      <c r="I82" s="512"/>
      <c r="J82" s="511"/>
    </row>
    <row r="83" spans="1:10" x14ac:dyDescent="0.15">
      <c r="A83" s="511"/>
      <c r="B83" s="511"/>
      <c r="C83" s="511"/>
      <c r="D83" s="511"/>
      <c r="E83" s="511"/>
      <c r="F83" s="511"/>
      <c r="G83" s="511"/>
      <c r="H83" s="511"/>
      <c r="I83" s="512"/>
      <c r="J83" s="511"/>
    </row>
    <row r="84" spans="1:10" x14ac:dyDescent="0.15">
      <c r="A84" s="511"/>
      <c r="B84" s="511"/>
      <c r="C84" s="511"/>
      <c r="D84" s="511"/>
      <c r="E84" s="511"/>
      <c r="F84" s="511"/>
      <c r="G84" s="511"/>
      <c r="H84" s="511"/>
      <c r="I84" s="512"/>
      <c r="J84" s="511"/>
    </row>
    <row r="85" spans="1:10" x14ac:dyDescent="0.15">
      <c r="A85" s="511"/>
      <c r="B85" s="511"/>
      <c r="C85" s="511"/>
      <c r="D85" s="511"/>
      <c r="E85" s="511"/>
      <c r="F85" s="511"/>
      <c r="G85" s="511"/>
      <c r="H85" s="511"/>
      <c r="I85" s="512"/>
      <c r="J85" s="511"/>
    </row>
    <row r="86" spans="1:10" x14ac:dyDescent="0.15">
      <c r="A86" s="511"/>
      <c r="B86" s="511"/>
      <c r="C86" s="511"/>
      <c r="D86" s="511"/>
      <c r="E86" s="511"/>
      <c r="F86" s="511"/>
      <c r="G86" s="511"/>
      <c r="H86" s="511"/>
      <c r="I86" s="512"/>
      <c r="J86" s="511"/>
    </row>
    <row r="87" spans="1:10" x14ac:dyDescent="0.15">
      <c r="A87" s="511"/>
      <c r="B87" s="511"/>
      <c r="C87" s="511"/>
      <c r="D87" s="511"/>
      <c r="E87" s="511"/>
      <c r="F87" s="511"/>
      <c r="G87" s="511"/>
      <c r="H87" s="511"/>
      <c r="I87" s="512"/>
      <c r="J87" s="511"/>
    </row>
    <row r="88" spans="1:10" x14ac:dyDescent="0.15">
      <c r="A88" s="511"/>
      <c r="B88" s="511"/>
      <c r="C88" s="511"/>
      <c r="D88" s="511"/>
      <c r="E88" s="511"/>
      <c r="F88" s="511"/>
      <c r="G88" s="511"/>
      <c r="H88" s="511"/>
      <c r="I88" s="512"/>
      <c r="J88" s="511"/>
    </row>
    <row r="89" spans="1:10" x14ac:dyDescent="0.15">
      <c r="A89" s="511"/>
      <c r="B89" s="511"/>
      <c r="C89" s="511"/>
      <c r="D89" s="511"/>
      <c r="E89" s="511"/>
      <c r="F89" s="511"/>
      <c r="G89" s="511"/>
      <c r="H89" s="511"/>
      <c r="I89" s="512"/>
      <c r="J89" s="511"/>
    </row>
    <row r="90" spans="1:10" x14ac:dyDescent="0.15">
      <c r="A90" s="511"/>
      <c r="B90" s="511"/>
      <c r="C90" s="511"/>
      <c r="D90" s="511"/>
      <c r="E90" s="511"/>
      <c r="F90" s="511"/>
      <c r="G90" s="511"/>
      <c r="H90" s="511"/>
      <c r="I90" s="512"/>
      <c r="J90" s="511"/>
    </row>
    <row r="91" spans="1:10" x14ac:dyDescent="0.15">
      <c r="A91" s="511"/>
      <c r="B91" s="511"/>
      <c r="C91" s="511"/>
      <c r="D91" s="511"/>
      <c r="E91" s="511"/>
      <c r="F91" s="511"/>
      <c r="G91" s="511"/>
      <c r="H91" s="511"/>
      <c r="I91" s="512"/>
      <c r="J91" s="511"/>
    </row>
    <row r="92" spans="1:10" x14ac:dyDescent="0.15">
      <c r="A92" s="511"/>
      <c r="B92" s="511"/>
      <c r="C92" s="511"/>
      <c r="D92" s="511"/>
      <c r="E92" s="511"/>
      <c r="F92" s="511"/>
      <c r="G92" s="511"/>
      <c r="H92" s="511"/>
      <c r="I92" s="512"/>
      <c r="J92" s="511"/>
    </row>
    <row r="93" spans="1:10" x14ac:dyDescent="0.15">
      <c r="A93" s="511"/>
      <c r="B93" s="511"/>
      <c r="C93" s="511"/>
      <c r="D93" s="511"/>
      <c r="E93" s="511"/>
      <c r="F93" s="511"/>
      <c r="G93" s="511"/>
      <c r="H93" s="511"/>
      <c r="I93" s="512"/>
      <c r="J93" s="511"/>
    </row>
    <row r="94" spans="1:10" x14ac:dyDescent="0.15">
      <c r="A94" s="511"/>
      <c r="B94" s="511"/>
      <c r="C94" s="511"/>
      <c r="D94" s="511"/>
      <c r="E94" s="511"/>
      <c r="F94" s="511"/>
      <c r="G94" s="511"/>
      <c r="H94" s="511"/>
      <c r="I94" s="512"/>
      <c r="J94" s="511"/>
    </row>
    <row r="95" spans="1:10" x14ac:dyDescent="0.15">
      <c r="A95" s="511"/>
      <c r="B95" s="511"/>
      <c r="C95" s="511"/>
      <c r="D95" s="511"/>
      <c r="E95" s="511"/>
      <c r="F95" s="511"/>
      <c r="G95" s="511"/>
      <c r="H95" s="511"/>
      <c r="I95" s="512"/>
      <c r="J95" s="511"/>
    </row>
    <row r="96" spans="1:10" x14ac:dyDescent="0.15">
      <c r="A96" s="511"/>
      <c r="B96" s="511"/>
      <c r="C96" s="511"/>
      <c r="D96" s="511"/>
      <c r="E96" s="511"/>
      <c r="F96" s="511"/>
      <c r="G96" s="511"/>
      <c r="H96" s="511"/>
      <c r="I96" s="512"/>
      <c r="J96" s="511"/>
    </row>
    <row r="97" spans="1:10" x14ac:dyDescent="0.15">
      <c r="A97" s="511"/>
      <c r="B97" s="511"/>
      <c r="C97" s="511"/>
      <c r="D97" s="511"/>
      <c r="E97" s="511"/>
      <c r="F97" s="511"/>
      <c r="G97" s="511"/>
      <c r="H97" s="511"/>
      <c r="I97" s="512"/>
      <c r="J97" s="511"/>
    </row>
    <row r="98" spans="1:10" x14ac:dyDescent="0.15">
      <c r="A98" s="511"/>
      <c r="B98" s="511"/>
      <c r="C98" s="511"/>
      <c r="D98" s="511"/>
      <c r="E98" s="511"/>
      <c r="F98" s="511"/>
      <c r="G98" s="511"/>
      <c r="H98" s="511"/>
      <c r="I98" s="512"/>
      <c r="J98" s="511"/>
    </row>
    <row r="99" spans="1:10" x14ac:dyDescent="0.15">
      <c r="A99" s="511"/>
      <c r="B99" s="511"/>
      <c r="C99" s="511"/>
      <c r="D99" s="511"/>
      <c r="E99" s="511"/>
      <c r="F99" s="511"/>
      <c r="G99" s="511"/>
      <c r="H99" s="511"/>
      <c r="I99" s="512"/>
      <c r="J99" s="511"/>
    </row>
    <row r="100" spans="1:10" x14ac:dyDescent="0.15">
      <c r="A100" s="511"/>
      <c r="B100" s="511"/>
      <c r="C100" s="511"/>
      <c r="D100" s="511"/>
      <c r="E100" s="511"/>
      <c r="F100" s="511"/>
      <c r="G100" s="511"/>
      <c r="H100" s="511"/>
      <c r="I100" s="512"/>
      <c r="J100" s="511"/>
    </row>
    <row r="101" spans="1:10" x14ac:dyDescent="0.15">
      <c r="A101" s="511"/>
      <c r="B101" s="511"/>
      <c r="C101" s="511"/>
      <c r="D101" s="511"/>
      <c r="E101" s="511"/>
      <c r="F101" s="511"/>
      <c r="G101" s="511"/>
      <c r="H101" s="511"/>
      <c r="I101" s="512"/>
      <c r="J101" s="511"/>
    </row>
    <row r="102" spans="1:10" x14ac:dyDescent="0.15">
      <c r="A102" s="511"/>
      <c r="B102" s="511"/>
      <c r="C102" s="511"/>
      <c r="D102" s="511"/>
      <c r="E102" s="511"/>
      <c r="F102" s="511"/>
      <c r="G102" s="511"/>
      <c r="H102" s="511"/>
      <c r="I102" s="512"/>
      <c r="J102" s="511"/>
    </row>
    <row r="103" spans="1:10" x14ac:dyDescent="0.15">
      <c r="A103" s="511"/>
      <c r="B103" s="511"/>
      <c r="C103" s="511"/>
      <c r="D103" s="511"/>
      <c r="E103" s="511"/>
      <c r="F103" s="511"/>
      <c r="G103" s="511"/>
      <c r="H103" s="511"/>
      <c r="I103" s="512"/>
      <c r="J103" s="511"/>
    </row>
    <row r="104" spans="1:10" x14ac:dyDescent="0.15">
      <c r="A104" s="511"/>
      <c r="B104" s="511"/>
      <c r="C104" s="511"/>
      <c r="D104" s="511"/>
      <c r="E104" s="511"/>
      <c r="F104" s="511"/>
      <c r="G104" s="511"/>
      <c r="H104" s="511"/>
      <c r="I104" s="512"/>
      <c r="J104" s="511"/>
    </row>
    <row r="105" spans="1:10" x14ac:dyDescent="0.15">
      <c r="A105" s="511"/>
      <c r="B105" s="511"/>
      <c r="C105" s="511"/>
      <c r="D105" s="511"/>
      <c r="E105" s="511"/>
      <c r="F105" s="511"/>
      <c r="G105" s="511"/>
      <c r="H105" s="511"/>
      <c r="I105" s="512"/>
      <c r="J105" s="511"/>
    </row>
    <row r="106" spans="1:10" x14ac:dyDescent="0.15">
      <c r="A106" s="511"/>
      <c r="B106" s="511"/>
      <c r="C106" s="511"/>
      <c r="D106" s="511"/>
      <c r="E106" s="511"/>
      <c r="F106" s="511"/>
      <c r="G106" s="511"/>
      <c r="H106" s="511"/>
      <c r="I106" s="512"/>
      <c r="J106" s="511"/>
    </row>
    <row r="107" spans="1:10" x14ac:dyDescent="0.15">
      <c r="A107" s="511"/>
      <c r="B107" s="511"/>
      <c r="C107" s="511"/>
      <c r="D107" s="511"/>
      <c r="E107" s="511"/>
      <c r="F107" s="511"/>
      <c r="G107" s="511"/>
      <c r="H107" s="511"/>
      <c r="I107" s="512"/>
      <c r="J107" s="511"/>
    </row>
    <row r="108" spans="1:10" x14ac:dyDescent="0.15">
      <c r="A108" s="511"/>
      <c r="B108" s="511"/>
      <c r="C108" s="511"/>
      <c r="D108" s="511"/>
      <c r="E108" s="511"/>
      <c r="F108" s="511"/>
      <c r="G108" s="511"/>
      <c r="H108" s="511"/>
      <c r="I108" s="512"/>
      <c r="J108" s="511"/>
    </row>
    <row r="109" spans="1:10" x14ac:dyDescent="0.15">
      <c r="A109" s="511"/>
      <c r="B109" s="511"/>
      <c r="C109" s="511"/>
      <c r="D109" s="511"/>
      <c r="E109" s="511"/>
      <c r="F109" s="511"/>
      <c r="G109" s="511"/>
      <c r="H109" s="511"/>
      <c r="I109" s="512"/>
      <c r="J109" s="511"/>
    </row>
    <row r="110" spans="1:10" x14ac:dyDescent="0.15">
      <c r="A110" s="511"/>
      <c r="B110" s="511"/>
      <c r="C110" s="511"/>
      <c r="D110" s="511"/>
      <c r="E110" s="511"/>
      <c r="F110" s="511"/>
      <c r="G110" s="511"/>
      <c r="H110" s="511"/>
      <c r="I110" s="512"/>
      <c r="J110" s="511"/>
    </row>
    <row r="111" spans="1:10" x14ac:dyDescent="0.15">
      <c r="A111" s="511"/>
      <c r="B111" s="511"/>
      <c r="C111" s="511"/>
      <c r="D111" s="511"/>
      <c r="E111" s="511"/>
      <c r="F111" s="511"/>
      <c r="G111" s="511"/>
      <c r="H111" s="511"/>
      <c r="I111" s="512"/>
      <c r="J111" s="511"/>
    </row>
    <row r="112" spans="1:10" x14ac:dyDescent="0.15">
      <c r="A112" s="511"/>
      <c r="B112" s="511"/>
      <c r="C112" s="511"/>
      <c r="D112" s="511"/>
      <c r="E112" s="511"/>
      <c r="F112" s="511"/>
      <c r="G112" s="511"/>
      <c r="H112" s="511"/>
      <c r="I112" s="512"/>
      <c r="J112" s="511"/>
    </row>
    <row r="113" spans="1:10" x14ac:dyDescent="0.15">
      <c r="A113" s="511"/>
      <c r="B113" s="511"/>
      <c r="C113" s="511"/>
      <c r="D113" s="511"/>
      <c r="E113" s="511"/>
      <c r="F113" s="511"/>
      <c r="G113" s="511"/>
      <c r="H113" s="511"/>
      <c r="I113" s="512"/>
      <c r="J113" s="511"/>
    </row>
    <row r="114" spans="1:10" x14ac:dyDescent="0.15">
      <c r="A114" s="511"/>
      <c r="B114" s="511"/>
      <c r="C114" s="511"/>
      <c r="D114" s="511"/>
      <c r="E114" s="511"/>
      <c r="F114" s="511"/>
      <c r="G114" s="511"/>
      <c r="H114" s="511"/>
      <c r="I114" s="512"/>
      <c r="J114" s="511"/>
    </row>
    <row r="115" spans="1:10" x14ac:dyDescent="0.15">
      <c r="A115" s="511"/>
      <c r="B115" s="511"/>
      <c r="C115" s="511"/>
      <c r="D115" s="511"/>
      <c r="E115" s="511"/>
      <c r="F115" s="511"/>
      <c r="G115" s="511"/>
      <c r="H115" s="511"/>
      <c r="I115" s="512"/>
      <c r="J115" s="511"/>
    </row>
    <row r="116" spans="1:10" x14ac:dyDescent="0.15">
      <c r="A116" s="511"/>
      <c r="B116" s="511"/>
      <c r="C116" s="511"/>
      <c r="D116" s="511"/>
      <c r="E116" s="511"/>
      <c r="F116" s="511"/>
      <c r="G116" s="511"/>
      <c r="H116" s="511"/>
      <c r="I116" s="512"/>
      <c r="J116" s="511"/>
    </row>
    <row r="117" spans="1:10" x14ac:dyDescent="0.15">
      <c r="A117" s="511"/>
      <c r="B117" s="511"/>
      <c r="C117" s="511"/>
      <c r="D117" s="511"/>
      <c r="E117" s="511"/>
      <c r="F117" s="511"/>
      <c r="G117" s="511"/>
      <c r="H117" s="511"/>
      <c r="I117" s="512"/>
      <c r="J117" s="511"/>
    </row>
    <row r="118" spans="1:10" x14ac:dyDescent="0.15">
      <c r="A118" s="511"/>
      <c r="B118" s="511"/>
      <c r="C118" s="511"/>
      <c r="D118" s="511"/>
      <c r="E118" s="511"/>
      <c r="F118" s="511"/>
      <c r="G118" s="511"/>
      <c r="H118" s="511"/>
      <c r="I118" s="512"/>
      <c r="J118" s="511"/>
    </row>
    <row r="119" spans="1:10" x14ac:dyDescent="0.15">
      <c r="A119" s="511"/>
      <c r="B119" s="511"/>
      <c r="C119" s="511"/>
      <c r="D119" s="511"/>
      <c r="E119" s="511"/>
      <c r="F119" s="511"/>
      <c r="G119" s="511"/>
      <c r="H119" s="511"/>
      <c r="I119" s="512"/>
      <c r="J119" s="511"/>
    </row>
    <row r="120" spans="1:10" x14ac:dyDescent="0.15">
      <c r="A120" s="511"/>
      <c r="B120" s="511"/>
      <c r="C120" s="511"/>
      <c r="D120" s="511"/>
      <c r="E120" s="511"/>
      <c r="F120" s="511"/>
      <c r="G120" s="511"/>
      <c r="H120" s="511"/>
      <c r="I120" s="512"/>
      <c r="J120" s="511"/>
    </row>
    <row r="121" spans="1:10" x14ac:dyDescent="0.15">
      <c r="A121" s="511"/>
      <c r="B121" s="511"/>
      <c r="C121" s="511"/>
      <c r="D121" s="511"/>
      <c r="E121" s="511"/>
      <c r="F121" s="511"/>
      <c r="G121" s="511"/>
      <c r="H121" s="511"/>
      <c r="I121" s="512"/>
      <c r="J121" s="511"/>
    </row>
    <row r="122" spans="1:10" x14ac:dyDescent="0.15">
      <c r="A122" s="511"/>
      <c r="B122" s="511"/>
      <c r="C122" s="511"/>
      <c r="D122" s="511"/>
      <c r="E122" s="511"/>
      <c r="F122" s="511"/>
      <c r="G122" s="511"/>
      <c r="H122" s="511"/>
      <c r="I122" s="512"/>
      <c r="J122" s="511"/>
    </row>
    <row r="123" spans="1:10" x14ac:dyDescent="0.15">
      <c r="A123" s="511"/>
      <c r="B123" s="511"/>
      <c r="C123" s="511"/>
      <c r="D123" s="511"/>
      <c r="E123" s="511"/>
      <c r="F123" s="511"/>
      <c r="G123" s="511"/>
      <c r="H123" s="511"/>
      <c r="I123" s="512"/>
      <c r="J123" s="511"/>
    </row>
    <row r="124" spans="1:10" x14ac:dyDescent="0.15">
      <c r="A124" s="511"/>
      <c r="B124" s="511"/>
      <c r="C124" s="511"/>
      <c r="D124" s="511"/>
      <c r="E124" s="511"/>
      <c r="F124" s="511"/>
      <c r="G124" s="511"/>
      <c r="H124" s="511"/>
      <c r="I124" s="512"/>
      <c r="J124" s="511"/>
    </row>
    <row r="125" spans="1:10" x14ac:dyDescent="0.15">
      <c r="A125" s="511"/>
      <c r="B125" s="511"/>
      <c r="C125" s="511"/>
      <c r="D125" s="511"/>
      <c r="E125" s="511"/>
      <c r="F125" s="511"/>
      <c r="G125" s="511"/>
      <c r="H125" s="511"/>
      <c r="I125" s="512"/>
      <c r="J125" s="511"/>
    </row>
    <row r="126" spans="1:10" x14ac:dyDescent="0.15">
      <c r="A126" s="511"/>
      <c r="B126" s="511"/>
      <c r="C126" s="511"/>
      <c r="D126" s="511"/>
      <c r="E126" s="511"/>
      <c r="F126" s="511"/>
      <c r="G126" s="511"/>
      <c r="H126" s="511"/>
      <c r="I126" s="512"/>
      <c r="J126" s="511"/>
    </row>
    <row r="127" spans="1:10" x14ac:dyDescent="0.15">
      <c r="A127" s="511"/>
      <c r="B127" s="511"/>
      <c r="C127" s="511"/>
      <c r="D127" s="511"/>
      <c r="E127" s="511"/>
      <c r="F127" s="511"/>
      <c r="G127" s="511"/>
      <c r="H127" s="511"/>
      <c r="I127" s="512"/>
      <c r="J127" s="511"/>
    </row>
    <row r="128" spans="1:10" x14ac:dyDescent="0.15">
      <c r="A128" s="511"/>
      <c r="B128" s="511"/>
      <c r="C128" s="511"/>
      <c r="D128" s="511"/>
      <c r="E128" s="511"/>
      <c r="F128" s="511"/>
      <c r="G128" s="511"/>
      <c r="H128" s="511"/>
      <c r="I128" s="512"/>
      <c r="J128" s="511"/>
    </row>
    <row r="129" spans="1:10" x14ac:dyDescent="0.15">
      <c r="A129" s="511"/>
      <c r="B129" s="511"/>
      <c r="C129" s="511"/>
      <c r="D129" s="511"/>
      <c r="E129" s="511"/>
      <c r="F129" s="511"/>
      <c r="G129" s="511"/>
      <c r="H129" s="511"/>
      <c r="I129" s="512"/>
      <c r="J129" s="511"/>
    </row>
    <row r="130" spans="1:10" x14ac:dyDescent="0.15">
      <c r="A130" s="511"/>
      <c r="B130" s="511"/>
      <c r="C130" s="511"/>
      <c r="D130" s="511"/>
      <c r="E130" s="511"/>
      <c r="F130" s="511"/>
      <c r="G130" s="511"/>
      <c r="H130" s="511"/>
      <c r="I130" s="512"/>
      <c r="J130" s="511"/>
    </row>
    <row r="131" spans="1:10" x14ac:dyDescent="0.15">
      <c r="A131" s="511"/>
      <c r="B131" s="511"/>
      <c r="C131" s="511"/>
      <c r="D131" s="511"/>
      <c r="E131" s="511"/>
      <c r="F131" s="511"/>
      <c r="G131" s="511"/>
      <c r="H131" s="511"/>
      <c r="I131" s="512"/>
      <c r="J131" s="511"/>
    </row>
    <row r="132" spans="1:10" x14ac:dyDescent="0.15">
      <c r="A132" s="511"/>
      <c r="B132" s="511"/>
      <c r="C132" s="511"/>
      <c r="D132" s="511"/>
      <c r="E132" s="511"/>
      <c r="F132" s="511"/>
      <c r="G132" s="511"/>
      <c r="H132" s="511"/>
      <c r="I132" s="512"/>
      <c r="J132" s="511"/>
    </row>
    <row r="133" spans="1:10" x14ac:dyDescent="0.15">
      <c r="A133" s="511"/>
      <c r="B133" s="511"/>
      <c r="C133" s="511"/>
      <c r="D133" s="511"/>
      <c r="E133" s="511"/>
      <c r="F133" s="511"/>
      <c r="G133" s="511"/>
      <c r="H133" s="511"/>
      <c r="I133" s="512"/>
      <c r="J133" s="511"/>
    </row>
    <row r="134" spans="1:10" x14ac:dyDescent="0.15">
      <c r="A134" s="511"/>
      <c r="B134" s="511"/>
      <c r="C134" s="511"/>
      <c r="D134" s="511"/>
      <c r="E134" s="511"/>
      <c r="F134" s="511"/>
      <c r="G134" s="511"/>
      <c r="H134" s="511"/>
      <c r="I134" s="512"/>
      <c r="J134" s="511"/>
    </row>
    <row r="135" spans="1:10" x14ac:dyDescent="0.15">
      <c r="A135" s="511"/>
      <c r="B135" s="511"/>
      <c r="C135" s="511"/>
      <c r="D135" s="511"/>
      <c r="E135" s="511"/>
      <c r="F135" s="511"/>
      <c r="G135" s="511"/>
      <c r="H135" s="511"/>
      <c r="I135" s="512"/>
      <c r="J135" s="511"/>
    </row>
  </sheetData>
  <mergeCells count="4">
    <mergeCell ref="A2:A5"/>
    <mergeCell ref="C2:F4"/>
    <mergeCell ref="F13:F15"/>
    <mergeCell ref="A16:D16"/>
  </mergeCells>
  <phoneticPr fontId="4"/>
  <conditionalFormatting sqref="D7">
    <cfRule type="expression" dxfId="144" priority="4">
      <formula>LEN(D7)&gt;0</formula>
    </cfRule>
  </conditionalFormatting>
  <conditionalFormatting sqref="E13:E15">
    <cfRule type="expression" dxfId="143" priority="1">
      <formula>LEN(E13)&gt;0</formula>
    </cfRule>
  </conditionalFormatting>
  <pageMargins left="0.7" right="0.7" top="0.75" bottom="0.75" header="0.3" footer="0.3"/>
  <pageSetup paperSize="9" orientation="portrait" r:id="rId1"/>
  <ignoredErrors>
    <ignoredError sqref="E13"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Y40"/>
  <sheetViews>
    <sheetView showZeros="0" zoomScaleNormal="100" workbookViewId="0"/>
  </sheetViews>
  <sheetFormatPr defaultColWidth="9" defaultRowHeight="15" x14ac:dyDescent="0.15"/>
  <cols>
    <col min="1" max="1" width="17.375" style="68" customWidth="1"/>
    <col min="2" max="6" width="18.75" style="68" customWidth="1"/>
    <col min="7" max="7" width="18.75" style="514" customWidth="1"/>
    <col min="8" max="9" width="1.25" style="514" customWidth="1"/>
    <col min="10" max="10" width="25" style="514" customWidth="1"/>
    <col min="11" max="11" width="1.25" style="514" customWidth="1"/>
    <col min="12" max="12" width="3.625" style="646" customWidth="1"/>
    <col min="13" max="14" width="9" style="646" customWidth="1"/>
    <col min="15" max="15" width="14.375" style="647" customWidth="1"/>
    <col min="16" max="16" width="9" style="647"/>
    <col min="17" max="17" width="9" style="646"/>
    <col min="18" max="19" width="9" style="70"/>
    <col min="20" max="16384" width="9" style="68"/>
  </cols>
  <sheetData>
    <row r="1" spans="1:25" ht="12.75" customHeight="1" thickBot="1" x14ac:dyDescent="0.2">
      <c r="A1" s="510" t="s">
        <v>312</v>
      </c>
      <c r="B1" s="511"/>
      <c r="C1" s="511"/>
      <c r="D1" s="511"/>
      <c r="E1" s="511"/>
      <c r="F1" s="511"/>
      <c r="G1" s="512"/>
      <c r="H1" s="512"/>
      <c r="I1" s="512"/>
      <c r="J1" s="512"/>
      <c r="K1" s="512"/>
      <c r="L1" s="599"/>
      <c r="M1" s="599"/>
      <c r="N1" s="599"/>
      <c r="O1" s="600" t="s">
        <v>313</v>
      </c>
      <c r="P1" s="600"/>
      <c r="Q1" s="599"/>
      <c r="R1" s="72"/>
      <c r="S1" s="72"/>
      <c r="T1" s="511"/>
    </row>
    <row r="2" spans="1:25" ht="9" customHeight="1" thickTop="1" x14ac:dyDescent="0.15">
      <c r="A2" s="810" t="s">
        <v>577</v>
      </c>
      <c r="B2" s="811" t="str">
        <f>(初期設定!D3)</f>
        <v>第47回宮崎県高等学校新人放送コンテスト
第46回九州高校放送コンテスト 宮崎県予選
全九州総文 宮崎県予選／全国高文祭 AM部門・VM部門 宮崎県予選</v>
      </c>
      <c r="C2" s="812"/>
      <c r="D2" s="812"/>
      <c r="E2" s="813"/>
      <c r="F2" s="804" t="s">
        <v>280</v>
      </c>
      <c r="G2" s="804" t="s">
        <v>297</v>
      </c>
      <c r="H2" s="511"/>
      <c r="I2" s="511"/>
      <c r="J2" s="511"/>
      <c r="K2" s="511"/>
      <c r="L2" s="599"/>
      <c r="M2" s="599"/>
      <c r="N2" s="599" t="s">
        <v>314</v>
      </c>
      <c r="O2" s="718" t="s">
        <v>315</v>
      </c>
      <c r="P2" s="600"/>
      <c r="Q2" s="599"/>
      <c r="R2" s="72"/>
      <c r="S2" s="72"/>
      <c r="T2" s="535"/>
      <c r="U2" s="513"/>
      <c r="V2" s="515"/>
      <c r="Y2" s="514"/>
    </row>
    <row r="3" spans="1:25" ht="42" customHeight="1" thickBot="1" x14ac:dyDescent="0.2">
      <c r="A3" s="810"/>
      <c r="B3" s="814"/>
      <c r="C3" s="815"/>
      <c r="D3" s="815"/>
      <c r="E3" s="816"/>
      <c r="F3" s="805"/>
      <c r="G3" s="805"/>
      <c r="H3" s="511"/>
      <c r="I3" s="511"/>
      <c r="J3" s="511"/>
      <c r="K3" s="511"/>
      <c r="L3" s="599"/>
      <c r="M3" s="599"/>
      <c r="N3" s="599"/>
      <c r="O3" s="600" t="s">
        <v>316</v>
      </c>
      <c r="P3" s="600"/>
      <c r="Q3" s="599"/>
      <c r="R3" s="72"/>
      <c r="S3" s="72"/>
      <c r="T3" s="535"/>
      <c r="U3" s="513"/>
      <c r="V3" s="515"/>
      <c r="Y3" s="514"/>
    </row>
    <row r="4" spans="1:25" ht="42" customHeight="1" thickTop="1" thickBot="1" x14ac:dyDescent="0.2">
      <c r="A4" s="810"/>
      <c r="B4" s="817"/>
      <c r="C4" s="818"/>
      <c r="D4" s="818"/>
      <c r="E4" s="819"/>
      <c r="F4" s="601">
        <f>(Ⅰ!C9)</f>
        <v>0</v>
      </c>
      <c r="G4" s="602" t="str">
        <f>(Ⅱ!J15)</f>
        <v/>
      </c>
      <c r="H4" s="511"/>
      <c r="I4" s="511"/>
      <c r="J4" s="511"/>
      <c r="K4" s="511"/>
      <c r="L4" s="599"/>
      <c r="M4" s="599"/>
      <c r="N4" s="599"/>
      <c r="O4" s="600" t="s">
        <v>563</v>
      </c>
      <c r="P4" s="600"/>
      <c r="Q4" s="599"/>
      <c r="R4" s="72"/>
      <c r="S4" s="72"/>
      <c r="T4" s="535"/>
      <c r="U4" s="513"/>
      <c r="V4" s="515"/>
      <c r="Y4" s="514"/>
    </row>
    <row r="5" spans="1:25" ht="3" customHeight="1" thickTop="1" x14ac:dyDescent="0.15">
      <c r="A5" s="810"/>
      <c r="B5" s="511"/>
      <c r="C5" s="511"/>
      <c r="D5" s="511"/>
      <c r="E5" s="511"/>
      <c r="F5" s="511"/>
      <c r="G5" s="512"/>
      <c r="H5" s="512"/>
      <c r="I5" s="512"/>
      <c r="J5" s="512"/>
      <c r="K5" s="512"/>
      <c r="L5" s="599"/>
      <c r="M5" s="599"/>
      <c r="N5" s="599"/>
      <c r="O5" s="600"/>
      <c r="P5" s="600"/>
      <c r="Q5" s="599"/>
      <c r="R5" s="72"/>
      <c r="S5" s="72"/>
      <c r="T5" s="511"/>
    </row>
    <row r="6" spans="1:25" ht="3" customHeight="1" x14ac:dyDescent="0.15">
      <c r="A6" s="511"/>
      <c r="B6" s="512"/>
      <c r="C6" s="512"/>
      <c r="D6" s="512"/>
      <c r="E6" s="512"/>
      <c r="F6" s="512"/>
      <c r="G6" s="512"/>
      <c r="H6" s="512"/>
      <c r="I6" s="512"/>
      <c r="J6" s="512"/>
      <c r="K6" s="512"/>
      <c r="L6" s="599"/>
      <c r="M6" s="599"/>
      <c r="N6" s="599" t="s">
        <v>317</v>
      </c>
      <c r="O6" s="600" t="s">
        <v>318</v>
      </c>
      <c r="P6" s="600"/>
      <c r="Q6" s="599"/>
      <c r="R6" s="72"/>
      <c r="S6" s="72"/>
      <c r="T6" s="511"/>
    </row>
    <row r="7" spans="1:25" ht="3" customHeight="1" thickBot="1" x14ac:dyDescent="0.2">
      <c r="A7" s="511"/>
      <c r="B7" s="511"/>
      <c r="C7" s="512"/>
      <c r="D7" s="512"/>
      <c r="E7" s="512"/>
      <c r="F7" s="512"/>
      <c r="G7" s="512"/>
      <c r="H7" s="512"/>
      <c r="I7" s="512"/>
      <c r="J7" s="512"/>
      <c r="K7" s="512"/>
      <c r="L7" s="599"/>
      <c r="M7" s="599"/>
      <c r="N7" s="599"/>
      <c r="O7" s="600" t="s">
        <v>319</v>
      </c>
      <c r="P7" s="600" t="s">
        <v>320</v>
      </c>
      <c r="Q7" s="599"/>
      <c r="R7" s="72"/>
      <c r="S7" s="72"/>
      <c r="T7" s="511"/>
    </row>
    <row r="8" spans="1:25" ht="24" customHeight="1" thickBot="1" x14ac:dyDescent="0.2">
      <c r="A8" s="511"/>
      <c r="B8" s="759" t="s">
        <v>321</v>
      </c>
      <c r="C8" s="760"/>
      <c r="D8" s="760"/>
      <c r="E8" s="760"/>
      <c r="F8" s="760"/>
      <c r="G8" s="761"/>
      <c r="H8" s="512"/>
      <c r="I8" s="512"/>
      <c r="J8" s="512"/>
      <c r="K8" s="512"/>
      <c r="L8" s="599"/>
      <c r="M8" s="599"/>
      <c r="N8" s="599"/>
      <c r="O8" s="600" t="s">
        <v>322</v>
      </c>
      <c r="P8" s="599" t="s">
        <v>323</v>
      </c>
      <c r="Q8" s="599"/>
      <c r="R8" s="72"/>
      <c r="S8" s="72"/>
      <c r="T8" s="511"/>
    </row>
    <row r="9" spans="1:25" ht="7.5" customHeight="1" thickBot="1" x14ac:dyDescent="0.2">
      <c r="A9" s="511"/>
      <c r="B9" s="512"/>
      <c r="C9" s="512"/>
      <c r="D9" s="512"/>
      <c r="E9" s="512"/>
      <c r="F9" s="512"/>
      <c r="G9" s="512"/>
      <c r="H9" s="512"/>
      <c r="I9" s="512"/>
      <c r="J9" s="512"/>
      <c r="K9" s="512"/>
      <c r="L9" s="599"/>
      <c r="M9" s="599"/>
      <c r="N9" s="599"/>
      <c r="O9" s="600" t="s">
        <v>324</v>
      </c>
      <c r="P9" s="600" t="s">
        <v>325</v>
      </c>
      <c r="Q9" s="599"/>
      <c r="R9" s="72"/>
      <c r="S9" s="72"/>
      <c r="T9" s="511"/>
    </row>
    <row r="10" spans="1:25" ht="26.25" customHeight="1" x14ac:dyDescent="0.15">
      <c r="A10" s="511"/>
      <c r="B10" s="603" t="s">
        <v>326</v>
      </c>
      <c r="C10" s="820" t="s">
        <v>327</v>
      </c>
      <c r="D10" s="604" t="s">
        <v>328</v>
      </c>
      <c r="E10" s="820" t="s">
        <v>327</v>
      </c>
      <c r="F10" s="605" t="s">
        <v>329</v>
      </c>
      <c r="G10" s="806" t="s">
        <v>327</v>
      </c>
      <c r="H10" s="512"/>
      <c r="I10" s="512"/>
      <c r="J10" s="512"/>
      <c r="K10" s="512"/>
      <c r="L10" s="599"/>
      <c r="M10" s="599"/>
      <c r="N10" s="599"/>
      <c r="O10" s="600" t="s">
        <v>330</v>
      </c>
      <c r="P10" s="600"/>
      <c r="Q10" s="599"/>
      <c r="R10" s="72"/>
      <c r="S10" s="72"/>
      <c r="T10" s="511"/>
    </row>
    <row r="11" spans="1:25" ht="17.25" customHeight="1" thickBot="1" x14ac:dyDescent="0.2">
      <c r="A11" s="606"/>
      <c r="B11" s="607" t="s">
        <v>331</v>
      </c>
      <c r="C11" s="821"/>
      <c r="D11" s="608" t="s">
        <v>331</v>
      </c>
      <c r="E11" s="821"/>
      <c r="F11" s="609" t="s">
        <v>331</v>
      </c>
      <c r="G11" s="807"/>
      <c r="H11" s="610"/>
      <c r="I11" s="610"/>
      <c r="J11" s="512"/>
      <c r="K11" s="610"/>
      <c r="L11" s="599"/>
      <c r="M11" s="599"/>
      <c r="N11" s="599" t="s">
        <v>332</v>
      </c>
      <c r="O11" s="600" t="s">
        <v>318</v>
      </c>
      <c r="P11" s="600"/>
      <c r="Q11" s="599"/>
      <c r="R11" s="72"/>
      <c r="S11" s="72"/>
      <c r="T11" s="511"/>
    </row>
    <row r="12" spans="1:25" ht="21.75" customHeight="1" thickBot="1" x14ac:dyDescent="0.2">
      <c r="A12" s="747" t="s">
        <v>576</v>
      </c>
      <c r="B12" s="611" t="str">
        <f>(Ⅲ１!E13)</f>
        <v/>
      </c>
      <c r="C12" s="612"/>
      <c r="D12" s="611" t="str">
        <f>(Ⅲ１!E14)</f>
        <v/>
      </c>
      <c r="E12" s="612"/>
      <c r="F12" s="611" t="str">
        <f>(Ⅲ１!E15)</f>
        <v/>
      </c>
      <c r="G12" s="613"/>
      <c r="H12" s="614"/>
      <c r="I12" s="798" t="str">
        <f>IF(AND(J14="",J16="",J18=""),"OK！","次に進む前に確認が必要です！")</f>
        <v>次に進む前に確認が必要です！</v>
      </c>
      <c r="J12" s="799"/>
      <c r="K12" s="800"/>
      <c r="L12" s="599"/>
      <c r="M12" s="599"/>
      <c r="N12" s="599"/>
      <c r="O12" s="600" t="s">
        <v>319</v>
      </c>
      <c r="P12" s="600"/>
      <c r="Q12" s="599"/>
      <c r="R12" s="72"/>
      <c r="S12" s="72"/>
      <c r="T12" s="511"/>
    </row>
    <row r="13" spans="1:25" ht="6" customHeight="1" thickBot="1" x14ac:dyDescent="0.2">
      <c r="A13" s="615"/>
      <c r="B13" s="616"/>
      <c r="C13" s="617"/>
      <c r="D13" s="616"/>
      <c r="E13" s="617"/>
      <c r="F13" s="616"/>
      <c r="G13" s="617"/>
      <c r="H13" s="591"/>
      <c r="I13" s="618"/>
      <c r="J13" s="619"/>
      <c r="K13" s="620"/>
      <c r="L13" s="599"/>
      <c r="M13" s="599"/>
      <c r="N13" s="599"/>
      <c r="O13" s="600" t="s">
        <v>322</v>
      </c>
      <c r="P13" s="600"/>
      <c r="Q13" s="599"/>
      <c r="R13" s="72"/>
      <c r="S13" s="72"/>
      <c r="T13" s="511"/>
    </row>
    <row r="14" spans="1:25" ht="22.5" customHeight="1" thickBot="1" x14ac:dyDescent="0.2">
      <c r="A14" s="621" t="str">
        <f>(初期設定!D28)</f>
        <v>11月5日（火）の準備</v>
      </c>
      <c r="B14" s="622" t="s">
        <v>313</v>
      </c>
      <c r="C14" s="801" t="s">
        <v>333</v>
      </c>
      <c r="D14" s="622" t="str">
        <f>IF(D$12=0,"","入力必須(クリック後選択)")</f>
        <v>入力必須(クリック後選択)</v>
      </c>
      <c r="E14" s="801" t="s">
        <v>333</v>
      </c>
      <c r="F14" s="622" t="str">
        <f>IF(F$12=0,"","入力必須(クリック後選択)")</f>
        <v>入力必須(クリック後選択)</v>
      </c>
      <c r="G14" s="801" t="s">
        <v>333</v>
      </c>
      <c r="H14" s="614"/>
      <c r="I14" s="623"/>
      <c r="J14" s="624" t="str">
        <f>IF(B12=0,"",IF(B14="入力必須(クリック後選択)","「参加」記載未入力あり",IF(D12=0,"",IF(D14="","「参加」記載未入力あり",IF(D14="入力必須(クリック後選択)","「参加」記載未入力あり",IF(F12=0,"",IF(F14="","「参加」記載未入力あり",IF(F14="入力必須(クリック後選択)","「参加」記載未入力あり",""))))))))</f>
        <v>「参加」記載未入力あり</v>
      </c>
      <c r="K14" s="625"/>
      <c r="L14" s="599"/>
      <c r="M14" s="599"/>
      <c r="N14" s="599"/>
      <c r="O14" s="600" t="s">
        <v>324</v>
      </c>
      <c r="P14" s="600"/>
      <c r="Q14" s="599"/>
      <c r="R14" s="72"/>
      <c r="S14" s="72"/>
      <c r="T14" s="511"/>
    </row>
    <row r="15" spans="1:25" ht="13.5" customHeight="1" thickBot="1" x14ac:dyDescent="0.2">
      <c r="A15" s="615"/>
      <c r="B15" s="626"/>
      <c r="C15" s="802"/>
      <c r="D15" s="626" t="str">
        <f>IF(D12=0,"",IF(D14="","↑入力必須！",IF(D14="入力必須(クリック後選択)","↑要確認！","")))</f>
        <v>↑要確認！</v>
      </c>
      <c r="E15" s="802"/>
      <c r="F15" s="626" t="str">
        <f>IF(F12=0,"",IF(F14="","↑入力必須！",IF(F14="入力必須(クリック後選択)","↑要確認！","")))</f>
        <v>↑要確認！</v>
      </c>
      <c r="G15" s="802"/>
      <c r="H15" s="627"/>
      <c r="I15" s="628"/>
      <c r="J15" s="619"/>
      <c r="K15" s="629"/>
      <c r="L15" s="599"/>
      <c r="M15" s="599"/>
      <c r="N15" s="599"/>
      <c r="O15" s="600" t="s">
        <v>330</v>
      </c>
      <c r="P15" s="600"/>
      <c r="Q15" s="599"/>
      <c r="R15" s="72"/>
      <c r="S15" s="72"/>
      <c r="T15" s="511"/>
    </row>
    <row r="16" spans="1:25" ht="22.5" customHeight="1" thickBot="1" x14ac:dyDescent="0.2">
      <c r="A16" s="621" t="str">
        <f>(初期設定!D29)</f>
        <v>11月6日（水）の運営</v>
      </c>
      <c r="B16" s="622" t="s">
        <v>334</v>
      </c>
      <c r="C16" s="802"/>
      <c r="D16" s="622" t="str">
        <f>IF(D$12=0,"","入力必須(クリック後選択)")</f>
        <v>入力必須(クリック後選択)</v>
      </c>
      <c r="E16" s="802"/>
      <c r="F16" s="622" t="str">
        <f>IF(F$12=0,"","入力必須(クリック後選択)")</f>
        <v>入力必須(クリック後選択)</v>
      </c>
      <c r="G16" s="802"/>
      <c r="H16" s="614"/>
      <c r="I16" s="623"/>
      <c r="J16" s="624" t="str">
        <f>IF(B12=0,"",IF(B16="入力必須(クリック後選択)","「参加」記載未入力あり",IF(D12=0,"",IF(D16="","「参加」記載未入力あり",IF(D16="入力必須(クリック後選択)","「参加」記載未入力あり",IF(F12=0,"",IF(F16="","「参加」記載未入力あり",IF(F16="入力必須(クリック後選択)","「参加」記載未入力あり",""))))))))</f>
        <v>「参加」記載未入力あり</v>
      </c>
      <c r="K16" s="625"/>
      <c r="L16" s="599"/>
      <c r="M16" s="599"/>
      <c r="N16" s="599"/>
      <c r="O16" s="600"/>
      <c r="P16" s="600"/>
      <c r="Q16" s="599"/>
      <c r="R16" s="72"/>
      <c r="S16" s="72"/>
      <c r="T16" s="511"/>
    </row>
    <row r="17" spans="1:20" ht="13.5" customHeight="1" thickBot="1" x14ac:dyDescent="0.2">
      <c r="A17" s="615"/>
      <c r="B17" s="626"/>
      <c r="C17" s="802"/>
      <c r="D17" s="626" t="str">
        <f>IF(D12=0,"",IF(D16="","↑入力必須！",IF(D16="入力必須(クリック後選択)","↑要確認！","")))</f>
        <v>↑要確認！</v>
      </c>
      <c r="E17" s="802"/>
      <c r="F17" s="626" t="str">
        <f>IF(F12=0,"",IF(F16="","↑入力必須！",IF(F16="入力必須(クリック後選択)","↑要確認！","")))</f>
        <v>↑要確認！</v>
      </c>
      <c r="G17" s="802"/>
      <c r="H17" s="627"/>
      <c r="I17" s="628"/>
      <c r="J17" s="619"/>
      <c r="K17" s="629"/>
      <c r="L17" s="599"/>
      <c r="M17" s="599"/>
      <c r="N17" s="600" t="s">
        <v>318</v>
      </c>
      <c r="O17" s="599"/>
      <c r="P17" s="599"/>
      <c r="Q17" s="599"/>
      <c r="R17" s="72"/>
      <c r="S17" s="72"/>
      <c r="T17" s="511"/>
    </row>
    <row r="18" spans="1:20" ht="22.5" customHeight="1" thickBot="1" x14ac:dyDescent="0.2">
      <c r="A18" s="621" t="str">
        <f>(初期設定!D30)</f>
        <v>11月7日（木）の運営</v>
      </c>
      <c r="B18" s="622" t="s">
        <v>334</v>
      </c>
      <c r="C18" s="803"/>
      <c r="D18" s="622" t="str">
        <f>IF(D$12=0,"","入力必須(クリック後選択)")</f>
        <v>入力必須(クリック後選択)</v>
      </c>
      <c r="E18" s="803"/>
      <c r="F18" s="622" t="str">
        <f>IF(F$12=0,"","入力必須(クリック後選択)")</f>
        <v>入力必須(クリック後選択)</v>
      </c>
      <c r="G18" s="803"/>
      <c r="H18" s="614"/>
      <c r="I18" s="623"/>
      <c r="J18" s="624" t="str">
        <f>IF(B12=0,"",IF(B18="入力必須(クリック後選択)","「参加」記載未入力あり",IF(D12=0,"",IF(D18="","「参加」記載未入力あり",IF(D18="入力必須(クリック後選択)","「参加」記載未入力あり",IF(F12=0,"",IF(F18="","「参加」記載未入力あり",IF(F18="入力必須(クリック後選択)","「参加」記載未入力あり",""))))))))</f>
        <v>「参加」記載未入力あり</v>
      </c>
      <c r="K18" s="625"/>
      <c r="L18" s="599"/>
      <c r="M18" s="599"/>
      <c r="N18" s="599" t="s">
        <v>336</v>
      </c>
      <c r="O18" s="599"/>
      <c r="P18" s="599"/>
      <c r="Q18" s="599"/>
      <c r="R18" s="72"/>
      <c r="S18" s="72"/>
      <c r="T18" s="511"/>
    </row>
    <row r="19" spans="1:20" ht="9" customHeight="1" thickBot="1" x14ac:dyDescent="0.25">
      <c r="A19" s="615"/>
      <c r="B19" s="626"/>
      <c r="C19" s="630"/>
      <c r="D19" s="626" t="str">
        <f>IF(D12=0,"",IF(D18="","↑入力必須！",IF(D18="入力必須(クリック後選択)","↑要確認！","")))</f>
        <v>↑要確認！</v>
      </c>
      <c r="E19" s="630"/>
      <c r="F19" s="713" t="str">
        <f>IF(F12=0,"",IF(F18="","↑入力必須！",IF(F18="入力必須(クリック後選択)","↑要確認！","")))</f>
        <v>↑要確認！</v>
      </c>
      <c r="G19" s="630"/>
      <c r="H19" s="627"/>
      <c r="I19" s="628"/>
      <c r="J19" s="631"/>
      <c r="K19" s="629"/>
      <c r="L19" s="599"/>
      <c r="M19" s="599"/>
      <c r="N19" s="599" t="s">
        <v>575</v>
      </c>
      <c r="O19" s="599"/>
      <c r="P19" s="599"/>
      <c r="Q19" s="599"/>
      <c r="R19" s="72"/>
      <c r="S19" s="72"/>
      <c r="T19" s="511"/>
    </row>
    <row r="20" spans="1:20" ht="26.25" customHeight="1" thickBot="1" x14ac:dyDescent="0.2">
      <c r="A20" s="632" t="s">
        <v>335</v>
      </c>
      <c r="B20" s="808"/>
      <c r="C20" s="809"/>
      <c r="D20" s="808"/>
      <c r="E20" s="809"/>
      <c r="F20" s="808"/>
      <c r="G20" s="809"/>
      <c r="H20" s="633"/>
      <c r="I20" s="634"/>
      <c r="J20" s="631"/>
      <c r="K20" s="635"/>
      <c r="L20" s="599"/>
      <c r="M20" s="599"/>
      <c r="N20" s="599" t="s">
        <v>579</v>
      </c>
      <c r="O20" s="599"/>
      <c r="P20" s="599"/>
      <c r="Q20" s="599"/>
      <c r="R20" s="72"/>
      <c r="S20" s="72"/>
      <c r="T20" s="511"/>
    </row>
    <row r="21" spans="1:20" ht="9.75" customHeight="1" thickBot="1" x14ac:dyDescent="0.2">
      <c r="A21" s="712"/>
      <c r="B21" s="714"/>
      <c r="C21" s="715"/>
      <c r="D21" s="714"/>
      <c r="E21" s="715"/>
      <c r="F21" s="714"/>
      <c r="G21" s="715"/>
      <c r="H21" s="633"/>
      <c r="I21" s="618"/>
      <c r="J21" s="631"/>
      <c r="K21" s="620"/>
      <c r="L21" s="599"/>
      <c r="M21" s="599"/>
      <c r="N21" s="599" t="s">
        <v>578</v>
      </c>
      <c r="O21" s="599"/>
      <c r="P21" s="599"/>
      <c r="Q21" s="599"/>
      <c r="R21" s="72"/>
      <c r="S21" s="72"/>
      <c r="T21" s="511"/>
    </row>
    <row r="22" spans="1:20" ht="30" customHeight="1" thickBot="1" x14ac:dyDescent="0.2">
      <c r="A22" s="632" t="s">
        <v>560</v>
      </c>
      <c r="B22" s="717" t="s">
        <v>334</v>
      </c>
      <c r="C22" s="751" t="s">
        <v>594</v>
      </c>
      <c r="D22" s="717" t="s">
        <v>334</v>
      </c>
      <c r="E22" s="751" t="str">
        <f>C22</f>
        <v>※１個５５０円</v>
      </c>
      <c r="F22" s="717" t="s">
        <v>334</v>
      </c>
      <c r="G22" s="751" t="str">
        <f>C22</f>
        <v>※１個５５０円</v>
      </c>
      <c r="H22" s="633"/>
      <c r="I22" s="639"/>
      <c r="J22" s="631"/>
      <c r="K22" s="640"/>
      <c r="L22" s="599"/>
      <c r="M22" s="599"/>
      <c r="N22" s="599"/>
      <c r="O22" s="599"/>
      <c r="P22" s="599"/>
      <c r="Q22" s="599"/>
      <c r="R22" s="72"/>
      <c r="S22" s="72"/>
      <c r="T22" s="511"/>
    </row>
    <row r="23" spans="1:20" ht="6" customHeight="1" thickBot="1" x14ac:dyDescent="0.2">
      <c r="A23" s="615"/>
      <c r="B23" s="711"/>
      <c r="C23" s="636"/>
      <c r="D23" s="711"/>
      <c r="E23" s="636"/>
      <c r="F23" s="711"/>
      <c r="G23" s="636"/>
      <c r="H23" s="636"/>
      <c r="I23" s="641"/>
      <c r="J23" s="631"/>
      <c r="K23" s="642"/>
      <c r="L23" s="599"/>
      <c r="M23" s="599"/>
      <c r="N23" s="599"/>
      <c r="O23" s="599"/>
      <c r="P23" s="599"/>
      <c r="Q23" s="599"/>
      <c r="R23" s="72"/>
      <c r="S23" s="72"/>
      <c r="T23" s="511"/>
    </row>
    <row r="24" spans="1:20" ht="18.75" customHeight="1" thickBot="1" x14ac:dyDescent="0.2">
      <c r="A24" s="621" t="s">
        <v>337</v>
      </c>
      <c r="B24" s="716"/>
      <c r="C24" s="637" t="s">
        <v>580</v>
      </c>
      <c r="D24" s="716"/>
      <c r="E24" s="638"/>
      <c r="F24" s="716"/>
      <c r="G24" s="638"/>
      <c r="H24" s="610"/>
      <c r="I24" s="643"/>
      <c r="J24" s="644"/>
      <c r="K24" s="645"/>
      <c r="L24" s="599"/>
      <c r="M24" s="599"/>
      <c r="N24" s="599"/>
      <c r="O24" s="599"/>
      <c r="P24" s="599"/>
      <c r="Q24" s="599"/>
      <c r="R24" s="72"/>
      <c r="S24" s="72"/>
      <c r="T24" s="511"/>
    </row>
    <row r="25" spans="1:20" ht="12.75" customHeight="1" x14ac:dyDescent="0.15">
      <c r="A25" s="793" t="s">
        <v>338</v>
      </c>
      <c r="B25" s="793"/>
      <c r="C25" s="511"/>
      <c r="D25" s="511"/>
      <c r="E25" s="511"/>
      <c r="F25" s="511"/>
      <c r="G25" s="512"/>
      <c r="H25" s="512"/>
      <c r="I25" s="512"/>
      <c r="J25" s="512"/>
      <c r="K25" s="512"/>
      <c r="L25" s="599"/>
      <c r="M25" s="599"/>
      <c r="N25" s="599"/>
      <c r="O25" s="599"/>
      <c r="P25" s="599"/>
      <c r="Q25" s="599"/>
      <c r="R25" s="72"/>
      <c r="S25" s="72"/>
      <c r="T25" s="511"/>
    </row>
    <row r="26" spans="1:20" ht="12.75" customHeight="1" x14ac:dyDescent="0.15">
      <c r="A26" s="511"/>
      <c r="B26" s="511"/>
      <c r="C26" s="511"/>
      <c r="D26" s="511"/>
      <c r="E26" s="511"/>
      <c r="F26" s="511"/>
      <c r="G26" s="512"/>
      <c r="H26" s="512"/>
      <c r="I26" s="512"/>
      <c r="J26" s="512"/>
      <c r="K26" s="512"/>
      <c r="L26" s="599"/>
      <c r="M26" s="599"/>
      <c r="N26" s="599"/>
      <c r="O26" s="599"/>
      <c r="P26" s="599"/>
      <c r="Q26" s="599"/>
      <c r="R26" s="72"/>
      <c r="S26" s="72"/>
      <c r="T26" s="511"/>
    </row>
    <row r="27" spans="1:20" ht="12.75" customHeight="1" x14ac:dyDescent="0.15">
      <c r="A27" s="511"/>
      <c r="B27" s="511"/>
      <c r="C27" s="511"/>
      <c r="D27" s="511"/>
      <c r="E27" s="511"/>
      <c r="F27" s="511"/>
      <c r="G27" s="512"/>
      <c r="H27" s="512"/>
      <c r="I27" s="512"/>
      <c r="J27" s="512"/>
      <c r="K27" s="512"/>
      <c r="L27" s="599"/>
      <c r="M27" s="599"/>
      <c r="N27" s="599"/>
      <c r="O27" s="599"/>
      <c r="P27" s="599"/>
      <c r="Q27" s="599"/>
      <c r="R27" s="72"/>
      <c r="S27" s="72"/>
      <c r="T27" s="511"/>
    </row>
    <row r="28" spans="1:20" ht="12.75" customHeight="1" x14ac:dyDescent="0.15">
      <c r="A28" s="511"/>
      <c r="B28" s="511"/>
      <c r="C28" s="511"/>
      <c r="D28" s="511"/>
      <c r="E28" s="511"/>
      <c r="F28" s="511"/>
      <c r="G28" s="512"/>
      <c r="H28" s="512"/>
      <c r="I28" s="512"/>
      <c r="J28" s="512"/>
      <c r="K28" s="512"/>
      <c r="L28" s="599"/>
      <c r="M28" s="599"/>
      <c r="N28" s="599"/>
      <c r="O28" s="599"/>
      <c r="P28" s="599"/>
      <c r="Q28" s="599"/>
      <c r="R28" s="72"/>
      <c r="S28" s="72"/>
      <c r="T28" s="511"/>
    </row>
    <row r="29" spans="1:20" ht="12.75" customHeight="1" x14ac:dyDescent="0.15">
      <c r="A29" s="511"/>
      <c r="B29" s="511"/>
      <c r="C29" s="511"/>
      <c r="D29" s="511"/>
      <c r="E29" s="511"/>
      <c r="F29" s="511"/>
      <c r="G29" s="512"/>
      <c r="H29" s="512"/>
      <c r="I29" s="512"/>
      <c r="J29" s="512"/>
      <c r="K29" s="512"/>
      <c r="L29" s="599"/>
      <c r="M29" s="599"/>
      <c r="N29" s="599"/>
      <c r="O29" s="599"/>
      <c r="P29" s="599"/>
      <c r="Q29" s="599"/>
      <c r="R29" s="72"/>
      <c r="S29" s="72"/>
      <c r="T29" s="511"/>
    </row>
    <row r="30" spans="1:20" ht="12.75" customHeight="1" x14ac:dyDescent="0.15">
      <c r="A30" s="511"/>
      <c r="B30" s="511"/>
      <c r="C30" s="511"/>
      <c r="D30" s="511"/>
      <c r="E30" s="511"/>
      <c r="F30" s="511"/>
      <c r="G30" s="512"/>
      <c r="H30" s="512"/>
      <c r="I30" s="512"/>
      <c r="J30" s="512"/>
      <c r="K30" s="512"/>
      <c r="L30" s="599"/>
      <c r="M30" s="599"/>
      <c r="N30" s="599"/>
      <c r="O30" s="599"/>
      <c r="P30" s="599"/>
      <c r="Q30" s="599"/>
      <c r="R30" s="72"/>
      <c r="S30" s="72"/>
      <c r="T30" s="511"/>
    </row>
    <row r="31" spans="1:20" ht="12.75" customHeight="1" x14ac:dyDescent="0.15">
      <c r="A31" s="511"/>
      <c r="B31" s="511"/>
      <c r="C31" s="511"/>
      <c r="D31" s="511"/>
      <c r="E31" s="511"/>
      <c r="F31" s="511"/>
      <c r="G31" s="512"/>
      <c r="H31" s="512"/>
      <c r="I31" s="512"/>
      <c r="J31" s="512"/>
      <c r="K31" s="512"/>
      <c r="L31" s="599"/>
      <c r="M31" s="599"/>
      <c r="N31" s="599"/>
      <c r="O31" s="599"/>
      <c r="P31" s="599"/>
      <c r="Q31" s="599"/>
      <c r="R31" s="72"/>
      <c r="S31" s="72"/>
      <c r="T31" s="511"/>
    </row>
    <row r="32" spans="1:20" ht="12.75" customHeight="1" x14ac:dyDescent="0.15">
      <c r="A32" s="511"/>
      <c r="B32" s="511"/>
      <c r="C32" s="511"/>
      <c r="D32" s="511"/>
      <c r="E32" s="511"/>
      <c r="F32" s="511"/>
      <c r="G32" s="512"/>
      <c r="H32" s="512"/>
      <c r="I32" s="512"/>
      <c r="J32" s="512"/>
      <c r="K32" s="512"/>
      <c r="L32" s="599"/>
      <c r="M32" s="599"/>
      <c r="N32" s="599"/>
      <c r="O32" s="599"/>
      <c r="P32" s="599"/>
      <c r="Q32" s="599"/>
      <c r="R32" s="72"/>
      <c r="S32" s="72"/>
      <c r="T32" s="511"/>
    </row>
    <row r="33" spans="1:20" ht="12.75" customHeight="1" x14ac:dyDescent="0.15">
      <c r="A33" s="511"/>
      <c r="B33" s="511"/>
      <c r="C33" s="511"/>
      <c r="D33" s="511"/>
      <c r="E33" s="511"/>
      <c r="F33" s="511"/>
      <c r="G33" s="512"/>
      <c r="H33" s="512"/>
      <c r="I33" s="512"/>
      <c r="J33" s="512"/>
      <c r="K33" s="512"/>
      <c r="L33" s="599"/>
      <c r="M33" s="599"/>
      <c r="N33" s="599"/>
      <c r="O33" s="599"/>
      <c r="P33" s="599"/>
      <c r="Q33" s="599"/>
      <c r="R33" s="72"/>
      <c r="S33" s="72"/>
      <c r="T33" s="511"/>
    </row>
    <row r="34" spans="1:20" ht="12.75" customHeight="1" x14ac:dyDescent="0.15">
      <c r="A34" s="511"/>
      <c r="B34" s="511"/>
      <c r="C34" s="511"/>
      <c r="D34" s="511"/>
      <c r="E34" s="511"/>
      <c r="F34" s="511"/>
      <c r="G34" s="512"/>
      <c r="H34" s="512"/>
      <c r="I34" s="512"/>
      <c r="J34" s="512"/>
      <c r="K34" s="512"/>
      <c r="L34" s="599"/>
      <c r="M34" s="599"/>
      <c r="N34" s="599"/>
      <c r="O34" s="599"/>
      <c r="P34" s="599"/>
      <c r="Q34" s="599"/>
      <c r="R34" s="72"/>
      <c r="S34" s="72"/>
      <c r="T34" s="511"/>
    </row>
    <row r="35" spans="1:20" ht="12.75" customHeight="1" x14ac:dyDescent="0.15">
      <c r="A35" s="511"/>
      <c r="B35" s="511"/>
      <c r="C35" s="511"/>
      <c r="D35" s="511"/>
      <c r="E35" s="511"/>
      <c r="F35" s="511"/>
      <c r="G35" s="512"/>
      <c r="H35" s="512"/>
      <c r="I35" s="512"/>
      <c r="J35" s="512"/>
      <c r="K35" s="512"/>
      <c r="L35" s="599"/>
      <c r="M35" s="599"/>
      <c r="N35" s="599"/>
      <c r="O35" s="599"/>
      <c r="P35" s="599"/>
      <c r="Q35" s="599"/>
      <c r="R35" s="72"/>
      <c r="S35" s="72"/>
      <c r="T35" s="511"/>
    </row>
    <row r="36" spans="1:20" ht="12.75" customHeight="1" x14ac:dyDescent="0.15">
      <c r="A36" s="511"/>
      <c r="B36" s="511"/>
      <c r="C36" s="511"/>
      <c r="D36" s="511"/>
      <c r="E36" s="511"/>
      <c r="F36" s="511"/>
      <c r="G36" s="512"/>
      <c r="H36" s="512"/>
      <c r="I36" s="512"/>
      <c r="J36" s="512"/>
      <c r="K36" s="512"/>
      <c r="L36" s="599"/>
      <c r="M36" s="599"/>
      <c r="N36" s="599"/>
      <c r="O36" s="599"/>
      <c r="P36" s="599"/>
      <c r="Q36" s="599"/>
      <c r="R36" s="72"/>
      <c r="S36" s="72"/>
      <c r="T36" s="511"/>
    </row>
    <row r="37" spans="1:20" ht="12.75" customHeight="1" x14ac:dyDescent="0.15">
      <c r="A37" s="511"/>
      <c r="B37" s="511"/>
      <c r="C37" s="511"/>
      <c r="D37" s="511"/>
      <c r="E37" s="511"/>
      <c r="F37" s="511"/>
      <c r="G37" s="512"/>
      <c r="H37" s="512"/>
      <c r="I37" s="512"/>
      <c r="J37" s="512"/>
      <c r="K37" s="512"/>
      <c r="L37" s="599"/>
      <c r="M37" s="599"/>
      <c r="N37" s="599"/>
      <c r="O37" s="599"/>
      <c r="P37" s="599"/>
      <c r="Q37" s="599"/>
      <c r="R37" s="72"/>
      <c r="S37" s="72"/>
      <c r="T37" s="511"/>
    </row>
    <row r="38" spans="1:20" x14ac:dyDescent="0.15">
      <c r="A38" s="511"/>
      <c r="B38" s="511"/>
      <c r="C38" s="511"/>
      <c r="D38" s="511"/>
      <c r="E38" s="511"/>
      <c r="F38" s="511"/>
      <c r="G38" s="512"/>
      <c r="H38" s="512"/>
      <c r="I38" s="512"/>
      <c r="J38" s="512"/>
      <c r="K38" s="512"/>
      <c r="L38" s="599"/>
      <c r="M38" s="599"/>
      <c r="N38" s="599"/>
      <c r="O38" s="599"/>
      <c r="P38" s="599"/>
      <c r="Q38" s="599"/>
      <c r="R38" s="72"/>
      <c r="S38" s="72"/>
      <c r="T38" s="511"/>
    </row>
    <row r="39" spans="1:20" x14ac:dyDescent="0.15">
      <c r="A39" s="511"/>
      <c r="B39" s="511"/>
      <c r="C39" s="511"/>
      <c r="D39" s="511"/>
      <c r="E39" s="511"/>
      <c r="F39" s="511"/>
      <c r="G39" s="512"/>
      <c r="H39" s="512"/>
      <c r="I39" s="512"/>
      <c r="J39" s="512"/>
      <c r="K39" s="512"/>
      <c r="L39" s="599"/>
      <c r="M39" s="599"/>
      <c r="N39" s="599"/>
      <c r="O39" s="599"/>
      <c r="P39" s="599"/>
      <c r="Q39" s="599"/>
      <c r="R39" s="72"/>
      <c r="S39" s="72"/>
      <c r="T39" s="511"/>
    </row>
    <row r="40" spans="1:20" x14ac:dyDescent="0.15">
      <c r="A40" s="511"/>
      <c r="B40" s="511"/>
      <c r="C40" s="511"/>
      <c r="D40" s="511"/>
      <c r="E40" s="511"/>
      <c r="F40" s="511"/>
      <c r="G40" s="512"/>
      <c r="H40" s="512"/>
      <c r="I40" s="512"/>
      <c r="J40" s="512"/>
      <c r="K40" s="512"/>
      <c r="L40" s="599"/>
      <c r="M40" s="599"/>
      <c r="N40" s="599"/>
      <c r="O40" s="599"/>
      <c r="P40" s="599"/>
      <c r="Q40" s="599"/>
      <c r="R40" s="72"/>
      <c r="S40" s="72"/>
      <c r="T40" s="511"/>
    </row>
  </sheetData>
  <mergeCells count="16">
    <mergeCell ref="F20:G20"/>
    <mergeCell ref="A25:B25"/>
    <mergeCell ref="A2:A5"/>
    <mergeCell ref="C14:C18"/>
    <mergeCell ref="E14:E18"/>
    <mergeCell ref="B2:E4"/>
    <mergeCell ref="C10:C11"/>
    <mergeCell ref="E10:E11"/>
    <mergeCell ref="B20:C20"/>
    <mergeCell ref="D20:E20"/>
    <mergeCell ref="I12:K12"/>
    <mergeCell ref="G14:G18"/>
    <mergeCell ref="F2:F3"/>
    <mergeCell ref="G2:G3"/>
    <mergeCell ref="B8:G8"/>
    <mergeCell ref="G10:G11"/>
  </mergeCells>
  <phoneticPr fontId="4"/>
  <conditionalFormatting sqref="B12">
    <cfRule type="expression" dxfId="142" priority="136">
      <formula>LEN(B12)&gt;0</formula>
    </cfRule>
  </conditionalFormatting>
  <conditionalFormatting sqref="B14">
    <cfRule type="cellIs" dxfId="141" priority="130" operator="equal">
      <formula>"入力必須(クリック後選択)"</formula>
    </cfRule>
  </conditionalFormatting>
  <conditionalFormatting sqref="B16">
    <cfRule type="cellIs" dxfId="140" priority="127" operator="equal">
      <formula>"入力必須(クリック後選択)"</formula>
    </cfRule>
  </conditionalFormatting>
  <conditionalFormatting sqref="B18">
    <cfRule type="cellIs" dxfId="139" priority="118" operator="equal">
      <formula>"入力必須(クリック後選択)"</formula>
    </cfRule>
  </conditionalFormatting>
  <conditionalFormatting sqref="B20 D20 F20 H20:I22 B21:G21 B22 D22 F22">
    <cfRule type="cellIs" dxfId="138" priority="7" operator="equal">
      <formula>"入力必須(クリック後選択)"</formula>
    </cfRule>
  </conditionalFormatting>
  <conditionalFormatting sqref="B24">
    <cfRule type="expression" dxfId="137" priority="134">
      <formula>LEN(B24)&gt;0</formula>
    </cfRule>
  </conditionalFormatting>
  <conditionalFormatting sqref="C14">
    <cfRule type="expression" dxfId="136" priority="129">
      <formula>LEN(C14)&gt;0</formula>
    </cfRule>
  </conditionalFormatting>
  <conditionalFormatting sqref="D12">
    <cfRule type="expression" dxfId="135" priority="30">
      <formula>LEN(D12)&gt;0</formula>
    </cfRule>
  </conditionalFormatting>
  <conditionalFormatting sqref="D14">
    <cfRule type="cellIs" dxfId="134" priority="24" operator="equal">
      <formula>"入力必須(クリック後選択)"</formula>
    </cfRule>
  </conditionalFormatting>
  <conditionalFormatting sqref="D15">
    <cfRule type="cellIs" dxfId="133" priority="22" operator="equal">
      <formula>"↑要確認！"</formula>
    </cfRule>
    <cfRule type="cellIs" dxfId="132" priority="23" operator="equal">
      <formula>"↑入力必須！"</formula>
    </cfRule>
  </conditionalFormatting>
  <conditionalFormatting sqref="D16">
    <cfRule type="cellIs" dxfId="131" priority="6" operator="equal">
      <formula>"入力必須(クリック後選択)"</formula>
    </cfRule>
  </conditionalFormatting>
  <conditionalFormatting sqref="D17">
    <cfRule type="cellIs" dxfId="130" priority="20" operator="equal">
      <formula>"↑要確認！"</formula>
    </cfRule>
    <cfRule type="cellIs" dxfId="129" priority="21" operator="equal">
      <formula>"↑入力必須！"</formula>
    </cfRule>
  </conditionalFormatting>
  <conditionalFormatting sqref="D18">
    <cfRule type="cellIs" dxfId="128" priority="5" operator="equal">
      <formula>"入力必須(クリック後選択)"</formula>
    </cfRule>
  </conditionalFormatting>
  <conditionalFormatting sqref="D19">
    <cfRule type="cellIs" dxfId="127" priority="18" operator="equal">
      <formula>"↑要確認！"</formula>
    </cfRule>
    <cfRule type="cellIs" dxfId="126" priority="19" operator="equal">
      <formula>"↑入力必須！"</formula>
    </cfRule>
  </conditionalFormatting>
  <conditionalFormatting sqref="D24">
    <cfRule type="expression" dxfId="125" priority="112">
      <formula>LEN(D24)&gt;0</formula>
    </cfRule>
  </conditionalFormatting>
  <conditionalFormatting sqref="E14">
    <cfRule type="expression" dxfId="124" priority="28">
      <formula>LEN(E14)&gt;0</formula>
    </cfRule>
  </conditionalFormatting>
  <conditionalFormatting sqref="F4">
    <cfRule type="expression" dxfId="123" priority="131">
      <formula>LEN(F4)&gt;0</formula>
    </cfRule>
  </conditionalFormatting>
  <conditionalFormatting sqref="F12">
    <cfRule type="expression" dxfId="122" priority="29">
      <formula>LEN(F12)&gt;0</formula>
    </cfRule>
  </conditionalFormatting>
  <conditionalFormatting sqref="F14">
    <cfRule type="cellIs" dxfId="121" priority="4" operator="equal">
      <formula>"入力必須(クリック後選択)"</formula>
    </cfRule>
  </conditionalFormatting>
  <conditionalFormatting sqref="F15">
    <cfRule type="cellIs" dxfId="120" priority="13" operator="equal">
      <formula>"↑要確認！"</formula>
    </cfRule>
    <cfRule type="cellIs" dxfId="119" priority="14" operator="equal">
      <formula>"↑入力必須！"</formula>
    </cfRule>
  </conditionalFormatting>
  <conditionalFormatting sqref="F16">
    <cfRule type="cellIs" dxfId="118" priority="3" operator="equal">
      <formula>"入力必須(クリック後選択)"</formula>
    </cfRule>
  </conditionalFormatting>
  <conditionalFormatting sqref="F17">
    <cfRule type="cellIs" dxfId="117" priority="11" operator="equal">
      <formula>"↑要確認！"</formula>
    </cfRule>
    <cfRule type="cellIs" dxfId="116" priority="12" operator="equal">
      <formula>"↑入力必須！"</formula>
    </cfRule>
  </conditionalFormatting>
  <conditionalFormatting sqref="F18">
    <cfRule type="cellIs" dxfId="115" priority="2" operator="equal">
      <formula>"入力必須(クリック後選択)"</formula>
    </cfRule>
  </conditionalFormatting>
  <conditionalFormatting sqref="F19">
    <cfRule type="cellIs" dxfId="114" priority="9" operator="equal">
      <formula>"↑要確認！"</formula>
    </cfRule>
    <cfRule type="cellIs" dxfId="113" priority="10" operator="equal">
      <formula>"↑入力必須！"</formula>
    </cfRule>
  </conditionalFormatting>
  <conditionalFormatting sqref="F24">
    <cfRule type="expression" dxfId="112" priority="33">
      <formula>LEN(F24)&gt;0</formula>
    </cfRule>
  </conditionalFormatting>
  <conditionalFormatting sqref="G14:I14">
    <cfRule type="expression" dxfId="111" priority="27">
      <formula>LEN(G14)&gt;0</formula>
    </cfRule>
  </conditionalFormatting>
  <conditionalFormatting sqref="H16:I16">
    <cfRule type="expression" dxfId="110" priority="124">
      <formula>LEN(H16)&gt;0</formula>
    </cfRule>
  </conditionalFormatting>
  <conditionalFormatting sqref="H18:I18">
    <cfRule type="expression" dxfId="109" priority="119">
      <formula>LEN(H18)&gt;0</formula>
    </cfRule>
  </conditionalFormatting>
  <conditionalFormatting sqref="I12:K12">
    <cfRule type="cellIs" dxfId="108" priority="37" operator="equal">
      <formula>"次に進む前に確認が必要です！"</formula>
    </cfRule>
  </conditionalFormatting>
  <conditionalFormatting sqref="J14">
    <cfRule type="cellIs" dxfId="107" priority="46" operator="equal">
      <formula>"「派遣依頼文書」未入力あり"</formula>
    </cfRule>
    <cfRule type="cellIs" dxfId="106" priority="47" operator="equal">
      <formula>"「参加」記載未入力あり"</formula>
    </cfRule>
  </conditionalFormatting>
  <conditionalFormatting sqref="J16">
    <cfRule type="cellIs" dxfId="105" priority="44" operator="equal">
      <formula>"「派遣依頼文書」未入力あり"</formula>
    </cfRule>
    <cfRule type="cellIs" dxfId="104" priority="45" operator="equal">
      <formula>"「参加」記載未入力あり"</formula>
    </cfRule>
  </conditionalFormatting>
  <conditionalFormatting sqref="J18">
    <cfRule type="cellIs" dxfId="103" priority="42" operator="equal">
      <formula>"「派遣依頼文書」未入力あり"</formula>
    </cfRule>
    <cfRule type="cellIs" dxfId="102" priority="43" operator="equal">
      <formula>"「参加」記載未入力あり"</formula>
    </cfRule>
  </conditionalFormatting>
  <conditionalFormatting sqref="K14">
    <cfRule type="expression" dxfId="101" priority="38">
      <formula>LEN(K14)&gt;0</formula>
    </cfRule>
  </conditionalFormatting>
  <conditionalFormatting sqref="K16">
    <cfRule type="expression" dxfId="100" priority="40">
      <formula>LEN(K16)&gt;0</formula>
    </cfRule>
  </conditionalFormatting>
  <conditionalFormatting sqref="K18">
    <cfRule type="expression" dxfId="99" priority="39">
      <formula>LEN(K18)&gt;0</formula>
    </cfRule>
  </conditionalFormatting>
  <conditionalFormatting sqref="K20:K22">
    <cfRule type="expression" dxfId="98" priority="41">
      <formula>LEN(K20)&gt;0</formula>
    </cfRule>
  </conditionalFormatting>
  <dataValidations count="9">
    <dataValidation type="list" allowBlank="1" showInputMessage="1" showErrorMessage="1" sqref="H14:I14 K14" xr:uid="{00000000-0002-0000-0500-000000000000}">
      <formula1>$P$6:$P$8</formula1>
    </dataValidation>
    <dataValidation type="list" allowBlank="1" showInputMessage="1" showErrorMessage="1" sqref="H18:I18 H16:I16 K18 K16" xr:uid="{00000000-0002-0000-0500-000001000000}">
      <formula1>$P$6:$P$9</formula1>
    </dataValidation>
    <dataValidation type="list" allowBlank="1" showInputMessage="1" showErrorMessage="1" sqref="B16" xr:uid="{00000000-0002-0000-0500-000002000000}">
      <formula1>$O$6:$O$10</formula1>
    </dataValidation>
    <dataValidation type="list" allowBlank="1" showInputMessage="1" showErrorMessage="1" sqref="B14" xr:uid="{00000000-0002-0000-0500-000003000000}">
      <formula1>$O$1:$O$5</formula1>
    </dataValidation>
    <dataValidation type="list" allowBlank="1" showInputMessage="1" showErrorMessage="1" sqref="B18" xr:uid="{00000000-0002-0000-0500-000005000000}">
      <formula1>$O$11:$O$15</formula1>
    </dataValidation>
    <dataValidation type="list" showInputMessage="1" showErrorMessage="1" sqref="D14 F14" xr:uid="{94925AFA-17D3-4573-A902-3826BB342C0F}">
      <formula1>$O$1:$O$5</formula1>
    </dataValidation>
    <dataValidation type="list" showInputMessage="1" showErrorMessage="1" sqref="D16 D18 F16 F18" xr:uid="{ADA8101F-D0B5-44F3-BFC9-249047867782}">
      <formula1>$O$6:$O$10</formula1>
    </dataValidation>
    <dataValidation type="list" allowBlank="1" showInputMessage="1" showErrorMessage="1" sqref="C21 E21 G21" xr:uid="{00000000-0002-0000-0500-000004000000}">
      <formula1>$M$21:$M$29</formula1>
    </dataValidation>
    <dataValidation type="list" allowBlank="1" showInputMessage="1" showErrorMessage="1" sqref="B22 D22 F22" xr:uid="{CA3800A9-2DD4-49E0-B3DA-3C5841493B96}">
      <formula1>$N$17:$N$21</formula1>
    </dataValidation>
  </dataValidations>
  <pageMargins left="0.7" right="0.7" top="0.75" bottom="0.75" header="0.3" footer="0.3"/>
  <pageSetup paperSize="9" scale="84" orientation="landscape" r:id="rId1"/>
  <ignoredErrors>
    <ignoredError sqref="D12 F12 B12" unlocked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Y40"/>
  <sheetViews>
    <sheetView showZeros="0" zoomScaleNormal="100" workbookViewId="0"/>
  </sheetViews>
  <sheetFormatPr defaultColWidth="9" defaultRowHeight="15" x14ac:dyDescent="0.15"/>
  <cols>
    <col min="1" max="1" width="17.375" style="68" customWidth="1"/>
    <col min="2" max="6" width="18.75" style="68" customWidth="1"/>
    <col min="7" max="7" width="18.75" style="514" customWidth="1"/>
    <col min="8" max="9" width="1.25" style="514" customWidth="1"/>
    <col min="10" max="10" width="25" style="514" customWidth="1"/>
    <col min="11" max="11" width="1.25" style="514" customWidth="1"/>
    <col min="12" max="12" width="3.625" style="68" customWidth="1"/>
    <col min="13" max="14" width="9" style="646"/>
    <col min="15" max="15" width="14.375" style="647" customWidth="1"/>
    <col min="16" max="16" width="9" style="647"/>
    <col min="17" max="17" width="9" style="646"/>
    <col min="18" max="16384" width="9" style="68"/>
  </cols>
  <sheetData>
    <row r="1" spans="1:25" ht="12.75" customHeight="1" thickBot="1" x14ac:dyDescent="0.2">
      <c r="A1" s="510" t="s">
        <v>312</v>
      </c>
      <c r="B1" s="511"/>
      <c r="C1" s="511"/>
      <c r="D1" s="511"/>
      <c r="E1" s="511"/>
      <c r="F1" s="511"/>
      <c r="G1" s="512"/>
      <c r="H1" s="512"/>
      <c r="I1" s="512"/>
      <c r="J1" s="512"/>
      <c r="K1" s="512"/>
      <c r="L1" s="511"/>
      <c r="M1" s="599"/>
      <c r="N1" s="599"/>
      <c r="O1" s="600" t="s">
        <v>313</v>
      </c>
      <c r="P1" s="600"/>
      <c r="Q1" s="599"/>
      <c r="R1" s="511"/>
      <c r="S1" s="511"/>
      <c r="T1" s="511"/>
    </row>
    <row r="2" spans="1:25" ht="9" customHeight="1" thickTop="1" x14ac:dyDescent="0.15">
      <c r="A2" s="810" t="s">
        <v>577</v>
      </c>
      <c r="B2" s="811" t="str">
        <f>(初期設定!D3)</f>
        <v>第47回宮崎県高等学校新人放送コンテスト
第46回九州高校放送コンテスト 宮崎県予選
全九州総文 宮崎県予選／全国高文祭 AM部門・VM部門 宮崎県予選</v>
      </c>
      <c r="C2" s="812"/>
      <c r="D2" s="812"/>
      <c r="E2" s="813"/>
      <c r="F2" s="804" t="s">
        <v>280</v>
      </c>
      <c r="G2" s="648"/>
      <c r="H2" s="511"/>
      <c r="I2" s="511"/>
      <c r="J2" s="511"/>
      <c r="K2" s="511"/>
      <c r="L2" s="511"/>
      <c r="M2" s="599"/>
      <c r="N2" s="599" t="s">
        <v>314</v>
      </c>
      <c r="O2" s="718" t="s">
        <v>315</v>
      </c>
      <c r="P2" s="600"/>
      <c r="Q2" s="599"/>
      <c r="R2" s="512"/>
      <c r="S2" s="511"/>
      <c r="T2" s="535"/>
      <c r="U2" s="513"/>
      <c r="V2" s="515"/>
      <c r="Y2" s="514"/>
    </row>
    <row r="3" spans="1:25" ht="42" customHeight="1" thickBot="1" x14ac:dyDescent="0.2">
      <c r="A3" s="810"/>
      <c r="B3" s="814"/>
      <c r="C3" s="815"/>
      <c r="D3" s="815"/>
      <c r="E3" s="816"/>
      <c r="F3" s="805"/>
      <c r="G3" s="648"/>
      <c r="H3" s="511"/>
      <c r="I3" s="511"/>
      <c r="J3" s="511"/>
      <c r="K3" s="511"/>
      <c r="L3" s="511"/>
      <c r="M3" s="599"/>
      <c r="N3" s="599"/>
      <c r="O3" s="600" t="s">
        <v>316</v>
      </c>
      <c r="P3" s="600"/>
      <c r="Q3" s="599"/>
      <c r="R3" s="512"/>
      <c r="S3" s="511"/>
      <c r="T3" s="535"/>
      <c r="U3" s="513"/>
      <c r="V3" s="515"/>
      <c r="Y3" s="514"/>
    </row>
    <row r="4" spans="1:25" ht="42" customHeight="1" thickTop="1" thickBot="1" x14ac:dyDescent="0.2">
      <c r="A4" s="810"/>
      <c r="B4" s="817"/>
      <c r="C4" s="818"/>
      <c r="D4" s="818"/>
      <c r="E4" s="819"/>
      <c r="F4" s="601">
        <f>(Ⅰ!C9)</f>
        <v>0</v>
      </c>
      <c r="G4" s="649"/>
      <c r="H4" s="511"/>
      <c r="I4" s="511"/>
      <c r="J4" s="511"/>
      <c r="K4" s="511"/>
      <c r="L4" s="511"/>
      <c r="M4" s="599"/>
      <c r="N4" s="599"/>
      <c r="O4" s="600" t="s">
        <v>564</v>
      </c>
      <c r="P4" s="600"/>
      <c r="Q4" s="599"/>
      <c r="R4" s="512"/>
      <c r="S4" s="511"/>
      <c r="T4" s="535"/>
      <c r="U4" s="513"/>
      <c r="V4" s="515"/>
      <c r="Y4" s="514"/>
    </row>
    <row r="5" spans="1:25" ht="3" customHeight="1" thickTop="1" x14ac:dyDescent="0.15">
      <c r="A5" s="810"/>
      <c r="B5" s="511"/>
      <c r="C5" s="511"/>
      <c r="D5" s="511"/>
      <c r="E5" s="511"/>
      <c r="F5" s="511"/>
      <c r="G5" s="512"/>
      <c r="H5" s="512"/>
      <c r="I5" s="512"/>
      <c r="J5" s="512"/>
      <c r="K5" s="512"/>
      <c r="L5" s="511"/>
      <c r="M5" s="599"/>
      <c r="N5" s="599"/>
      <c r="O5" s="600"/>
      <c r="P5" s="600"/>
      <c r="Q5" s="599"/>
      <c r="R5" s="511"/>
      <c r="S5" s="511"/>
      <c r="T5" s="511"/>
    </row>
    <row r="6" spans="1:25" ht="3" customHeight="1" x14ac:dyDescent="0.15">
      <c r="A6" s="511"/>
      <c r="B6" s="512"/>
      <c r="C6" s="512"/>
      <c r="D6" s="512"/>
      <c r="E6" s="512"/>
      <c r="F6" s="512"/>
      <c r="G6" s="512"/>
      <c r="H6" s="512"/>
      <c r="I6" s="512"/>
      <c r="J6" s="512"/>
      <c r="K6" s="512"/>
      <c r="L6" s="511"/>
      <c r="M6" s="599"/>
      <c r="N6" s="599" t="s">
        <v>317</v>
      </c>
      <c r="O6" s="600" t="s">
        <v>318</v>
      </c>
      <c r="P6" s="600"/>
      <c r="Q6" s="599"/>
      <c r="R6" s="511"/>
      <c r="S6" s="511"/>
      <c r="T6" s="511"/>
    </row>
    <row r="7" spans="1:25" ht="3" customHeight="1" thickBot="1" x14ac:dyDescent="0.2">
      <c r="A7" s="511"/>
      <c r="B7" s="511"/>
      <c r="C7" s="512"/>
      <c r="D7" s="512"/>
      <c r="E7" s="512"/>
      <c r="F7" s="512"/>
      <c r="G7" s="512"/>
      <c r="H7" s="512"/>
      <c r="I7" s="512"/>
      <c r="J7" s="512"/>
      <c r="K7" s="512"/>
      <c r="L7" s="512"/>
      <c r="M7" s="599"/>
      <c r="N7" s="599"/>
      <c r="O7" s="600" t="s">
        <v>319</v>
      </c>
      <c r="P7" s="600" t="s">
        <v>320</v>
      </c>
      <c r="Q7" s="599"/>
      <c r="R7" s="511"/>
      <c r="S7" s="511"/>
      <c r="T7" s="511"/>
    </row>
    <row r="8" spans="1:25" ht="24" customHeight="1" thickBot="1" x14ac:dyDescent="0.2">
      <c r="A8" s="511"/>
      <c r="B8" s="759" t="s">
        <v>321</v>
      </c>
      <c r="C8" s="760"/>
      <c r="D8" s="760"/>
      <c r="E8" s="760"/>
      <c r="F8" s="760"/>
      <c r="G8" s="761"/>
      <c r="H8" s="512"/>
      <c r="I8" s="512"/>
      <c r="J8" s="512"/>
      <c r="K8" s="512"/>
      <c r="L8" s="511"/>
      <c r="M8" s="599"/>
      <c r="N8" s="599"/>
      <c r="O8" s="600" t="s">
        <v>322</v>
      </c>
      <c r="P8" s="599" t="s">
        <v>323</v>
      </c>
      <c r="Q8" s="599"/>
      <c r="R8" s="511"/>
      <c r="S8" s="511"/>
      <c r="T8" s="511"/>
    </row>
    <row r="9" spans="1:25" ht="7.5" customHeight="1" thickBot="1" x14ac:dyDescent="0.2">
      <c r="A9" s="511"/>
      <c r="H9" s="650"/>
      <c r="I9" s="650"/>
      <c r="J9" s="512"/>
      <c r="K9" s="650"/>
      <c r="L9" s="511"/>
      <c r="M9" s="599"/>
      <c r="N9" s="599"/>
      <c r="O9" s="600" t="s">
        <v>324</v>
      </c>
      <c r="P9" s="600" t="s">
        <v>325</v>
      </c>
      <c r="Q9" s="599"/>
      <c r="R9" s="511"/>
      <c r="S9" s="511"/>
      <c r="T9" s="511"/>
    </row>
    <row r="10" spans="1:25" ht="26.25" customHeight="1" x14ac:dyDescent="0.15">
      <c r="A10" s="511"/>
      <c r="B10" s="603" t="s">
        <v>326</v>
      </c>
      <c r="C10" s="820" t="s">
        <v>327</v>
      </c>
      <c r="D10" s="604" t="s">
        <v>328</v>
      </c>
      <c r="E10" s="820" t="s">
        <v>327</v>
      </c>
      <c r="F10" s="605" t="s">
        <v>329</v>
      </c>
      <c r="G10" s="806" t="s">
        <v>327</v>
      </c>
      <c r="H10" s="512"/>
      <c r="I10" s="512"/>
      <c r="J10" s="512"/>
      <c r="K10" s="512"/>
      <c r="L10" s="511"/>
      <c r="M10" s="599"/>
      <c r="N10" s="599"/>
      <c r="O10" s="600" t="s">
        <v>330</v>
      </c>
      <c r="P10" s="600"/>
      <c r="Q10" s="599"/>
      <c r="R10" s="511"/>
      <c r="S10" s="511"/>
      <c r="T10" s="511"/>
    </row>
    <row r="11" spans="1:25" ht="17.25" customHeight="1" thickBot="1" x14ac:dyDescent="0.2">
      <c r="A11" s="606"/>
      <c r="B11" s="607" t="s">
        <v>331</v>
      </c>
      <c r="C11" s="821"/>
      <c r="D11" s="608" t="s">
        <v>331</v>
      </c>
      <c r="E11" s="821"/>
      <c r="F11" s="609" t="s">
        <v>331</v>
      </c>
      <c r="G11" s="807"/>
      <c r="H11" s="610"/>
      <c r="I11" s="610"/>
      <c r="J11" s="512"/>
      <c r="K11" s="610"/>
      <c r="L11" s="511"/>
      <c r="M11" s="599"/>
      <c r="N11" s="599" t="s">
        <v>332</v>
      </c>
      <c r="O11" s="600" t="s">
        <v>318</v>
      </c>
      <c r="P11" s="600"/>
      <c r="Q11" s="599"/>
      <c r="R11" s="511"/>
      <c r="S11" s="511"/>
      <c r="T11" s="511"/>
    </row>
    <row r="12" spans="1:25" ht="21.75" customHeight="1" thickBot="1" x14ac:dyDescent="0.2">
      <c r="A12" s="747" t="s">
        <v>576</v>
      </c>
      <c r="B12" s="611" t="str">
        <f>(Ⅲ２!E13)</f>
        <v/>
      </c>
      <c r="C12" s="612"/>
      <c r="D12" s="651" t="str">
        <f>Ⅲ２!E14</f>
        <v/>
      </c>
      <c r="E12" s="612"/>
      <c r="F12" s="611" t="str">
        <f>Ⅲ２!E15</f>
        <v/>
      </c>
      <c r="G12" s="613"/>
      <c r="H12" s="614"/>
      <c r="I12" s="798" t="str">
        <f>IF(AND(J14="",J16="",J18=""),"OK！","次に進む前に確認が必要です！")</f>
        <v>次に進む前に確認が必要です！</v>
      </c>
      <c r="J12" s="799"/>
      <c r="K12" s="800"/>
      <c r="L12" s="511"/>
      <c r="M12" s="599"/>
      <c r="N12" s="599"/>
      <c r="O12" s="600" t="s">
        <v>319</v>
      </c>
      <c r="P12" s="600"/>
      <c r="Q12" s="599"/>
      <c r="R12" s="511"/>
      <c r="S12" s="511"/>
      <c r="T12" s="511"/>
    </row>
    <row r="13" spans="1:25" ht="6" customHeight="1" thickBot="1" x14ac:dyDescent="0.2">
      <c r="A13" s="615"/>
      <c r="B13" s="616"/>
      <c r="C13" s="617"/>
      <c r="D13" s="616"/>
      <c r="E13" s="617"/>
      <c r="F13" s="616"/>
      <c r="G13" s="617"/>
      <c r="H13" s="591"/>
      <c r="I13" s="618"/>
      <c r="J13" s="631"/>
      <c r="K13" s="620"/>
      <c r="L13" s="511"/>
      <c r="M13" s="599"/>
      <c r="N13" s="599"/>
      <c r="O13" s="600" t="s">
        <v>322</v>
      </c>
      <c r="P13" s="600"/>
      <c r="Q13" s="599"/>
      <c r="R13" s="511"/>
      <c r="S13" s="511"/>
      <c r="T13" s="511"/>
    </row>
    <row r="14" spans="1:25" ht="22.5" customHeight="1" thickBot="1" x14ac:dyDescent="0.2">
      <c r="A14" s="621" t="str">
        <f>Ⅳ１!A14</f>
        <v>11月5日（火）の準備</v>
      </c>
      <c r="B14" s="622" t="s">
        <v>313</v>
      </c>
      <c r="C14" s="652"/>
      <c r="D14" s="622" t="str">
        <f>IF(D$12=0,"","入力必須(クリック後選択)")</f>
        <v>入力必須(クリック後選択)</v>
      </c>
      <c r="E14" s="652"/>
      <c r="F14" s="622" t="str">
        <f>IF(F$12=0,"","入力必須(クリック後選択)")</f>
        <v>入力必須(クリック後選択)</v>
      </c>
      <c r="G14" s="652"/>
      <c r="H14" s="614"/>
      <c r="I14" s="623"/>
      <c r="J14" s="624" t="str">
        <f>IF(B12=0,"",IF(B14="入力必須(クリック後選択)","「参加」記載未入力あり",IF(C14="","「派遣依頼文書」未入力あり",IF(D12=0,"",IF(D14="入力必須(クリック後選択)","「参加」記載未入力あり",IF(D14="","「参加」記載未入力あり",IF(E14="","「派遣依頼文書」未入力あり",IF(F12=0,"",IF(F14="入力必須(クリック後選択)","「参加」記載未入力あり",IF(F14="","「参加」記載未入力あり",IF(G14="","「派遣依頼文書」未入力あり","")))))))))))</f>
        <v>「参加」記載未入力あり</v>
      </c>
      <c r="K14" s="625"/>
      <c r="L14" s="511"/>
      <c r="M14" s="599"/>
      <c r="N14" s="599"/>
      <c r="O14" s="600" t="s">
        <v>324</v>
      </c>
      <c r="P14" s="600"/>
      <c r="Q14" s="599"/>
      <c r="R14" s="511"/>
      <c r="S14" s="511"/>
      <c r="T14" s="511"/>
    </row>
    <row r="15" spans="1:25" ht="13.5" customHeight="1" thickBot="1" x14ac:dyDescent="0.2">
      <c r="A15" s="615"/>
      <c r="B15" s="626"/>
      <c r="C15" s="626" t="str">
        <f>IF(B14="","",IF(C14="","↑入力必須！",""))</f>
        <v>↑入力必須！</v>
      </c>
      <c r="D15" s="626" t="str">
        <f>IF(D12=0,"",IF(D14="","↑入力必須！",IF(D14="入力必須(クリック後選択)","↑要確認！","")))</f>
        <v>↑要確認！</v>
      </c>
      <c r="E15" s="626" t="str">
        <f>IF(D14="","",IF(E14="","↑入力必須！",""))</f>
        <v>↑入力必須！</v>
      </c>
      <c r="F15" s="626" t="str">
        <f>IF(F12=0,"",IF(F14="","↑入力必須！",IF(F14="入力必須(クリック後選択)","↑要確認！","")))</f>
        <v>↑要確認！</v>
      </c>
      <c r="G15" s="626" t="str">
        <f>IF(F14="","",IF(G14="","↑入力必須！",""))</f>
        <v>↑入力必須！</v>
      </c>
      <c r="H15" s="627"/>
      <c r="I15" s="628"/>
      <c r="J15" s="631"/>
      <c r="K15" s="629"/>
      <c r="L15" s="511"/>
      <c r="M15" s="599"/>
      <c r="N15" s="599"/>
      <c r="O15" s="600" t="s">
        <v>330</v>
      </c>
      <c r="P15" s="600"/>
      <c r="Q15" s="599"/>
      <c r="R15" s="511"/>
      <c r="S15" s="511"/>
      <c r="T15" s="511"/>
    </row>
    <row r="16" spans="1:25" ht="22.5" customHeight="1" thickBot="1" x14ac:dyDescent="0.2">
      <c r="A16" s="621" t="str">
        <f>Ⅳ１!A16</f>
        <v>11月6日（水）の運営</v>
      </c>
      <c r="B16" s="622" t="s">
        <v>334</v>
      </c>
      <c r="C16" s="652"/>
      <c r="D16" s="622" t="str">
        <f>IF(D$12=0,"","入力必須(クリック後選択)")</f>
        <v>入力必須(クリック後選択)</v>
      </c>
      <c r="E16" s="652"/>
      <c r="F16" s="622" t="str">
        <f>IF(F$12=0,"","入力必須(クリック後選択)")</f>
        <v>入力必須(クリック後選択)</v>
      </c>
      <c r="G16" s="652"/>
      <c r="H16" s="614"/>
      <c r="I16" s="623"/>
      <c r="J16" s="624" t="str">
        <f>IF(B12=0,"",IF(B16="入力必須(クリック後選択)","「参加」記載未入力あり",IF(C16="","「派遣依頼文書」未入力あり",IF(D12=0,"",IF(D16="入力必須(クリック後選択)","「参加」記載未入力あり",IF(D16="","「参加」記載未入力あり",IF(E16="","「派遣依頼文書」未入力あり",IF(F12=0,"",IF(F16="入力必須(クリック後選択)","「参加」記載未入力あり",IF(F16="","「参加」記載未入力あり",IF(G16="","「派遣依頼文書」未入力あり","")))))))))))</f>
        <v>「参加」記載未入力あり</v>
      </c>
      <c r="K16" s="625"/>
      <c r="L16" s="511"/>
      <c r="M16" s="599"/>
      <c r="N16" s="599"/>
      <c r="O16" s="600"/>
      <c r="P16" s="600"/>
      <c r="Q16" s="599"/>
      <c r="R16" s="511"/>
      <c r="S16" s="511"/>
      <c r="T16" s="511"/>
    </row>
    <row r="17" spans="1:20" ht="13.5" customHeight="1" thickBot="1" x14ac:dyDescent="0.2">
      <c r="A17" s="615"/>
      <c r="B17" s="626"/>
      <c r="C17" s="626" t="str">
        <f>IF(B16="","",IF(C16="","↑入力必須！",""))</f>
        <v>↑入力必須！</v>
      </c>
      <c r="D17" s="626" t="str">
        <f>IF(D12=0,"",IF(D16="","↑入力必須！",IF(D16="入力必須(クリック後選択)","↑要確認！","")))</f>
        <v>↑要確認！</v>
      </c>
      <c r="E17" s="626" t="str">
        <f>IF(D16="","",IF(E16="","↑入力必須！",""))</f>
        <v>↑入力必須！</v>
      </c>
      <c r="F17" s="626" t="str">
        <f>IF(F12=0,"",IF(F16="","↑入力必須！",IF(F16="入力必須(クリック後選択)","↑要確認！","")))</f>
        <v>↑要確認！</v>
      </c>
      <c r="G17" s="626" t="str">
        <f>IF(F16="","",IF(G16="","↑入力必須！",""))</f>
        <v>↑入力必須！</v>
      </c>
      <c r="H17" s="627"/>
      <c r="I17" s="628"/>
      <c r="J17" s="631"/>
      <c r="K17" s="629"/>
      <c r="L17" s="511"/>
      <c r="M17" s="599"/>
      <c r="N17" s="600" t="s">
        <v>318</v>
      </c>
      <c r="O17" s="599"/>
      <c r="P17" s="599"/>
      <c r="Q17" s="599"/>
      <c r="R17" s="511"/>
      <c r="S17" s="511"/>
      <c r="T17" s="511"/>
    </row>
    <row r="18" spans="1:20" ht="22.5" customHeight="1" thickBot="1" x14ac:dyDescent="0.2">
      <c r="A18" s="621" t="str">
        <f>Ⅳ１!A18</f>
        <v>11月7日（木）の運営</v>
      </c>
      <c r="B18" s="622" t="s">
        <v>334</v>
      </c>
      <c r="C18" s="652"/>
      <c r="D18" s="622" t="str">
        <f>IF(D$12=0,"","入力必須(クリック後選択)")</f>
        <v>入力必須(クリック後選択)</v>
      </c>
      <c r="E18" s="652"/>
      <c r="F18" s="622" t="str">
        <f>IF(F$12=0,"","入力必須(クリック後選択)")</f>
        <v>入力必須(クリック後選択)</v>
      </c>
      <c r="G18" s="652"/>
      <c r="H18" s="614"/>
      <c r="I18" s="623"/>
      <c r="J18" s="624" t="str">
        <f>IF(B12=0,"",IF(B18="入力必須(クリック後選択)","「参加」記載未入力あり",IF(C18="","「派遣依頼文書」未入力あり",IF(D12=0,"",IF(D18="入力必須(クリック後選択)","「参加」記載未入力あり",IF(D18="","「参加」記載未入力あり",IF(E18="","「派遣依頼文書」未入力あり",IF(F12=0,"",IF(F18="入力必須(クリック後選択)","「参加」記載未入力あり",IF(F18="","「参加」記載未入力あり",IF(G18="","「派遣依頼文書」未入力あり","")))))))))))</f>
        <v>「参加」記載未入力あり</v>
      </c>
      <c r="K18" s="625"/>
      <c r="L18" s="511"/>
      <c r="M18" s="599"/>
      <c r="N18" s="599" t="s">
        <v>336</v>
      </c>
      <c r="O18" s="599"/>
      <c r="P18" s="599"/>
      <c r="Q18" s="599"/>
      <c r="R18" s="511"/>
      <c r="S18" s="511"/>
      <c r="T18" s="511"/>
    </row>
    <row r="19" spans="1:20" ht="13.5" customHeight="1" thickBot="1" x14ac:dyDescent="0.2">
      <c r="A19" s="615"/>
      <c r="B19" s="626"/>
      <c r="C19" s="626" t="str">
        <f>IF(B18="","",IF(C18="","↑入力必須！",""))</f>
        <v>↑入力必須！</v>
      </c>
      <c r="D19" s="626" t="str">
        <f>IF(D12=0,"",IF(D18="","↑入力必須！",IF(D18="入力必須(クリック後選択)","↑要確認！","")))</f>
        <v>↑要確認！</v>
      </c>
      <c r="E19" s="626" t="str">
        <f>IF(D18="","",IF(E18="","↑入力必須！",""))</f>
        <v>↑入力必須！</v>
      </c>
      <c r="F19" s="626" t="str">
        <f>IF(F12=0,"",IF(F18="","↑入力必須！",IF(F18="入力必須(クリック後選択)","↑要確認！","")))</f>
        <v>↑要確認！</v>
      </c>
      <c r="G19" s="626" t="str">
        <f>IF(F18="","",IF(G18="","↑入力必須！",""))</f>
        <v>↑入力必須！</v>
      </c>
      <c r="H19" s="627"/>
      <c r="I19" s="628"/>
      <c r="J19" s="631"/>
      <c r="K19" s="629"/>
      <c r="L19" s="511"/>
      <c r="M19" s="599"/>
      <c r="N19" s="599" t="s">
        <v>575</v>
      </c>
      <c r="O19" s="599"/>
      <c r="P19" s="599"/>
      <c r="Q19" s="599"/>
      <c r="R19" s="511"/>
      <c r="S19" s="511"/>
      <c r="T19" s="511"/>
    </row>
    <row r="20" spans="1:20" ht="30" customHeight="1" thickBot="1" x14ac:dyDescent="0.2">
      <c r="A20" s="632" t="s">
        <v>335</v>
      </c>
      <c r="B20" s="808"/>
      <c r="C20" s="809"/>
      <c r="D20" s="808"/>
      <c r="E20" s="809"/>
      <c r="F20" s="808"/>
      <c r="G20" s="809"/>
      <c r="H20" s="633"/>
      <c r="I20" s="634"/>
      <c r="J20" s="631"/>
      <c r="K20" s="635"/>
      <c r="L20" s="511"/>
      <c r="M20" s="599">
        <f>Ⅳ１!M19</f>
        <v>0</v>
      </c>
      <c r="N20" s="599" t="s">
        <v>579</v>
      </c>
      <c r="O20" s="599"/>
      <c r="P20" s="599"/>
      <c r="Q20" s="599"/>
      <c r="R20" s="511"/>
      <c r="S20" s="511"/>
      <c r="T20" s="511"/>
    </row>
    <row r="21" spans="1:20" ht="9.75" customHeight="1" thickBot="1" x14ac:dyDescent="0.2">
      <c r="A21" s="712"/>
      <c r="B21" s="714"/>
      <c r="C21" s="715"/>
      <c r="D21" s="714"/>
      <c r="E21" s="715"/>
      <c r="F21" s="714"/>
      <c r="G21" s="715"/>
      <c r="H21" s="633"/>
      <c r="I21" s="639"/>
      <c r="J21" s="631"/>
      <c r="K21" s="640"/>
      <c r="L21" s="511"/>
      <c r="M21" s="599"/>
      <c r="N21" s="599" t="s">
        <v>578</v>
      </c>
      <c r="O21" s="599"/>
      <c r="P21" s="599"/>
      <c r="Q21" s="599"/>
      <c r="R21" s="512"/>
      <c r="S21" s="512"/>
      <c r="T21" s="511"/>
    </row>
    <row r="22" spans="1:20" ht="30" customHeight="1" thickBot="1" x14ac:dyDescent="0.2">
      <c r="A22" s="632" t="s">
        <v>560</v>
      </c>
      <c r="B22" s="717" t="s">
        <v>334</v>
      </c>
      <c r="C22" s="751" t="s">
        <v>594</v>
      </c>
      <c r="D22" s="717" t="s">
        <v>334</v>
      </c>
      <c r="E22" s="753" t="str">
        <f>C22</f>
        <v>※１個５５０円</v>
      </c>
      <c r="F22" s="717" t="s">
        <v>334</v>
      </c>
      <c r="G22" s="754" t="str">
        <f>C22</f>
        <v>※１個５５０円</v>
      </c>
      <c r="H22" s="633"/>
      <c r="I22" s="641"/>
      <c r="J22" s="631"/>
      <c r="K22" s="642"/>
      <c r="L22" s="511"/>
      <c r="M22" s="599"/>
      <c r="N22" s="599"/>
      <c r="O22" s="599"/>
      <c r="P22" s="599"/>
      <c r="Q22" s="599"/>
      <c r="R22" s="512"/>
      <c r="S22" s="512"/>
      <c r="T22" s="511"/>
    </row>
    <row r="23" spans="1:20" ht="6.75" customHeight="1" thickBot="1" x14ac:dyDescent="0.2">
      <c r="A23" s="615"/>
      <c r="B23" s="616"/>
      <c r="C23" s="636"/>
      <c r="D23" s="616"/>
      <c r="E23" s="636"/>
      <c r="F23" s="616"/>
      <c r="G23" s="591"/>
      <c r="H23" s="591"/>
      <c r="I23" s="643"/>
      <c r="J23" s="644"/>
      <c r="K23" s="645"/>
      <c r="L23" s="511"/>
      <c r="M23" s="599" t="str">
        <f>Ⅳ１!N18</f>
        <v>×弁当不要</v>
      </c>
      <c r="N23" s="599"/>
      <c r="O23" s="599"/>
      <c r="P23" s="599"/>
      <c r="Q23" s="599"/>
      <c r="R23" s="511"/>
      <c r="S23" s="511"/>
      <c r="T23" s="511"/>
    </row>
    <row r="24" spans="1:20" ht="18.75" customHeight="1" thickBot="1" x14ac:dyDescent="0.2">
      <c r="A24" s="621" t="s">
        <v>337</v>
      </c>
      <c r="B24" s="716"/>
      <c r="C24" s="637" t="s">
        <v>580</v>
      </c>
      <c r="D24" s="716"/>
      <c r="E24" s="638"/>
      <c r="F24" s="716"/>
      <c r="G24" s="638"/>
      <c r="H24" s="610"/>
      <c r="I24" s="512"/>
      <c r="J24" s="512"/>
      <c r="K24" s="512"/>
      <c r="L24" s="511"/>
      <c r="M24" s="599" t="str">
        <f>Ⅳ１!N19</f>
        <v>①大会1日目のみ必要</v>
      </c>
      <c r="N24" s="599"/>
      <c r="O24" s="599"/>
      <c r="P24" s="599"/>
      <c r="Q24" s="599"/>
      <c r="R24" s="511"/>
      <c r="S24" s="511"/>
      <c r="T24" s="511"/>
    </row>
    <row r="25" spans="1:20" ht="12.75" customHeight="1" x14ac:dyDescent="0.15">
      <c r="A25" s="793" t="s">
        <v>338</v>
      </c>
      <c r="B25" s="793"/>
      <c r="C25" s="511"/>
      <c r="D25" s="511"/>
      <c r="E25" s="511"/>
      <c r="F25" s="511"/>
      <c r="G25" s="512"/>
      <c r="H25" s="512"/>
      <c r="I25" s="512"/>
      <c r="J25" s="512"/>
      <c r="K25" s="512"/>
      <c r="L25" s="511"/>
      <c r="M25" s="599" t="str">
        <f>Ⅳ１!N20</f>
        <v>②大会2日目のみ必要</v>
      </c>
      <c r="N25" s="599"/>
      <c r="O25" s="599"/>
      <c r="P25" s="599"/>
      <c r="Q25" s="599"/>
      <c r="R25" s="511"/>
      <c r="S25" s="511"/>
      <c r="T25" s="511"/>
    </row>
    <row r="26" spans="1:20" ht="12.75" customHeight="1" x14ac:dyDescent="0.15">
      <c r="A26" s="511"/>
      <c r="B26" s="511"/>
      <c r="C26" s="511"/>
      <c r="D26" s="511"/>
      <c r="E26" s="511"/>
      <c r="F26" s="511"/>
      <c r="G26" s="512"/>
      <c r="H26" s="512"/>
      <c r="I26" s="512"/>
      <c r="J26" s="512"/>
      <c r="K26" s="512"/>
      <c r="L26" s="511"/>
      <c r="M26" s="599" t="str">
        <f>Ⅳ１!N21</f>
        <v>③両日必要</v>
      </c>
      <c r="N26" s="599"/>
      <c r="O26" s="599"/>
      <c r="P26" s="599"/>
      <c r="Q26" s="599"/>
      <c r="R26" s="511"/>
      <c r="S26" s="511"/>
      <c r="T26" s="511"/>
    </row>
    <row r="27" spans="1:20" ht="12.75" customHeight="1" x14ac:dyDescent="0.15">
      <c r="A27" s="511"/>
      <c r="B27" s="511"/>
      <c r="C27" s="511"/>
      <c r="D27" s="511"/>
      <c r="E27" s="511"/>
      <c r="F27" s="511"/>
      <c r="G27" s="512"/>
      <c r="H27" s="512"/>
      <c r="I27" s="512"/>
      <c r="J27" s="512"/>
      <c r="K27" s="512"/>
      <c r="L27" s="511"/>
      <c r="M27" s="599" t="e">
        <f>Ⅳ１!#REF!</f>
        <v>#REF!</v>
      </c>
      <c r="N27" s="599"/>
      <c r="O27" s="599"/>
      <c r="P27" s="599"/>
      <c r="Q27" s="599"/>
      <c r="R27" s="511"/>
      <c r="S27" s="511"/>
      <c r="T27" s="511"/>
    </row>
    <row r="28" spans="1:20" ht="12.75" customHeight="1" x14ac:dyDescent="0.15">
      <c r="A28" s="511"/>
      <c r="B28" s="511"/>
      <c r="C28" s="511"/>
      <c r="D28" s="511"/>
      <c r="E28" s="511"/>
      <c r="F28" s="511"/>
      <c r="G28" s="512"/>
      <c r="H28" s="512"/>
      <c r="I28" s="512"/>
      <c r="J28" s="512"/>
      <c r="K28" s="512"/>
      <c r="L28" s="511"/>
      <c r="M28" s="599"/>
      <c r="N28" s="599"/>
      <c r="O28" s="599"/>
      <c r="P28" s="599"/>
      <c r="Q28" s="599"/>
      <c r="R28" s="511"/>
      <c r="S28" s="511"/>
      <c r="T28" s="511"/>
    </row>
    <row r="29" spans="1:20" ht="12.75" customHeight="1" x14ac:dyDescent="0.15">
      <c r="A29" s="511"/>
      <c r="B29" s="511"/>
      <c r="C29" s="511"/>
      <c r="D29" s="511"/>
      <c r="E29" s="511"/>
      <c r="F29" s="511"/>
      <c r="G29" s="512"/>
      <c r="H29" s="512"/>
      <c r="I29" s="512"/>
      <c r="J29" s="512"/>
      <c r="K29" s="512"/>
      <c r="L29" s="511"/>
      <c r="M29" s="599"/>
      <c r="N29" s="599"/>
      <c r="O29" s="599"/>
      <c r="P29" s="599"/>
      <c r="Q29" s="599"/>
      <c r="R29" s="511"/>
      <c r="S29" s="511"/>
      <c r="T29" s="511"/>
    </row>
    <row r="30" spans="1:20" ht="12.75" customHeight="1" x14ac:dyDescent="0.15">
      <c r="A30" s="511"/>
      <c r="B30" s="511"/>
      <c r="C30" s="511"/>
      <c r="D30" s="511"/>
      <c r="E30" s="511"/>
      <c r="F30" s="511"/>
      <c r="G30" s="512"/>
      <c r="H30" s="512"/>
      <c r="I30" s="512"/>
      <c r="J30" s="512"/>
      <c r="K30" s="512"/>
      <c r="L30" s="511"/>
      <c r="M30" s="599"/>
      <c r="N30" s="599"/>
      <c r="O30" s="599"/>
      <c r="P30" s="599"/>
      <c r="Q30" s="599"/>
      <c r="R30" s="511"/>
      <c r="S30" s="511"/>
      <c r="T30" s="511"/>
    </row>
    <row r="31" spans="1:20" ht="12.75" customHeight="1" x14ac:dyDescent="0.15">
      <c r="A31" s="511"/>
      <c r="B31" s="511"/>
      <c r="C31" s="511"/>
      <c r="D31" s="511"/>
      <c r="E31" s="511"/>
      <c r="F31" s="511"/>
      <c r="G31" s="512"/>
      <c r="H31" s="512"/>
      <c r="I31" s="512"/>
      <c r="J31" s="512"/>
      <c r="K31" s="512"/>
      <c r="L31" s="511"/>
      <c r="M31" s="599"/>
      <c r="N31" s="599"/>
      <c r="O31" s="599"/>
      <c r="P31" s="599"/>
      <c r="Q31" s="599"/>
      <c r="R31" s="511"/>
      <c r="S31" s="511"/>
      <c r="T31" s="511"/>
    </row>
    <row r="32" spans="1:20" ht="12.75" customHeight="1" x14ac:dyDescent="0.15">
      <c r="A32" s="511"/>
      <c r="B32" s="511"/>
      <c r="C32" s="511"/>
      <c r="D32" s="511"/>
      <c r="E32" s="511"/>
      <c r="F32" s="511"/>
      <c r="G32" s="512"/>
      <c r="H32" s="512"/>
      <c r="I32" s="512"/>
      <c r="J32" s="512"/>
      <c r="K32" s="512"/>
      <c r="L32" s="511"/>
      <c r="M32" s="599"/>
      <c r="N32" s="599"/>
      <c r="O32" s="599"/>
      <c r="P32" s="599"/>
      <c r="Q32" s="599"/>
      <c r="R32" s="511"/>
      <c r="S32" s="511"/>
      <c r="T32" s="511"/>
    </row>
    <row r="33" spans="1:20" ht="12.75" customHeight="1" x14ac:dyDescent="0.15">
      <c r="A33" s="511"/>
      <c r="B33" s="511"/>
      <c r="C33" s="511"/>
      <c r="D33" s="511"/>
      <c r="E33" s="511"/>
      <c r="F33" s="511"/>
      <c r="G33" s="512"/>
      <c r="H33" s="512"/>
      <c r="I33" s="512"/>
      <c r="J33" s="512"/>
      <c r="K33" s="512"/>
      <c r="L33" s="511"/>
      <c r="M33" s="599"/>
      <c r="N33" s="599"/>
      <c r="O33" s="599"/>
      <c r="P33" s="599"/>
      <c r="Q33" s="599"/>
      <c r="R33" s="511"/>
      <c r="S33" s="511"/>
      <c r="T33" s="511"/>
    </row>
    <row r="34" spans="1:20" ht="12.75" customHeight="1" x14ac:dyDescent="0.15">
      <c r="A34" s="511"/>
      <c r="B34" s="511"/>
      <c r="C34" s="511"/>
      <c r="D34" s="511"/>
      <c r="E34" s="511"/>
      <c r="F34" s="511"/>
      <c r="G34" s="512"/>
      <c r="H34" s="512"/>
      <c r="I34" s="512"/>
      <c r="J34" s="512"/>
      <c r="K34" s="512"/>
      <c r="L34" s="511"/>
      <c r="M34" s="599"/>
      <c r="N34" s="599"/>
      <c r="O34" s="599"/>
      <c r="P34" s="599"/>
      <c r="Q34" s="599"/>
      <c r="R34" s="511"/>
      <c r="S34" s="511"/>
      <c r="T34" s="511"/>
    </row>
    <row r="35" spans="1:20" ht="12.75" customHeight="1" x14ac:dyDescent="0.15">
      <c r="A35" s="511"/>
      <c r="B35" s="511"/>
      <c r="C35" s="511"/>
      <c r="D35" s="511"/>
      <c r="E35" s="511"/>
      <c r="F35" s="511"/>
      <c r="G35" s="512"/>
      <c r="H35" s="512"/>
      <c r="I35" s="512"/>
      <c r="J35" s="512"/>
      <c r="K35" s="512"/>
      <c r="L35" s="511"/>
      <c r="M35" s="599"/>
      <c r="N35" s="599"/>
      <c r="O35" s="599"/>
      <c r="P35" s="599"/>
      <c r="Q35" s="599"/>
      <c r="R35" s="511"/>
      <c r="S35" s="511"/>
      <c r="T35" s="511"/>
    </row>
    <row r="36" spans="1:20" ht="12.75" customHeight="1" x14ac:dyDescent="0.15">
      <c r="A36" s="511"/>
      <c r="B36" s="511"/>
      <c r="C36" s="511"/>
      <c r="D36" s="511"/>
      <c r="E36" s="511"/>
      <c r="F36" s="511"/>
      <c r="G36" s="512"/>
      <c r="H36" s="512"/>
      <c r="I36" s="512"/>
      <c r="J36" s="512"/>
      <c r="K36" s="512"/>
      <c r="L36" s="511"/>
      <c r="M36" s="599"/>
      <c r="N36" s="599"/>
      <c r="O36" s="599"/>
      <c r="P36" s="599"/>
      <c r="Q36" s="599"/>
      <c r="R36" s="511"/>
      <c r="S36" s="511"/>
      <c r="T36" s="511"/>
    </row>
    <row r="37" spans="1:20" ht="12.75" customHeight="1" x14ac:dyDescent="0.15">
      <c r="A37" s="511"/>
      <c r="B37" s="511"/>
      <c r="C37" s="511"/>
      <c r="D37" s="511"/>
      <c r="E37" s="511"/>
      <c r="F37" s="511"/>
      <c r="G37" s="512"/>
      <c r="H37" s="512"/>
      <c r="I37" s="512"/>
      <c r="J37" s="512"/>
      <c r="K37" s="512"/>
      <c r="L37" s="511"/>
      <c r="M37" s="599"/>
      <c r="N37" s="599"/>
      <c r="O37" s="599"/>
      <c r="P37" s="599"/>
      <c r="Q37" s="599"/>
      <c r="R37" s="511"/>
      <c r="S37" s="511"/>
      <c r="T37" s="511"/>
    </row>
    <row r="38" spans="1:20" x14ac:dyDescent="0.15">
      <c r="A38" s="511"/>
      <c r="B38" s="511"/>
      <c r="C38" s="511"/>
      <c r="D38" s="511"/>
      <c r="E38" s="511"/>
      <c r="F38" s="511"/>
      <c r="G38" s="512"/>
      <c r="H38" s="512"/>
      <c r="I38" s="512"/>
      <c r="J38" s="512"/>
      <c r="K38" s="512"/>
      <c r="L38" s="511"/>
      <c r="M38" s="599"/>
      <c r="N38" s="599"/>
      <c r="O38" s="599"/>
      <c r="P38" s="599"/>
      <c r="Q38" s="599"/>
      <c r="R38" s="511"/>
      <c r="S38" s="511"/>
      <c r="T38" s="511"/>
    </row>
    <row r="39" spans="1:20" x14ac:dyDescent="0.15">
      <c r="A39" s="511"/>
      <c r="B39" s="511"/>
      <c r="C39" s="511"/>
      <c r="D39" s="511"/>
      <c r="E39" s="511"/>
      <c r="F39" s="511"/>
      <c r="G39" s="512"/>
      <c r="H39" s="512"/>
      <c r="I39" s="512"/>
      <c r="J39" s="512"/>
      <c r="K39" s="512"/>
      <c r="L39" s="511"/>
      <c r="M39" s="599"/>
      <c r="N39" s="599"/>
      <c r="O39" s="599"/>
      <c r="P39" s="599"/>
      <c r="Q39" s="599"/>
      <c r="R39" s="511"/>
      <c r="S39" s="511"/>
      <c r="T39" s="511"/>
    </row>
    <row r="40" spans="1:20" x14ac:dyDescent="0.15">
      <c r="A40" s="511"/>
      <c r="B40" s="511"/>
      <c r="C40" s="511"/>
      <c r="D40" s="511"/>
      <c r="E40" s="511"/>
      <c r="F40" s="511"/>
      <c r="G40" s="512"/>
      <c r="H40" s="512"/>
      <c r="I40" s="512"/>
      <c r="J40" s="512"/>
      <c r="K40" s="512"/>
      <c r="L40" s="511"/>
      <c r="M40" s="599"/>
      <c r="N40" s="599"/>
      <c r="O40" s="600"/>
      <c r="P40" s="600"/>
      <c r="Q40" s="599"/>
      <c r="R40" s="511"/>
      <c r="S40" s="511"/>
      <c r="T40" s="511"/>
    </row>
  </sheetData>
  <mergeCells count="12">
    <mergeCell ref="I12:K12"/>
    <mergeCell ref="A25:B25"/>
    <mergeCell ref="A2:A5"/>
    <mergeCell ref="B8:G8"/>
    <mergeCell ref="B2:E4"/>
    <mergeCell ref="F2:F3"/>
    <mergeCell ref="C10:C11"/>
    <mergeCell ref="E10:E11"/>
    <mergeCell ref="G10:G11"/>
    <mergeCell ref="B20:C20"/>
    <mergeCell ref="D20:E20"/>
    <mergeCell ref="F20:G20"/>
  </mergeCells>
  <phoneticPr fontId="4"/>
  <conditionalFormatting sqref="B12">
    <cfRule type="expression" dxfId="97" priority="201">
      <formula>LEN(B12)&gt;0</formula>
    </cfRule>
  </conditionalFormatting>
  <conditionalFormatting sqref="B14">
    <cfRule type="cellIs" dxfId="96" priority="116" operator="equal">
      <formula>"入力必須(クリック後選択)"</formula>
    </cfRule>
  </conditionalFormatting>
  <conditionalFormatting sqref="B16">
    <cfRule type="cellIs" dxfId="95" priority="115" operator="equal">
      <formula>"入力必須(クリック後選択)"</formula>
    </cfRule>
  </conditionalFormatting>
  <conditionalFormatting sqref="B18">
    <cfRule type="cellIs" dxfId="94" priority="114" operator="equal">
      <formula>"入力必須(クリック後選択)"</formula>
    </cfRule>
  </conditionalFormatting>
  <conditionalFormatting sqref="B20 D20 F20">
    <cfRule type="cellIs" dxfId="93" priority="2" operator="equal">
      <formula>"入力必須(クリック後選択)"</formula>
    </cfRule>
  </conditionalFormatting>
  <conditionalFormatting sqref="B24">
    <cfRule type="expression" dxfId="92" priority="190">
      <formula>LEN(B24)&gt;0</formula>
    </cfRule>
  </conditionalFormatting>
  <conditionalFormatting sqref="B21:G21 H21:I22 B22 D22 F22">
    <cfRule type="cellIs" dxfId="91" priority="3" operator="equal">
      <formula>"入力必須(クリック後選択)"</formula>
    </cfRule>
  </conditionalFormatting>
  <conditionalFormatting sqref="C14">
    <cfRule type="expression" dxfId="90" priority="179">
      <formula>LEN(C14)&gt;0</formula>
    </cfRule>
  </conditionalFormatting>
  <conditionalFormatting sqref="C16">
    <cfRule type="expression" dxfId="89" priority="173">
      <formula>LEN(C16)&gt;0</formula>
    </cfRule>
  </conditionalFormatting>
  <conditionalFormatting sqref="C18">
    <cfRule type="expression" dxfId="88" priority="168">
      <formula>LEN(C18)&gt;0</formula>
    </cfRule>
  </conditionalFormatting>
  <conditionalFormatting sqref="C15:G15">
    <cfRule type="cellIs" dxfId="87" priority="24" operator="equal">
      <formula>"↑入力必須！"</formula>
    </cfRule>
  </conditionalFormatting>
  <conditionalFormatting sqref="C17:G17">
    <cfRule type="cellIs" dxfId="86" priority="20" operator="equal">
      <formula>"↑入力必須！"</formula>
    </cfRule>
  </conditionalFormatting>
  <conditionalFormatting sqref="C19:G19">
    <cfRule type="cellIs" dxfId="85" priority="18" operator="equal">
      <formula>"↑入力必須！"</formula>
    </cfRule>
  </conditionalFormatting>
  <conditionalFormatting sqref="D12">
    <cfRule type="expression" dxfId="84" priority="12">
      <formula>LEN(D12)&gt;0</formula>
    </cfRule>
  </conditionalFormatting>
  <conditionalFormatting sqref="D14">
    <cfRule type="cellIs" dxfId="83" priority="11" operator="equal">
      <formula>"入力必須(クリック後選択)"</formula>
    </cfRule>
  </conditionalFormatting>
  <conditionalFormatting sqref="D15">
    <cfRule type="cellIs" dxfId="82" priority="36" operator="equal">
      <formula>"↑要確認！"</formula>
    </cfRule>
  </conditionalFormatting>
  <conditionalFormatting sqref="D16">
    <cfRule type="cellIs" dxfId="81" priority="10" operator="equal">
      <formula>"入力必須(クリック後選択)"</formula>
    </cfRule>
  </conditionalFormatting>
  <conditionalFormatting sqref="D17">
    <cfRule type="cellIs" dxfId="80" priority="34" operator="equal">
      <formula>"↑要確認！"</formula>
    </cfRule>
  </conditionalFormatting>
  <conditionalFormatting sqref="D18">
    <cfRule type="cellIs" dxfId="79" priority="9" operator="equal">
      <formula>"入力必須(クリック後選択)"</formula>
    </cfRule>
  </conditionalFormatting>
  <conditionalFormatting sqref="D19">
    <cfRule type="cellIs" dxfId="78" priority="32" operator="equal">
      <formula>"↑要確認！"</formula>
    </cfRule>
  </conditionalFormatting>
  <conditionalFormatting sqref="D24">
    <cfRule type="expression" dxfId="77" priority="159">
      <formula>LEN(D24)&gt;0</formula>
    </cfRule>
  </conditionalFormatting>
  <conditionalFormatting sqref="E14">
    <cfRule type="expression" dxfId="76" priority="43">
      <formula>LEN(E14)&gt;0</formula>
    </cfRule>
  </conditionalFormatting>
  <conditionalFormatting sqref="E16">
    <cfRule type="expression" dxfId="75" priority="48">
      <formula>LEN(E16)&gt;0</formula>
    </cfRule>
  </conditionalFormatting>
  <conditionalFormatting sqref="E18">
    <cfRule type="expression" dxfId="74" priority="46">
      <formula>LEN(E18)&gt;0</formula>
    </cfRule>
  </conditionalFormatting>
  <conditionalFormatting sqref="F4">
    <cfRule type="expression" dxfId="73" priority="187">
      <formula>LEN(F4)&gt;0</formula>
    </cfRule>
  </conditionalFormatting>
  <conditionalFormatting sqref="F12">
    <cfRule type="expression" dxfId="72" priority="37">
      <formula>LEN(F12)&gt;0</formula>
    </cfRule>
  </conditionalFormatting>
  <conditionalFormatting sqref="F14">
    <cfRule type="cellIs" dxfId="71" priority="8" operator="equal">
      <formula>"入力必須(クリック後選択)"</formula>
    </cfRule>
  </conditionalFormatting>
  <conditionalFormatting sqref="F15">
    <cfRule type="cellIs" dxfId="70" priority="21" operator="equal">
      <formula>"↑要確認！"</formula>
    </cfRule>
  </conditionalFormatting>
  <conditionalFormatting sqref="F16">
    <cfRule type="cellIs" dxfId="69" priority="7" operator="equal">
      <formula>"入力必須(クリック後選択)"</formula>
    </cfRule>
  </conditionalFormatting>
  <conditionalFormatting sqref="F17">
    <cfRule type="cellIs" dxfId="68" priority="19" operator="equal">
      <formula>"↑要確認！"</formula>
    </cfRule>
  </conditionalFormatting>
  <conditionalFormatting sqref="F18">
    <cfRule type="cellIs" dxfId="67" priority="6" operator="equal">
      <formula>"入力必須(クリック後選択)"</formula>
    </cfRule>
  </conditionalFormatting>
  <conditionalFormatting sqref="F19">
    <cfRule type="cellIs" dxfId="66" priority="17" operator="equal">
      <formula>"↑要確認！"</formula>
    </cfRule>
  </conditionalFormatting>
  <conditionalFormatting sqref="F24">
    <cfRule type="expression" dxfId="65" priority="1">
      <formula>LEN(F24)&gt;0</formula>
    </cfRule>
  </conditionalFormatting>
  <conditionalFormatting sqref="G14:I14">
    <cfRule type="expression" dxfId="64" priority="26">
      <formula>LEN(G14)&gt;0</formula>
    </cfRule>
  </conditionalFormatting>
  <conditionalFormatting sqref="G16:I16">
    <cfRule type="expression" dxfId="63" priority="31">
      <formula>LEN(G16)&gt;0</formula>
    </cfRule>
  </conditionalFormatting>
  <conditionalFormatting sqref="G18:I18">
    <cfRule type="expression" dxfId="62" priority="29">
      <formula>LEN(G18)&gt;0</formula>
    </cfRule>
  </conditionalFormatting>
  <conditionalFormatting sqref="H20:I20">
    <cfRule type="expression" dxfId="61" priority="13">
      <formula>LEN(H20)&gt;0</formula>
    </cfRule>
  </conditionalFormatting>
  <conditionalFormatting sqref="I12:K12">
    <cfRule type="cellIs" dxfId="60" priority="78" operator="equal">
      <formula>"次に進む前に確認が必要です！"</formula>
    </cfRule>
  </conditionalFormatting>
  <conditionalFormatting sqref="J14">
    <cfRule type="cellIs" dxfId="59" priority="112" operator="equal">
      <formula>"「派遣依頼文書」未入力あり"</formula>
    </cfRule>
    <cfRule type="cellIs" dxfId="58" priority="113" operator="equal">
      <formula>"「参加」記載未入力あり"</formula>
    </cfRule>
  </conditionalFormatting>
  <conditionalFormatting sqref="J16">
    <cfRule type="cellIs" dxfId="57" priority="76" operator="equal">
      <formula>"「派遣依頼文書」未入力あり"</formula>
    </cfRule>
    <cfRule type="cellIs" dxfId="56" priority="77" operator="equal">
      <formula>"「参加」記載未入力あり"</formula>
    </cfRule>
  </conditionalFormatting>
  <conditionalFormatting sqref="J18">
    <cfRule type="cellIs" dxfId="55" priority="74" operator="equal">
      <formula>"「派遣依頼文書」未入力あり"</formula>
    </cfRule>
    <cfRule type="cellIs" dxfId="54" priority="75" operator="equal">
      <formula>"「参加」記載未入力あり"</formula>
    </cfRule>
  </conditionalFormatting>
  <conditionalFormatting sqref="K14">
    <cfRule type="expression" dxfId="53" priority="79">
      <formula>LEN(K14)&gt;0</formula>
    </cfRule>
  </conditionalFormatting>
  <conditionalFormatting sqref="K16">
    <cfRule type="expression" dxfId="52" priority="81">
      <formula>LEN(K16)&gt;0</formula>
    </cfRule>
  </conditionalFormatting>
  <conditionalFormatting sqref="K18">
    <cfRule type="expression" dxfId="51" priority="80">
      <formula>LEN(K18)&gt;0</formula>
    </cfRule>
  </conditionalFormatting>
  <conditionalFormatting sqref="K20:K22">
    <cfRule type="expression" dxfId="50" priority="4">
      <formula>LEN(K20)&gt;0</formula>
    </cfRule>
  </conditionalFormatting>
  <dataValidations count="9">
    <dataValidation type="list" allowBlank="1" showInputMessage="1" showErrorMessage="1" sqref="B14" xr:uid="{00000000-0002-0000-0600-000000000000}">
      <formula1>$O$1:$O$5</formula1>
    </dataValidation>
    <dataValidation type="list" allowBlank="1" showInputMessage="1" showErrorMessage="1" sqref="B16" xr:uid="{00000000-0002-0000-0600-000001000000}">
      <formula1>$O$6:$O$10</formula1>
    </dataValidation>
    <dataValidation type="list" allowBlank="1" showInputMessage="1" showErrorMessage="1" sqref="E18 K18 G18:I18 C18 K16 G16:I16 C16 E16" xr:uid="{00000000-0002-0000-0600-000002000000}">
      <formula1>$P$6:$P$9</formula1>
    </dataValidation>
    <dataValidation type="list" allowBlank="1" showInputMessage="1" showErrorMessage="1" sqref="C14 K14 G14:I14 E14" xr:uid="{00000000-0002-0000-0600-000003000000}">
      <formula1>$P$6:$P$8</formula1>
    </dataValidation>
    <dataValidation type="list" allowBlank="1" showInputMessage="1" showErrorMessage="1" sqref="B18" xr:uid="{00000000-0002-0000-0600-000005000000}">
      <formula1>$O$11:$O$15</formula1>
    </dataValidation>
    <dataValidation type="list" showInputMessage="1" showErrorMessage="1" sqref="D14 F14" xr:uid="{CA859908-89F3-4AFF-9AB1-3DEE509EE8AD}">
      <formula1>$O$1:$O$5</formula1>
    </dataValidation>
    <dataValidation type="list" showInputMessage="1" showErrorMessage="1" sqref="D16 D18 F16 F18" xr:uid="{0901DE78-C006-4832-88AD-F78667DAACE8}">
      <formula1>$O$6:$O$10</formula1>
    </dataValidation>
    <dataValidation type="list" allowBlank="1" showInputMessage="1" showErrorMessage="1" sqref="B22 D22 F22" xr:uid="{B9073F04-DABF-403B-971C-F06697354331}">
      <formula1>$N$17:$N$21</formula1>
    </dataValidation>
    <dataValidation type="list" allowBlank="1" showInputMessage="1" showErrorMessage="1" sqref="C21 E21 G21" xr:uid="{E7BB5EA1-44DE-4F99-908B-4048BC251F7F}">
      <formula1>$M$21:$M$25</formula1>
    </dataValidation>
  </dataValidations>
  <pageMargins left="0.7" right="0.7" top="0.75" bottom="0.75" header="0.3" footer="0.3"/>
  <pageSetup paperSize="9" scale="83"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W277"/>
  <sheetViews>
    <sheetView showZeros="0" view="pageBreakPreview" zoomScaleNormal="100" zoomScaleSheetLayoutView="100" workbookViewId="0">
      <pane xSplit="1" ySplit="5" topLeftCell="B6" activePane="bottomRight" state="frozen"/>
      <selection pane="topRight" activeCell="B1" sqref="B1"/>
      <selection pane="bottomLeft" activeCell="A6" sqref="A6"/>
      <selection pane="bottomRight"/>
    </sheetView>
  </sheetViews>
  <sheetFormatPr defaultColWidth="9" defaultRowHeight="15" x14ac:dyDescent="0.15"/>
  <cols>
    <col min="1" max="1" width="18" style="68" customWidth="1"/>
    <col min="2" max="2" width="16.875" style="68" customWidth="1"/>
    <col min="3" max="3" width="22.5" style="68" customWidth="1"/>
    <col min="4" max="4" width="16.375" style="68" customWidth="1"/>
    <col min="5" max="6" width="13.125" style="68" customWidth="1"/>
    <col min="7" max="7" width="5" style="68" hidden="1" customWidth="1"/>
    <col min="8" max="8" width="5.375" style="68" hidden="1" customWidth="1"/>
    <col min="9" max="9" width="5" style="68" hidden="1" customWidth="1"/>
    <col min="10" max="10" width="5.125" style="68" hidden="1" customWidth="1"/>
    <col min="11" max="11" width="5" style="68" hidden="1" customWidth="1"/>
    <col min="12" max="12" width="19.875" style="68" hidden="1" customWidth="1"/>
    <col min="13" max="13" width="5" style="68" hidden="1" customWidth="1"/>
    <col min="14" max="14" width="7.875" style="514" hidden="1" customWidth="1"/>
    <col min="15" max="15" width="12.5" style="514" customWidth="1"/>
    <col min="16" max="16" width="23" style="514" customWidth="1"/>
    <col min="17" max="17" width="5.125" style="71" customWidth="1"/>
    <col min="18" max="20" width="5.375" style="690" customWidth="1"/>
    <col min="21" max="21" width="9" style="688"/>
    <col min="22" max="22" width="9" style="71"/>
    <col min="23" max="23" width="9" style="596"/>
    <col min="24" max="16384" width="9" style="68"/>
  </cols>
  <sheetData>
    <row r="1" spans="1:23" ht="16.5" thickBot="1" x14ac:dyDescent="0.2">
      <c r="A1" s="510" t="s">
        <v>339</v>
      </c>
      <c r="B1" s="511"/>
      <c r="C1" s="511"/>
      <c r="D1" s="511"/>
      <c r="E1" s="511"/>
      <c r="F1" s="511"/>
      <c r="G1" s="511"/>
      <c r="H1" s="511"/>
      <c r="I1" s="511"/>
      <c r="J1" s="511"/>
      <c r="K1" s="511"/>
      <c r="L1" s="511"/>
      <c r="M1" s="511"/>
      <c r="N1" s="512"/>
      <c r="O1" s="512"/>
      <c r="P1" s="512"/>
      <c r="Q1" s="606"/>
      <c r="R1" s="653"/>
      <c r="S1" s="653"/>
      <c r="T1" s="653"/>
      <c r="U1" s="654"/>
      <c r="V1" s="606"/>
    </row>
    <row r="2" spans="1:23" ht="27" customHeight="1" thickBot="1" x14ac:dyDescent="0.2">
      <c r="A2" s="746" t="s">
        <v>586</v>
      </c>
      <c r="B2" s="759" t="s">
        <v>585</v>
      </c>
      <c r="C2" s="760"/>
      <c r="D2" s="760"/>
      <c r="E2" s="760"/>
      <c r="F2" s="761"/>
      <c r="G2" s="511"/>
      <c r="H2" s="511"/>
      <c r="I2" s="511"/>
      <c r="J2" s="511"/>
      <c r="K2" s="511"/>
      <c r="L2" s="511"/>
      <c r="M2" s="511"/>
      <c r="N2" s="512"/>
      <c r="O2" s="512"/>
      <c r="P2" s="512"/>
      <c r="Q2" s="655">
        <f>(初期設定!C11)</f>
        <v>0</v>
      </c>
      <c r="R2" s="654" t="str">
        <f>(初期設定!D11)</f>
        <v>アナウンス</v>
      </c>
      <c r="S2" s="654">
        <f>(初期設定!C20)</f>
        <v>1</v>
      </c>
      <c r="T2" s="654">
        <f>(初期設定!D20)</f>
        <v>0</v>
      </c>
      <c r="U2" s="654">
        <f>(初期設定!D32)</f>
        <v>0</v>
      </c>
      <c r="V2" s="655"/>
    </row>
    <row r="3" spans="1:23" ht="73.5" customHeight="1" thickBot="1" x14ac:dyDescent="0.2">
      <c r="A3" s="750"/>
      <c r="B3" s="511"/>
      <c r="C3" s="511"/>
      <c r="D3" s="511"/>
      <c r="E3" s="511"/>
      <c r="F3" s="511"/>
      <c r="G3" s="511"/>
      <c r="H3" s="511"/>
      <c r="I3" s="511"/>
      <c r="J3" s="511"/>
      <c r="K3" s="511"/>
      <c r="L3" s="511"/>
      <c r="M3" s="511"/>
      <c r="N3" s="512"/>
      <c r="O3" s="512"/>
      <c r="P3" s="512"/>
      <c r="Q3" s="655">
        <f>(初期設定!C12)</f>
        <v>0</v>
      </c>
      <c r="R3" s="654" t="str">
        <f>(初期設定!D12)</f>
        <v>朗読</v>
      </c>
      <c r="S3" s="654">
        <f>(初期設定!C21)</f>
        <v>2</v>
      </c>
      <c r="T3" s="654">
        <f>(初期設定!D21)</f>
        <v>0</v>
      </c>
      <c r="U3" s="654">
        <f>(初期設定!D33)</f>
        <v>0</v>
      </c>
      <c r="V3" s="655"/>
    </row>
    <row r="4" spans="1:23" ht="21.75" customHeight="1" x14ac:dyDescent="0.15">
      <c r="A4" s="656"/>
      <c r="B4" s="657" t="s">
        <v>340</v>
      </c>
      <c r="C4" s="831" t="s">
        <v>566</v>
      </c>
      <c r="D4" s="831" t="s">
        <v>341</v>
      </c>
      <c r="E4" s="834" t="s">
        <v>342</v>
      </c>
      <c r="F4" s="835"/>
      <c r="G4" s="658" t="s">
        <v>343</v>
      </c>
      <c r="H4" s="659"/>
      <c r="I4" s="822" t="s">
        <v>344</v>
      </c>
      <c r="J4" s="823"/>
      <c r="K4" s="823"/>
      <c r="L4" s="824"/>
      <c r="M4" s="825" t="s">
        <v>345</v>
      </c>
      <c r="N4" s="826"/>
      <c r="O4" s="512"/>
      <c r="P4" s="512"/>
      <c r="Q4" s="655">
        <f>(初期設定!C13)</f>
        <v>0</v>
      </c>
      <c r="R4" s="654" t="str">
        <f>(初期設定!D13)</f>
        <v>ラジオ番組</v>
      </c>
      <c r="S4" s="654">
        <f>(初期設定!C22)</f>
        <v>3</v>
      </c>
      <c r="T4" s="654">
        <f>(初期設定!D22)</f>
        <v>0</v>
      </c>
      <c r="U4" s="654"/>
      <c r="V4" s="655"/>
      <c r="W4" s="606"/>
    </row>
    <row r="5" spans="1:23" ht="32.25" customHeight="1" x14ac:dyDescent="0.15">
      <c r="A5" s="656"/>
      <c r="B5" s="660" t="s">
        <v>346</v>
      </c>
      <c r="C5" s="832"/>
      <c r="D5" s="832"/>
      <c r="E5" s="836"/>
      <c r="F5" s="837"/>
      <c r="G5" s="661" t="s">
        <v>347</v>
      </c>
      <c r="H5" s="662"/>
      <c r="I5" s="827" t="s">
        <v>348</v>
      </c>
      <c r="J5" s="828"/>
      <c r="K5" s="827" t="s">
        <v>349</v>
      </c>
      <c r="L5" s="833"/>
      <c r="M5" s="829" t="s">
        <v>62</v>
      </c>
      <c r="N5" s="830"/>
      <c r="O5" s="512"/>
      <c r="P5" s="512"/>
      <c r="Q5" s="655">
        <f>(初期設定!C14)</f>
        <v>0</v>
      </c>
      <c r="R5" s="654" t="str">
        <f>(初期設定!D14)</f>
        <v>テレビ番組</v>
      </c>
      <c r="S5" s="654">
        <f>(初期設定!C23)</f>
        <v>4</v>
      </c>
      <c r="T5" s="654">
        <f>(初期設定!D23)</f>
        <v>0</v>
      </c>
      <c r="U5" s="654"/>
      <c r="V5" s="655"/>
      <c r="W5" s="511"/>
    </row>
    <row r="6" spans="1:23" ht="15" customHeight="1" x14ac:dyDescent="0.15">
      <c r="A6" s="511">
        <v>1</v>
      </c>
      <c r="B6" s="663"/>
      <c r="C6" s="664" t="str">
        <f>IF((Ⅳ１!$I$12)="次に進む前に確認が必要です！","入力不可(前ページへ戻って確認！）","")</f>
        <v>入力不可(前ページへ戻って確認！）</v>
      </c>
      <c r="D6" s="665"/>
      <c r="E6" s="745">
        <f>IF(B6="講習","右欄に入力→",IF(B6="アナウンス","右欄に入力→",IF(B6="朗読","右欄に入力→",IF(B6="テレビ番組","",IF(B6="ラジオ番組","",IF(B6="創作テレビドラマ","",IF(B6="創作ラジオドラマ","",IF(B6="校内放送研究発表","",IF(B6="番組部門のみ参加","右欄に入力→",)))))))))</f>
        <v>0</v>
      </c>
      <c r="F6" s="666"/>
      <c r="G6" s="667" t="str">
        <f t="shared" ref="G6:G65" si="0">IF(B6="アナウンス","入力→","")</f>
        <v/>
      </c>
      <c r="H6" s="668"/>
      <c r="I6" s="669" t="str">
        <f t="shared" ref="I6:I65" si="1">IF(B6="アナウンス","",IF(B6="朗読","入力→",""))</f>
        <v/>
      </c>
      <c r="J6" s="670"/>
      <c r="K6" s="671"/>
      <c r="L6" s="672" t="str">
        <f>IF(ISERROR(VLOOKUP(J6,(初期設定!$C$20):(初期設定!$D$26),2)),"",VLOOKUP(J6,(初期設定!$C$20):(初期設定!$D$26),2))</f>
        <v/>
      </c>
      <c r="M6" s="669" t="str">
        <f>IF(OR(B6="テレビドキュメント",B6="創作テレビドラマ",B6="テレビ番組"),"入力→","")</f>
        <v/>
      </c>
      <c r="N6" s="673"/>
      <c r="O6" s="512"/>
      <c r="P6" s="512"/>
      <c r="Q6" s="655">
        <f>(初期設定!C15)</f>
        <v>0</v>
      </c>
      <c r="R6" s="654" t="str">
        <f>(初期設定!D15)</f>
        <v>AM(高文祭)</v>
      </c>
      <c r="S6" s="654">
        <f>(初期設定!C24)</f>
        <v>5</v>
      </c>
      <c r="T6" s="654">
        <f>(初期設定!D24)</f>
        <v>0</v>
      </c>
      <c r="U6" s="654"/>
      <c r="V6" s="655"/>
      <c r="W6" s="511"/>
    </row>
    <row r="7" spans="1:23" ht="15" customHeight="1" x14ac:dyDescent="0.15">
      <c r="A7" s="511">
        <v>2</v>
      </c>
      <c r="B7" s="663"/>
      <c r="C7" s="664" t="str">
        <f>IF((Ⅳ１!$I$12)="次に進む前に確認が必要です！","入力不可(前ページへ戻って確認！）","")</f>
        <v>入力不可(前ページへ戻って確認！）</v>
      </c>
      <c r="D7" s="674"/>
      <c r="E7" s="745">
        <f t="shared" ref="E7:E65" si="2">IF(B7="講習","右欄に入力→",IF(B7="アナウンス","右欄に入力→",IF(B7="朗読","右欄に入力→",IF(B7="テレビ番組","",IF(B7="ラジオ番組","",IF(B7="創作テレビドラマ","",IF(B7="創作ラジオドラマ","",IF(B7="校内放送研究発表","",IF(B7="番組部門のみ参加","右欄に入力→",)))))))))</f>
        <v>0</v>
      </c>
      <c r="F7" s="666"/>
      <c r="G7" s="667" t="str">
        <f t="shared" si="0"/>
        <v/>
      </c>
      <c r="H7" s="675"/>
      <c r="I7" s="669" t="str">
        <f t="shared" si="1"/>
        <v/>
      </c>
      <c r="J7" s="670"/>
      <c r="K7" s="671"/>
      <c r="L7" s="672" t="str">
        <f>IF(ISERROR(VLOOKUP(J7,(初期設定!$C$20):(初期設定!$D$26),2)),"",VLOOKUP(J7,(初期設定!$C$20):(初期設定!$D$26),2))</f>
        <v/>
      </c>
      <c r="M7" s="669" t="str">
        <f t="shared" ref="M7:M65" si="3">IF(OR(B7="テレビドキュメント",B7="創作テレビドラマ",B7="テレビ番組"),"入力→","")</f>
        <v/>
      </c>
      <c r="N7" s="676"/>
      <c r="O7" s="512"/>
      <c r="P7" s="512"/>
      <c r="Q7" s="655">
        <f>(初期設定!C16)</f>
        <v>0</v>
      </c>
      <c r="R7" s="654" t="str">
        <f>(初期設定!D16)</f>
        <v>VM(高文祭)</v>
      </c>
      <c r="S7" s="654">
        <f>(初期設定!C25)</f>
        <v>0</v>
      </c>
      <c r="T7" s="654">
        <f>(初期設定!D25)</f>
        <v>0</v>
      </c>
      <c r="U7" s="654"/>
      <c r="V7" s="655"/>
      <c r="W7" s="511"/>
    </row>
    <row r="8" spans="1:23" ht="15" customHeight="1" x14ac:dyDescent="0.15">
      <c r="A8" s="511">
        <v>3</v>
      </c>
      <c r="B8" s="663"/>
      <c r="C8" s="664" t="str">
        <f>IF((Ⅳ１!$I$12)="次に進む前に確認が必要です！","入力不可(前ページへ戻って確認！）","")</f>
        <v>入力不可(前ページへ戻って確認！）</v>
      </c>
      <c r="D8" s="674"/>
      <c r="E8" s="745">
        <f t="shared" si="2"/>
        <v>0</v>
      </c>
      <c r="F8" s="666"/>
      <c r="G8" s="667" t="str">
        <f t="shared" si="0"/>
        <v/>
      </c>
      <c r="H8" s="675"/>
      <c r="I8" s="669" t="str">
        <f t="shared" si="1"/>
        <v/>
      </c>
      <c r="J8" s="670"/>
      <c r="K8" s="671"/>
      <c r="L8" s="672" t="str">
        <f>IF(ISERROR(VLOOKUP(J8,(初期設定!$C$20):(初期設定!$D$26),2)),"",VLOOKUP(J8,(初期設定!$C$20):(初期設定!$D$26),2))</f>
        <v/>
      </c>
      <c r="M8" s="669" t="str">
        <f t="shared" si="3"/>
        <v/>
      </c>
      <c r="N8" s="676"/>
      <c r="O8" s="512"/>
      <c r="P8" s="512"/>
      <c r="Q8" s="655">
        <f>(初期設定!C17)</f>
        <v>0</v>
      </c>
      <c r="R8" s="654" t="str">
        <f>(初期設定!D17)</f>
        <v>番組部門のみ参加</v>
      </c>
      <c r="S8" s="654">
        <f>(初期設定!C26)</f>
        <v>0</v>
      </c>
      <c r="T8" s="654">
        <f>(初期設定!D26)</f>
        <v>0</v>
      </c>
      <c r="U8" s="654"/>
      <c r="V8" s="655"/>
      <c r="W8" s="511"/>
    </row>
    <row r="9" spans="1:23" ht="15" customHeight="1" x14ac:dyDescent="0.15">
      <c r="A9" s="511">
        <v>4</v>
      </c>
      <c r="B9" s="663"/>
      <c r="C9" s="664" t="str">
        <f>IF((Ⅳ１!$I$12)="次に進む前に確認が必要です！","入力不可(前ページへ戻って確認！）","")</f>
        <v>入力不可(前ページへ戻って確認！）</v>
      </c>
      <c r="D9" s="674"/>
      <c r="E9" s="745">
        <f t="shared" si="2"/>
        <v>0</v>
      </c>
      <c r="F9" s="666"/>
      <c r="G9" s="667" t="str">
        <f t="shared" si="0"/>
        <v/>
      </c>
      <c r="H9" s="675"/>
      <c r="I9" s="669" t="str">
        <f t="shared" si="1"/>
        <v/>
      </c>
      <c r="J9" s="670"/>
      <c r="K9" s="671"/>
      <c r="L9" s="672" t="str">
        <f>IF(ISERROR(VLOOKUP(J9,(初期設定!$C$20):(初期設定!$D$26),2)),"",VLOOKUP(J9,(初期設定!$C$20):(初期設定!$D$26),2))</f>
        <v/>
      </c>
      <c r="M9" s="669" t="str">
        <f t="shared" si="3"/>
        <v/>
      </c>
      <c r="N9" s="676"/>
      <c r="O9" s="512"/>
      <c r="P9" s="512"/>
      <c r="Q9" s="655">
        <f>(初期設定!C18)</f>
        <v>0</v>
      </c>
      <c r="R9" s="654">
        <f>(初期設定!D18)</f>
        <v>0</v>
      </c>
      <c r="S9" s="654">
        <f>(初期設定!C27)</f>
        <v>0</v>
      </c>
      <c r="T9" s="654"/>
      <c r="U9" s="654"/>
      <c r="V9" s="655"/>
      <c r="W9" s="511"/>
    </row>
    <row r="10" spans="1:23" ht="15" customHeight="1" x14ac:dyDescent="0.15">
      <c r="A10" s="511">
        <v>5</v>
      </c>
      <c r="B10" s="663"/>
      <c r="C10" s="664" t="str">
        <f>IF((Ⅳ１!$I$12)="次に進む前に確認が必要です！","入力不可(前ページへ戻って確認！）","")</f>
        <v>入力不可(前ページへ戻って確認！）</v>
      </c>
      <c r="D10" s="674"/>
      <c r="E10" s="745">
        <f t="shared" si="2"/>
        <v>0</v>
      </c>
      <c r="F10" s="666"/>
      <c r="G10" s="667" t="str">
        <f t="shared" si="0"/>
        <v/>
      </c>
      <c r="H10" s="675"/>
      <c r="I10" s="669" t="str">
        <f t="shared" si="1"/>
        <v/>
      </c>
      <c r="J10" s="670"/>
      <c r="K10" s="671" t="s">
        <v>350</v>
      </c>
      <c r="L10" s="672" t="str">
        <f>IF(ISERROR(VLOOKUP(J10,(初期設定!$C$20):(初期設定!$D$26),2)),"",VLOOKUP(J10,(初期設定!$C$20):(初期設定!$D$26),2))</f>
        <v/>
      </c>
      <c r="M10" s="669" t="str">
        <f t="shared" si="3"/>
        <v/>
      </c>
      <c r="N10" s="676"/>
      <c r="O10" s="512"/>
      <c r="P10" s="512"/>
      <c r="Q10" s="655"/>
      <c r="R10" s="654"/>
      <c r="S10" s="654"/>
      <c r="T10" s="654"/>
      <c r="U10" s="654"/>
      <c r="V10" s="655"/>
      <c r="W10" s="511"/>
    </row>
    <row r="11" spans="1:23" ht="15" customHeight="1" x14ac:dyDescent="0.15">
      <c r="A11" s="511">
        <v>6</v>
      </c>
      <c r="B11" s="663"/>
      <c r="C11" s="664" t="str">
        <f>IF((Ⅳ１!$I$12)="次に進む前に確認が必要です！","入力不可(前ページへ戻って確認！）","")</f>
        <v>入力不可(前ページへ戻って確認！）</v>
      </c>
      <c r="D11" s="674"/>
      <c r="E11" s="745">
        <f t="shared" si="2"/>
        <v>0</v>
      </c>
      <c r="F11" s="666"/>
      <c r="G11" s="667" t="str">
        <f t="shared" si="0"/>
        <v/>
      </c>
      <c r="H11" s="675"/>
      <c r="I11" s="669" t="str">
        <f t="shared" si="1"/>
        <v/>
      </c>
      <c r="J11" s="670"/>
      <c r="K11" s="671" t="s">
        <v>350</v>
      </c>
      <c r="L11" s="672" t="str">
        <f>IF(ISERROR(VLOOKUP(J11,(初期設定!$C$20):(初期設定!$D$26),2)),"",VLOOKUP(J11,(初期設定!$C$20):(初期設定!$D$26),2))</f>
        <v/>
      </c>
      <c r="M11" s="669" t="str">
        <f t="shared" si="3"/>
        <v/>
      </c>
      <c r="N11" s="676"/>
      <c r="O11" s="512"/>
      <c r="P11" s="512"/>
      <c r="Q11" s="655"/>
      <c r="R11" s="654"/>
      <c r="S11" s="654"/>
      <c r="T11" s="654"/>
      <c r="U11" s="654"/>
      <c r="V11" s="655"/>
      <c r="W11" s="511"/>
    </row>
    <row r="12" spans="1:23" ht="15" customHeight="1" x14ac:dyDescent="0.15">
      <c r="A12" s="511">
        <v>7</v>
      </c>
      <c r="B12" s="663"/>
      <c r="C12" s="664" t="str">
        <f>IF((Ⅳ１!$I$12)="次に進む前に確認が必要です！","入力不可(前ページへ戻って確認！）","")</f>
        <v>入力不可(前ページへ戻って確認！）</v>
      </c>
      <c r="D12" s="674"/>
      <c r="E12" s="745">
        <f t="shared" si="2"/>
        <v>0</v>
      </c>
      <c r="F12" s="666"/>
      <c r="G12" s="667" t="str">
        <f t="shared" si="0"/>
        <v/>
      </c>
      <c r="H12" s="675"/>
      <c r="I12" s="669" t="str">
        <f t="shared" si="1"/>
        <v/>
      </c>
      <c r="J12" s="670"/>
      <c r="K12" s="671" t="s">
        <v>350</v>
      </c>
      <c r="L12" s="672" t="str">
        <f>IF(ISERROR(VLOOKUP(J12,(初期設定!$C$20):(初期設定!$D$26),2)),"",VLOOKUP(J12,(初期設定!$C$20):(初期設定!$D$26),2))</f>
        <v/>
      </c>
      <c r="M12" s="669" t="str">
        <f t="shared" si="3"/>
        <v/>
      </c>
      <c r="N12" s="676"/>
      <c r="O12" s="512"/>
      <c r="P12" s="512"/>
      <c r="Q12" s="655"/>
      <c r="R12" s="654"/>
      <c r="S12" s="654"/>
      <c r="T12" s="654"/>
      <c r="U12" s="654"/>
      <c r="V12" s="655"/>
      <c r="W12" s="511"/>
    </row>
    <row r="13" spans="1:23" ht="15" customHeight="1" x14ac:dyDescent="0.15">
      <c r="A13" s="511">
        <v>8</v>
      </c>
      <c r="B13" s="663"/>
      <c r="C13" s="664" t="str">
        <f>IF((Ⅳ１!$I$12)="次に進む前に確認が必要です！","入力不可(前ページへ戻って確認！）","")</f>
        <v>入力不可(前ページへ戻って確認！）</v>
      </c>
      <c r="D13" s="674"/>
      <c r="E13" s="745">
        <f t="shared" si="2"/>
        <v>0</v>
      </c>
      <c r="F13" s="666"/>
      <c r="G13" s="667" t="str">
        <f t="shared" si="0"/>
        <v/>
      </c>
      <c r="H13" s="675"/>
      <c r="I13" s="669" t="str">
        <f t="shared" si="1"/>
        <v/>
      </c>
      <c r="J13" s="670"/>
      <c r="K13" s="671" t="s">
        <v>350</v>
      </c>
      <c r="L13" s="672" t="str">
        <f>IF(ISERROR(VLOOKUP(J13,(初期設定!$C$20):(初期設定!$D$26),2)),"",VLOOKUP(J13,(初期設定!$C$20):(初期設定!$D$26),2))</f>
        <v/>
      </c>
      <c r="M13" s="669" t="str">
        <f t="shared" si="3"/>
        <v/>
      </c>
      <c r="N13" s="676"/>
      <c r="O13" s="512"/>
      <c r="P13" s="512"/>
      <c r="Q13" s="606"/>
      <c r="R13" s="654"/>
      <c r="S13" s="654"/>
      <c r="T13" s="654"/>
      <c r="U13" s="654"/>
      <c r="V13" s="655"/>
      <c r="W13" s="511"/>
    </row>
    <row r="14" spans="1:23" ht="15" customHeight="1" x14ac:dyDescent="0.15">
      <c r="A14" s="511">
        <v>9</v>
      </c>
      <c r="B14" s="663"/>
      <c r="C14" s="664" t="str">
        <f>IF((Ⅳ１!$I$12)="次に進む前に確認が必要です！","入力不可(前ページへ戻って確認！）","")</f>
        <v>入力不可(前ページへ戻って確認！）</v>
      </c>
      <c r="D14" s="674"/>
      <c r="E14" s="745">
        <f t="shared" si="2"/>
        <v>0</v>
      </c>
      <c r="F14" s="666"/>
      <c r="G14" s="667" t="str">
        <f t="shared" si="0"/>
        <v/>
      </c>
      <c r="H14" s="675"/>
      <c r="I14" s="669" t="str">
        <f t="shared" si="1"/>
        <v/>
      </c>
      <c r="J14" s="670"/>
      <c r="K14" s="671" t="s">
        <v>350</v>
      </c>
      <c r="L14" s="672" t="str">
        <f>IF(ISERROR(VLOOKUP(J14,(初期設定!$C$20):(初期設定!$D$26),2)),"",VLOOKUP(J14,(初期設定!$C$20):(初期設定!$D$26),2))</f>
        <v/>
      </c>
      <c r="M14" s="669" t="str">
        <f t="shared" si="3"/>
        <v/>
      </c>
      <c r="N14" s="676"/>
      <c r="O14" s="512"/>
      <c r="P14" s="512"/>
      <c r="Q14" s="606"/>
      <c r="R14" s="654"/>
      <c r="S14" s="654"/>
      <c r="T14" s="654"/>
      <c r="U14" s="654"/>
      <c r="V14" s="655"/>
      <c r="W14" s="511"/>
    </row>
    <row r="15" spans="1:23" ht="15" customHeight="1" x14ac:dyDescent="0.15">
      <c r="A15" s="511">
        <v>10</v>
      </c>
      <c r="B15" s="663"/>
      <c r="C15" s="664" t="str">
        <f>IF((Ⅳ１!$I$12)="次に進む前に確認が必要です！","入力不可(前ページへ戻って確認！）","")</f>
        <v>入力不可(前ページへ戻って確認！）</v>
      </c>
      <c r="D15" s="674"/>
      <c r="E15" s="745">
        <f t="shared" si="2"/>
        <v>0</v>
      </c>
      <c r="F15" s="666"/>
      <c r="G15" s="667" t="str">
        <f t="shared" si="0"/>
        <v/>
      </c>
      <c r="H15" s="675"/>
      <c r="I15" s="669" t="str">
        <f t="shared" si="1"/>
        <v/>
      </c>
      <c r="J15" s="670"/>
      <c r="K15" s="671" t="s">
        <v>350</v>
      </c>
      <c r="L15" s="672" t="str">
        <f>IF(ISERROR(VLOOKUP(J15,(初期設定!$C$20):(初期設定!$D$26),2)),"",VLOOKUP(J15,(初期設定!$C$20):(初期設定!$D$26),2))</f>
        <v/>
      </c>
      <c r="M15" s="669" t="str">
        <f t="shared" si="3"/>
        <v/>
      </c>
      <c r="N15" s="676"/>
      <c r="O15" s="512"/>
      <c r="P15" s="512"/>
      <c r="Q15" s="606"/>
      <c r="R15" s="654"/>
      <c r="S15" s="654"/>
      <c r="T15" s="654"/>
      <c r="U15" s="654"/>
      <c r="V15" s="655"/>
      <c r="W15" s="511"/>
    </row>
    <row r="16" spans="1:23" ht="15" customHeight="1" x14ac:dyDescent="0.15">
      <c r="A16" s="511">
        <v>11</v>
      </c>
      <c r="B16" s="663"/>
      <c r="C16" s="664" t="str">
        <f>IF((Ⅳ１!$I$12)="次に進む前に確認が必要です！","入力不可(前ページへ戻って確認！）","")</f>
        <v>入力不可(前ページへ戻って確認！）</v>
      </c>
      <c r="D16" s="674"/>
      <c r="E16" s="745">
        <f t="shared" si="2"/>
        <v>0</v>
      </c>
      <c r="F16" s="666"/>
      <c r="G16" s="667" t="str">
        <f t="shared" si="0"/>
        <v/>
      </c>
      <c r="H16" s="675"/>
      <c r="I16" s="669" t="str">
        <f t="shared" si="1"/>
        <v/>
      </c>
      <c r="J16" s="670"/>
      <c r="K16" s="671" t="s">
        <v>350</v>
      </c>
      <c r="L16" s="672" t="str">
        <f>IF(ISERROR(VLOOKUP(J16,(初期設定!$C$20):(初期設定!$D$26),2)),"",VLOOKUP(J16,(初期設定!$C$20):(初期設定!$D$26),2))</f>
        <v/>
      </c>
      <c r="M16" s="669" t="str">
        <f t="shared" si="3"/>
        <v/>
      </c>
      <c r="N16" s="676"/>
      <c r="O16" s="512"/>
      <c r="P16" s="512"/>
      <c r="Q16" s="606"/>
      <c r="R16" s="654"/>
      <c r="S16" s="654"/>
      <c r="T16" s="654"/>
      <c r="U16" s="654"/>
      <c r="V16" s="655"/>
      <c r="W16" s="511"/>
    </row>
    <row r="17" spans="1:23" ht="15" customHeight="1" x14ac:dyDescent="0.15">
      <c r="A17" s="511">
        <v>12</v>
      </c>
      <c r="B17" s="663"/>
      <c r="C17" s="664" t="str">
        <f>IF((Ⅳ１!$I$12)="次に進む前に確認が必要です！","入力不可(前ページへ戻って確認！）","")</f>
        <v>入力不可(前ページへ戻って確認！）</v>
      </c>
      <c r="D17" s="674"/>
      <c r="E17" s="745">
        <f t="shared" si="2"/>
        <v>0</v>
      </c>
      <c r="F17" s="666"/>
      <c r="G17" s="667" t="str">
        <f t="shared" si="0"/>
        <v/>
      </c>
      <c r="H17" s="675"/>
      <c r="I17" s="669" t="str">
        <f t="shared" si="1"/>
        <v/>
      </c>
      <c r="J17" s="670"/>
      <c r="K17" s="671" t="s">
        <v>350</v>
      </c>
      <c r="L17" s="672" t="str">
        <f>IF(ISERROR(VLOOKUP(J17,(初期設定!$C$20):(初期設定!$D$26),2)),"",VLOOKUP(J17,(初期設定!$C$20):(初期設定!$D$26),2))</f>
        <v/>
      </c>
      <c r="M17" s="669" t="str">
        <f t="shared" si="3"/>
        <v/>
      </c>
      <c r="N17" s="676"/>
      <c r="O17" s="512"/>
      <c r="P17" s="512"/>
      <c r="Q17" s="606"/>
      <c r="R17" s="654"/>
      <c r="S17" s="654"/>
      <c r="T17" s="654"/>
      <c r="U17" s="654"/>
      <c r="V17" s="655"/>
      <c r="W17" s="511"/>
    </row>
    <row r="18" spans="1:23" ht="15" customHeight="1" x14ac:dyDescent="0.15">
      <c r="A18" s="511">
        <v>13</v>
      </c>
      <c r="B18" s="663"/>
      <c r="C18" s="664" t="str">
        <f>IF((Ⅳ１!$I$12)="次に進む前に確認が必要です！","入力不可(前ページへ戻って確認！）","")</f>
        <v>入力不可(前ページへ戻って確認！）</v>
      </c>
      <c r="D18" s="674"/>
      <c r="E18" s="745">
        <f t="shared" si="2"/>
        <v>0</v>
      </c>
      <c r="F18" s="666"/>
      <c r="G18" s="667" t="str">
        <f t="shared" si="0"/>
        <v/>
      </c>
      <c r="H18" s="675"/>
      <c r="I18" s="669" t="str">
        <f t="shared" si="1"/>
        <v/>
      </c>
      <c r="J18" s="670"/>
      <c r="K18" s="671" t="s">
        <v>350</v>
      </c>
      <c r="L18" s="672" t="str">
        <f>IF(ISERROR(VLOOKUP(J18,(初期設定!$C$20):(初期設定!$D$26),2)),"",VLOOKUP(J18,(初期設定!$C$20):(初期設定!$D$26),2))</f>
        <v/>
      </c>
      <c r="M18" s="669" t="str">
        <f t="shared" si="3"/>
        <v/>
      </c>
      <c r="N18" s="676"/>
      <c r="O18" s="512"/>
      <c r="P18" s="512"/>
      <c r="Q18" s="606"/>
      <c r="R18" s="654"/>
      <c r="S18" s="654"/>
      <c r="T18" s="654"/>
      <c r="U18" s="654"/>
      <c r="V18" s="655"/>
      <c r="W18" s="511"/>
    </row>
    <row r="19" spans="1:23" ht="15" customHeight="1" x14ac:dyDescent="0.15">
      <c r="A19" s="511">
        <v>14</v>
      </c>
      <c r="B19" s="663"/>
      <c r="C19" s="664" t="str">
        <f>IF((Ⅳ１!$I$12)="次に進む前に確認が必要です！","入力不可(前ページへ戻って確認！）","")</f>
        <v>入力不可(前ページへ戻って確認！）</v>
      </c>
      <c r="D19" s="674"/>
      <c r="E19" s="745">
        <f t="shared" si="2"/>
        <v>0</v>
      </c>
      <c r="F19" s="666"/>
      <c r="G19" s="667" t="str">
        <f t="shared" si="0"/>
        <v/>
      </c>
      <c r="H19" s="675"/>
      <c r="I19" s="669" t="str">
        <f t="shared" si="1"/>
        <v/>
      </c>
      <c r="J19" s="670"/>
      <c r="K19" s="671" t="s">
        <v>350</v>
      </c>
      <c r="L19" s="672" t="str">
        <f>IF(ISERROR(VLOOKUP(J19,(初期設定!$C$20):(初期設定!$D$26),2)),"",VLOOKUP(J19,(初期設定!$C$20):(初期設定!$D$26),2))</f>
        <v/>
      </c>
      <c r="M19" s="669" t="str">
        <f t="shared" si="3"/>
        <v/>
      </c>
      <c r="N19" s="676"/>
      <c r="O19" s="512"/>
      <c r="P19" s="512"/>
      <c r="Q19" s="606"/>
      <c r="R19" s="654"/>
      <c r="S19" s="654"/>
      <c r="T19" s="654"/>
      <c r="U19" s="654"/>
      <c r="V19" s="655"/>
      <c r="W19" s="511"/>
    </row>
    <row r="20" spans="1:23" ht="15" customHeight="1" x14ac:dyDescent="0.15">
      <c r="A20" s="511">
        <v>15</v>
      </c>
      <c r="B20" s="663"/>
      <c r="C20" s="664" t="str">
        <f>IF((Ⅳ１!$I$12)="次に進む前に確認が必要です！","入力不可(前ページへ戻って確認！）","")</f>
        <v>入力不可(前ページへ戻って確認！）</v>
      </c>
      <c r="D20" s="674"/>
      <c r="E20" s="745">
        <f t="shared" si="2"/>
        <v>0</v>
      </c>
      <c r="F20" s="666"/>
      <c r="G20" s="667" t="str">
        <f t="shared" si="0"/>
        <v/>
      </c>
      <c r="H20" s="675"/>
      <c r="I20" s="669" t="str">
        <f t="shared" si="1"/>
        <v/>
      </c>
      <c r="J20" s="670"/>
      <c r="K20" s="671" t="s">
        <v>350</v>
      </c>
      <c r="L20" s="672" t="str">
        <f>IF(ISERROR(VLOOKUP(J20,(初期設定!$C$20):(初期設定!$D$26),2)),"",VLOOKUP(J20,(初期設定!$C$20):(初期設定!$D$26),2))</f>
        <v/>
      </c>
      <c r="M20" s="669" t="str">
        <f t="shared" si="3"/>
        <v/>
      </c>
      <c r="N20" s="676"/>
      <c r="O20" s="512"/>
      <c r="P20" s="512"/>
      <c r="Q20" s="606"/>
      <c r="R20" s="654"/>
      <c r="S20" s="654"/>
      <c r="T20" s="654"/>
      <c r="U20" s="654"/>
      <c r="V20" s="655"/>
      <c r="W20" s="511"/>
    </row>
    <row r="21" spans="1:23" ht="15" customHeight="1" x14ac:dyDescent="0.15">
      <c r="A21" s="511">
        <v>16</v>
      </c>
      <c r="B21" s="663"/>
      <c r="C21" s="664" t="str">
        <f>IF((Ⅳ１!$I$12)="次に進む前に確認が必要です！","入力不可(前ページへ戻って確認！）","")</f>
        <v>入力不可(前ページへ戻って確認！）</v>
      </c>
      <c r="D21" s="674"/>
      <c r="E21" s="745">
        <f t="shared" si="2"/>
        <v>0</v>
      </c>
      <c r="F21" s="666"/>
      <c r="G21" s="667" t="str">
        <f t="shared" si="0"/>
        <v/>
      </c>
      <c r="H21" s="675"/>
      <c r="I21" s="669" t="str">
        <f t="shared" si="1"/>
        <v/>
      </c>
      <c r="J21" s="670"/>
      <c r="K21" s="671" t="s">
        <v>350</v>
      </c>
      <c r="L21" s="672" t="str">
        <f>IF(ISERROR(VLOOKUP(J21,(初期設定!$C$20):(初期設定!$D$26),2)),"",VLOOKUP(J21,(初期設定!$C$20):(初期設定!$D$26),2))</f>
        <v/>
      </c>
      <c r="M21" s="669" t="str">
        <f t="shared" si="3"/>
        <v/>
      </c>
      <c r="N21" s="676"/>
      <c r="O21" s="512"/>
      <c r="P21" s="512"/>
      <c r="Q21" s="606"/>
      <c r="R21" s="654"/>
      <c r="S21" s="654"/>
      <c r="T21" s="654"/>
      <c r="U21" s="654"/>
      <c r="V21" s="655"/>
      <c r="W21" s="511"/>
    </row>
    <row r="22" spans="1:23" ht="15" customHeight="1" x14ac:dyDescent="0.15">
      <c r="A22" s="511">
        <v>17</v>
      </c>
      <c r="B22" s="663"/>
      <c r="C22" s="664" t="str">
        <f>IF((Ⅳ１!$I$12)="次に進む前に確認が必要です！","入力不可(前ページへ戻って確認！）","")</f>
        <v>入力不可(前ページへ戻って確認！）</v>
      </c>
      <c r="D22" s="674"/>
      <c r="E22" s="745">
        <f t="shared" si="2"/>
        <v>0</v>
      </c>
      <c r="F22" s="666"/>
      <c r="G22" s="667" t="str">
        <f t="shared" si="0"/>
        <v/>
      </c>
      <c r="H22" s="675"/>
      <c r="I22" s="669" t="str">
        <f t="shared" si="1"/>
        <v/>
      </c>
      <c r="J22" s="670"/>
      <c r="K22" s="671" t="s">
        <v>350</v>
      </c>
      <c r="L22" s="672" t="str">
        <f>IF(ISERROR(VLOOKUP(J22,(初期設定!$C$20):(初期設定!$D$26),2)),"",VLOOKUP(J22,(初期設定!$C$20):(初期設定!$D$26),2))</f>
        <v/>
      </c>
      <c r="M22" s="669" t="str">
        <f t="shared" si="3"/>
        <v/>
      </c>
      <c r="N22" s="676"/>
      <c r="O22" s="512"/>
      <c r="P22" s="512"/>
      <c r="Q22" s="606"/>
      <c r="R22" s="654"/>
      <c r="S22" s="654"/>
      <c r="T22" s="654"/>
      <c r="U22" s="654"/>
      <c r="V22" s="655"/>
      <c r="W22" s="511"/>
    </row>
    <row r="23" spans="1:23" ht="15" customHeight="1" x14ac:dyDescent="0.15">
      <c r="A23" s="511">
        <v>18</v>
      </c>
      <c r="B23" s="663"/>
      <c r="C23" s="664" t="str">
        <f>IF((Ⅳ１!$I$12)="次に進む前に確認が必要です！","入力不可(前ページへ戻って確認！）","")</f>
        <v>入力不可(前ページへ戻って確認！）</v>
      </c>
      <c r="D23" s="674"/>
      <c r="E23" s="745">
        <f t="shared" si="2"/>
        <v>0</v>
      </c>
      <c r="F23" s="666"/>
      <c r="G23" s="667" t="str">
        <f t="shared" si="0"/>
        <v/>
      </c>
      <c r="H23" s="675"/>
      <c r="I23" s="669" t="str">
        <f t="shared" si="1"/>
        <v/>
      </c>
      <c r="J23" s="670"/>
      <c r="K23" s="671" t="s">
        <v>350</v>
      </c>
      <c r="L23" s="672" t="str">
        <f>IF(ISERROR(VLOOKUP(J23,(初期設定!$C$20):(初期設定!$D$26),2)),"",VLOOKUP(J23,(初期設定!$C$20):(初期設定!$D$26),2))</f>
        <v/>
      </c>
      <c r="M23" s="669" t="str">
        <f t="shared" si="3"/>
        <v/>
      </c>
      <c r="N23" s="676"/>
      <c r="O23" s="512"/>
      <c r="P23" s="512"/>
      <c r="Q23" s="606"/>
      <c r="R23" s="654"/>
      <c r="S23" s="654"/>
      <c r="T23" s="654"/>
      <c r="U23" s="654"/>
      <c r="V23" s="655"/>
      <c r="W23" s="511"/>
    </row>
    <row r="24" spans="1:23" ht="15" customHeight="1" x14ac:dyDescent="0.15">
      <c r="A24" s="511">
        <v>19</v>
      </c>
      <c r="B24" s="663"/>
      <c r="C24" s="664" t="str">
        <f>IF((Ⅳ１!$I$12)="次に進む前に確認が必要です！","入力不可(前ページへ戻って確認！）","")</f>
        <v>入力不可(前ページへ戻って確認！）</v>
      </c>
      <c r="D24" s="674"/>
      <c r="E24" s="745">
        <f t="shared" si="2"/>
        <v>0</v>
      </c>
      <c r="F24" s="666"/>
      <c r="G24" s="667" t="str">
        <f t="shared" si="0"/>
        <v/>
      </c>
      <c r="H24" s="675"/>
      <c r="I24" s="669" t="str">
        <f t="shared" si="1"/>
        <v/>
      </c>
      <c r="J24" s="670"/>
      <c r="K24" s="671" t="s">
        <v>350</v>
      </c>
      <c r="L24" s="672" t="str">
        <f>IF(ISERROR(VLOOKUP(J24,(初期設定!$C$20):(初期設定!$D$26),2)),"",VLOOKUP(J24,(初期設定!$C$20):(初期設定!$D$26),2))</f>
        <v/>
      </c>
      <c r="M24" s="669" t="str">
        <f t="shared" si="3"/>
        <v/>
      </c>
      <c r="N24" s="676"/>
      <c r="O24" s="512"/>
      <c r="P24" s="512"/>
      <c r="Q24" s="606"/>
      <c r="R24" s="654"/>
      <c r="S24" s="654"/>
      <c r="T24" s="654"/>
      <c r="U24" s="654"/>
      <c r="V24" s="655"/>
      <c r="W24" s="511"/>
    </row>
    <row r="25" spans="1:23" ht="15" customHeight="1" x14ac:dyDescent="0.15">
      <c r="A25" s="511">
        <v>20</v>
      </c>
      <c r="B25" s="663"/>
      <c r="C25" s="664" t="str">
        <f>IF((Ⅳ１!$I$12)="次に進む前に確認が必要です！","入力不可(前ページへ戻って確認！）","")</f>
        <v>入力不可(前ページへ戻って確認！）</v>
      </c>
      <c r="D25" s="674"/>
      <c r="E25" s="745">
        <f t="shared" si="2"/>
        <v>0</v>
      </c>
      <c r="F25" s="666"/>
      <c r="G25" s="667" t="str">
        <f t="shared" si="0"/>
        <v/>
      </c>
      <c r="H25" s="675"/>
      <c r="I25" s="669" t="str">
        <f t="shared" si="1"/>
        <v/>
      </c>
      <c r="J25" s="670"/>
      <c r="K25" s="671" t="s">
        <v>350</v>
      </c>
      <c r="L25" s="672" t="str">
        <f>IF(ISERROR(VLOOKUP(J25,(初期設定!$C$20):(初期設定!$D$26),2)),"",VLOOKUP(J25,(初期設定!$C$20):(初期設定!$D$26),2))</f>
        <v/>
      </c>
      <c r="M25" s="669" t="str">
        <f t="shared" si="3"/>
        <v/>
      </c>
      <c r="N25" s="676"/>
      <c r="O25" s="512"/>
      <c r="P25" s="512"/>
      <c r="Q25" s="606"/>
      <c r="R25" s="654"/>
      <c r="S25" s="654"/>
      <c r="T25" s="654"/>
      <c r="U25" s="654"/>
      <c r="V25" s="655"/>
      <c r="W25" s="511"/>
    </row>
    <row r="26" spans="1:23" ht="15" customHeight="1" x14ac:dyDescent="0.15">
      <c r="A26" s="511">
        <v>21</v>
      </c>
      <c r="B26" s="663"/>
      <c r="C26" s="664" t="str">
        <f>IF((Ⅳ１!$I$12)="次に進む前に確認が必要です！","入力不可(前ページへ戻って確認！）","")</f>
        <v>入力不可(前ページへ戻って確認！）</v>
      </c>
      <c r="D26" s="674"/>
      <c r="E26" s="745">
        <f t="shared" si="2"/>
        <v>0</v>
      </c>
      <c r="F26" s="666"/>
      <c r="G26" s="667" t="str">
        <f t="shared" si="0"/>
        <v/>
      </c>
      <c r="H26" s="675"/>
      <c r="I26" s="669" t="str">
        <f t="shared" si="1"/>
        <v/>
      </c>
      <c r="J26" s="670"/>
      <c r="K26" s="671" t="s">
        <v>350</v>
      </c>
      <c r="L26" s="672" t="str">
        <f>IF(ISERROR(VLOOKUP(J26,(初期設定!$C$20):(初期設定!$D$26),2)),"",VLOOKUP(J26,(初期設定!$C$20):(初期設定!$D$26),2))</f>
        <v/>
      </c>
      <c r="M26" s="669" t="str">
        <f t="shared" si="3"/>
        <v/>
      </c>
      <c r="N26" s="676"/>
      <c r="O26" s="512"/>
      <c r="P26" s="512"/>
      <c r="Q26" s="606"/>
      <c r="R26" s="654"/>
      <c r="S26" s="654"/>
      <c r="T26" s="654"/>
      <c r="U26" s="654"/>
      <c r="V26" s="655"/>
      <c r="W26" s="511"/>
    </row>
    <row r="27" spans="1:23" ht="15" customHeight="1" x14ac:dyDescent="0.15">
      <c r="A27" s="511">
        <v>22</v>
      </c>
      <c r="B27" s="663"/>
      <c r="C27" s="664" t="str">
        <f>IF((Ⅳ１!$I$12)="次に進む前に確認が必要です！","入力不可(前ページへ戻って確認！）","")</f>
        <v>入力不可(前ページへ戻って確認！）</v>
      </c>
      <c r="D27" s="674"/>
      <c r="E27" s="745">
        <f t="shared" si="2"/>
        <v>0</v>
      </c>
      <c r="F27" s="666"/>
      <c r="G27" s="667" t="str">
        <f t="shared" si="0"/>
        <v/>
      </c>
      <c r="H27" s="675"/>
      <c r="I27" s="669" t="str">
        <f t="shared" si="1"/>
        <v/>
      </c>
      <c r="J27" s="670"/>
      <c r="K27" s="671" t="s">
        <v>350</v>
      </c>
      <c r="L27" s="672" t="str">
        <f>IF(ISERROR(VLOOKUP(J27,(初期設定!$C$20):(初期設定!$D$26),2)),"",VLOOKUP(J27,(初期設定!$C$20):(初期設定!$D$26),2))</f>
        <v/>
      </c>
      <c r="M27" s="669" t="str">
        <f t="shared" si="3"/>
        <v/>
      </c>
      <c r="N27" s="676"/>
      <c r="O27" s="512"/>
      <c r="P27" s="512"/>
      <c r="Q27" s="606"/>
      <c r="R27" s="654"/>
      <c r="S27" s="654"/>
      <c r="T27" s="654"/>
      <c r="U27" s="654"/>
      <c r="V27" s="655"/>
      <c r="W27" s="511"/>
    </row>
    <row r="28" spans="1:23" ht="15" customHeight="1" x14ac:dyDescent="0.15">
      <c r="A28" s="511">
        <v>23</v>
      </c>
      <c r="B28" s="663"/>
      <c r="C28" s="664" t="str">
        <f>IF((Ⅳ１!$I$12)="次に進む前に確認が必要です！","入力不可(前ページへ戻って確認！）","")</f>
        <v>入力不可(前ページへ戻って確認！）</v>
      </c>
      <c r="D28" s="674"/>
      <c r="E28" s="745">
        <f t="shared" si="2"/>
        <v>0</v>
      </c>
      <c r="F28" s="666"/>
      <c r="G28" s="667" t="str">
        <f t="shared" si="0"/>
        <v/>
      </c>
      <c r="H28" s="675"/>
      <c r="I28" s="669" t="str">
        <f t="shared" si="1"/>
        <v/>
      </c>
      <c r="J28" s="670"/>
      <c r="K28" s="671" t="s">
        <v>350</v>
      </c>
      <c r="L28" s="672" t="str">
        <f>IF(ISERROR(VLOOKUP(J28,(初期設定!$C$20):(初期設定!$D$26),2)),"",VLOOKUP(J28,(初期設定!$C$20):(初期設定!$D$26),2))</f>
        <v/>
      </c>
      <c r="M28" s="669" t="str">
        <f t="shared" si="3"/>
        <v/>
      </c>
      <c r="N28" s="676"/>
      <c r="O28" s="512"/>
      <c r="P28" s="512"/>
      <c r="Q28" s="606"/>
      <c r="R28" s="654"/>
      <c r="S28" s="654"/>
      <c r="T28" s="654"/>
      <c r="U28" s="654"/>
      <c r="V28" s="655"/>
      <c r="W28" s="511"/>
    </row>
    <row r="29" spans="1:23" ht="15" customHeight="1" x14ac:dyDescent="0.15">
      <c r="A29" s="511">
        <v>24</v>
      </c>
      <c r="B29" s="663"/>
      <c r="C29" s="664" t="str">
        <f>IF((Ⅳ１!$I$12)="次に進む前に確認が必要です！","入力不可(前ページへ戻って確認！）","")</f>
        <v>入力不可(前ページへ戻って確認！）</v>
      </c>
      <c r="D29" s="674"/>
      <c r="E29" s="745">
        <f t="shared" si="2"/>
        <v>0</v>
      </c>
      <c r="F29" s="666"/>
      <c r="G29" s="667" t="str">
        <f t="shared" si="0"/>
        <v/>
      </c>
      <c r="H29" s="675"/>
      <c r="I29" s="669" t="str">
        <f t="shared" si="1"/>
        <v/>
      </c>
      <c r="J29" s="670"/>
      <c r="K29" s="671" t="s">
        <v>350</v>
      </c>
      <c r="L29" s="672" t="str">
        <f>IF(ISERROR(VLOOKUP(J29,(初期設定!$C$20):(初期設定!$D$26),2)),"",VLOOKUP(J29,(初期設定!$C$20):(初期設定!$D$26),2))</f>
        <v/>
      </c>
      <c r="M29" s="669" t="str">
        <f t="shared" si="3"/>
        <v/>
      </c>
      <c r="N29" s="676"/>
      <c r="O29" s="512"/>
      <c r="P29" s="512"/>
      <c r="Q29" s="606"/>
      <c r="R29" s="654"/>
      <c r="S29" s="654"/>
      <c r="T29" s="654"/>
      <c r="U29" s="654"/>
      <c r="V29" s="655"/>
      <c r="W29" s="511"/>
    </row>
    <row r="30" spans="1:23" ht="15" customHeight="1" x14ac:dyDescent="0.15">
      <c r="A30" s="511">
        <v>25</v>
      </c>
      <c r="B30" s="663"/>
      <c r="C30" s="664" t="str">
        <f>IF((Ⅳ１!$I$12)="次に進む前に確認が必要です！","入力不可(前ページへ戻って確認！）","")</f>
        <v>入力不可(前ページへ戻って確認！）</v>
      </c>
      <c r="D30" s="674"/>
      <c r="E30" s="745">
        <f t="shared" si="2"/>
        <v>0</v>
      </c>
      <c r="F30" s="666"/>
      <c r="G30" s="667" t="str">
        <f t="shared" si="0"/>
        <v/>
      </c>
      <c r="H30" s="675"/>
      <c r="I30" s="669" t="str">
        <f t="shared" si="1"/>
        <v/>
      </c>
      <c r="J30" s="670"/>
      <c r="K30" s="671" t="s">
        <v>350</v>
      </c>
      <c r="L30" s="672" t="str">
        <f>IF(ISERROR(VLOOKUP(J30,(初期設定!$C$20):(初期設定!$D$26),2)),"",VLOOKUP(J30,(初期設定!$C$20):(初期設定!$D$26),2))</f>
        <v/>
      </c>
      <c r="M30" s="669" t="str">
        <f t="shared" si="3"/>
        <v/>
      </c>
      <c r="N30" s="676"/>
      <c r="O30" s="512"/>
      <c r="P30" s="512"/>
      <c r="Q30" s="606"/>
      <c r="R30" s="654"/>
      <c r="S30" s="654"/>
      <c r="T30" s="654"/>
      <c r="U30" s="654"/>
      <c r="V30" s="655"/>
      <c r="W30" s="511"/>
    </row>
    <row r="31" spans="1:23" ht="15" customHeight="1" x14ac:dyDescent="0.15">
      <c r="A31" s="511">
        <v>26</v>
      </c>
      <c r="B31" s="663"/>
      <c r="C31" s="664" t="str">
        <f>IF((Ⅳ１!$I$12)="次に進む前に確認が必要です！","入力不可(前ページへ戻って確認！）","")</f>
        <v>入力不可(前ページへ戻って確認！）</v>
      </c>
      <c r="D31" s="674"/>
      <c r="E31" s="745">
        <f t="shared" si="2"/>
        <v>0</v>
      </c>
      <c r="F31" s="666"/>
      <c r="G31" s="667" t="str">
        <f t="shared" si="0"/>
        <v/>
      </c>
      <c r="H31" s="675"/>
      <c r="I31" s="669" t="str">
        <f t="shared" si="1"/>
        <v/>
      </c>
      <c r="J31" s="670"/>
      <c r="K31" s="671" t="s">
        <v>350</v>
      </c>
      <c r="L31" s="672" t="str">
        <f>IF(ISERROR(VLOOKUP(J31,(初期設定!$C$20):(初期設定!$D$26),2)),"",VLOOKUP(J31,(初期設定!$C$20):(初期設定!$D$26),2))</f>
        <v/>
      </c>
      <c r="M31" s="669" t="str">
        <f t="shared" si="3"/>
        <v/>
      </c>
      <c r="N31" s="676"/>
      <c r="O31" s="512"/>
      <c r="P31" s="512"/>
      <c r="Q31" s="606"/>
      <c r="R31" s="654"/>
      <c r="S31" s="654"/>
      <c r="T31" s="654"/>
      <c r="U31" s="654"/>
      <c r="V31" s="655"/>
      <c r="W31" s="511"/>
    </row>
    <row r="32" spans="1:23" ht="15" customHeight="1" x14ac:dyDescent="0.15">
      <c r="A32" s="511">
        <v>27</v>
      </c>
      <c r="B32" s="663"/>
      <c r="C32" s="664" t="str">
        <f>IF((Ⅳ１!$I$12)="次に進む前に確認が必要です！","入力不可(前ページへ戻って確認！）","")</f>
        <v>入力不可(前ページへ戻って確認！）</v>
      </c>
      <c r="D32" s="674"/>
      <c r="E32" s="745">
        <f t="shared" si="2"/>
        <v>0</v>
      </c>
      <c r="F32" s="666"/>
      <c r="G32" s="667" t="str">
        <f t="shared" si="0"/>
        <v/>
      </c>
      <c r="H32" s="675"/>
      <c r="I32" s="669" t="str">
        <f t="shared" si="1"/>
        <v/>
      </c>
      <c r="J32" s="670"/>
      <c r="K32" s="671" t="s">
        <v>350</v>
      </c>
      <c r="L32" s="672" t="str">
        <f>IF(ISERROR(VLOOKUP(J32,(初期設定!$C$20):(初期設定!$D$26),2)),"",VLOOKUP(J32,(初期設定!$C$20):(初期設定!$D$26),2))</f>
        <v/>
      </c>
      <c r="M32" s="669" t="str">
        <f t="shared" si="3"/>
        <v/>
      </c>
      <c r="N32" s="676"/>
      <c r="O32" s="512"/>
      <c r="P32" s="512"/>
      <c r="Q32" s="606"/>
      <c r="R32" s="654"/>
      <c r="S32" s="654"/>
      <c r="T32" s="654"/>
      <c r="U32" s="654"/>
      <c r="V32" s="655"/>
      <c r="W32" s="511"/>
    </row>
    <row r="33" spans="1:23" ht="15" customHeight="1" x14ac:dyDescent="0.15">
      <c r="A33" s="511">
        <v>28</v>
      </c>
      <c r="B33" s="663"/>
      <c r="C33" s="664" t="str">
        <f>IF((Ⅳ１!$I$12)="次に進む前に確認が必要です！","入力不可(前ページへ戻って確認！）","")</f>
        <v>入力不可(前ページへ戻って確認！）</v>
      </c>
      <c r="D33" s="674"/>
      <c r="E33" s="745">
        <f t="shared" si="2"/>
        <v>0</v>
      </c>
      <c r="F33" s="666"/>
      <c r="G33" s="667" t="str">
        <f t="shared" si="0"/>
        <v/>
      </c>
      <c r="H33" s="675"/>
      <c r="I33" s="669" t="str">
        <f t="shared" si="1"/>
        <v/>
      </c>
      <c r="J33" s="670"/>
      <c r="K33" s="671" t="s">
        <v>350</v>
      </c>
      <c r="L33" s="672" t="str">
        <f>IF(ISERROR(VLOOKUP(J33,(初期設定!$C$20):(初期設定!$D$26),2)),"",VLOOKUP(J33,(初期設定!$C$20):(初期設定!$D$26),2))</f>
        <v/>
      </c>
      <c r="M33" s="669" t="str">
        <f t="shared" si="3"/>
        <v/>
      </c>
      <c r="N33" s="676"/>
      <c r="O33" s="512"/>
      <c r="P33" s="512"/>
      <c r="Q33" s="606"/>
      <c r="R33" s="654"/>
      <c r="S33" s="654"/>
      <c r="T33" s="654"/>
      <c r="U33" s="654"/>
      <c r="V33" s="655"/>
      <c r="W33" s="511"/>
    </row>
    <row r="34" spans="1:23" ht="15" customHeight="1" x14ac:dyDescent="0.15">
      <c r="A34" s="511">
        <v>29</v>
      </c>
      <c r="B34" s="663"/>
      <c r="C34" s="664" t="str">
        <f>IF((Ⅳ１!$I$12)="次に進む前に確認が必要です！","入力不可(前ページへ戻って確認！）","")</f>
        <v>入力不可(前ページへ戻って確認！）</v>
      </c>
      <c r="D34" s="674"/>
      <c r="E34" s="745">
        <f t="shared" si="2"/>
        <v>0</v>
      </c>
      <c r="F34" s="666"/>
      <c r="G34" s="667" t="str">
        <f t="shared" si="0"/>
        <v/>
      </c>
      <c r="H34" s="675"/>
      <c r="I34" s="669" t="str">
        <f t="shared" si="1"/>
        <v/>
      </c>
      <c r="J34" s="670"/>
      <c r="K34" s="671" t="s">
        <v>350</v>
      </c>
      <c r="L34" s="672" t="str">
        <f>IF(ISERROR(VLOOKUP(J34,(初期設定!$C$20):(初期設定!$D$26),2)),"",VLOOKUP(J34,(初期設定!$C$20):(初期設定!$D$26),2))</f>
        <v/>
      </c>
      <c r="M34" s="669" t="str">
        <f t="shared" si="3"/>
        <v/>
      </c>
      <c r="N34" s="676"/>
      <c r="O34" s="512"/>
      <c r="P34" s="512"/>
      <c r="Q34" s="606"/>
      <c r="R34" s="654"/>
      <c r="S34" s="654"/>
      <c r="T34" s="654"/>
      <c r="U34" s="654"/>
      <c r="V34" s="655"/>
      <c r="W34" s="511"/>
    </row>
    <row r="35" spans="1:23" ht="15" customHeight="1" x14ac:dyDescent="0.15">
      <c r="A35" s="511">
        <v>30</v>
      </c>
      <c r="B35" s="663"/>
      <c r="C35" s="664" t="str">
        <f>IF((Ⅳ１!$I$12)="次に進む前に確認が必要です！","入力不可(前ページへ戻って確認！）","")</f>
        <v>入力不可(前ページへ戻って確認！）</v>
      </c>
      <c r="D35" s="674"/>
      <c r="E35" s="745">
        <f t="shared" si="2"/>
        <v>0</v>
      </c>
      <c r="F35" s="666"/>
      <c r="G35" s="667" t="str">
        <f t="shared" si="0"/>
        <v/>
      </c>
      <c r="H35" s="675"/>
      <c r="I35" s="669" t="str">
        <f t="shared" si="1"/>
        <v/>
      </c>
      <c r="J35" s="670"/>
      <c r="K35" s="671" t="s">
        <v>350</v>
      </c>
      <c r="L35" s="672" t="str">
        <f>IF(ISERROR(VLOOKUP(J35,(初期設定!$C$20):(初期設定!$D$26),2)),"",VLOOKUP(J35,(初期設定!$C$20):(初期設定!$D$26),2))</f>
        <v/>
      </c>
      <c r="M35" s="669" t="str">
        <f t="shared" si="3"/>
        <v/>
      </c>
      <c r="N35" s="676"/>
      <c r="O35" s="512"/>
      <c r="P35" s="512"/>
      <c r="Q35" s="606"/>
      <c r="R35" s="654"/>
      <c r="S35" s="654"/>
      <c r="T35" s="654"/>
      <c r="U35" s="654"/>
      <c r="V35" s="655"/>
      <c r="W35" s="511"/>
    </row>
    <row r="36" spans="1:23" ht="15" customHeight="1" x14ac:dyDescent="0.15">
      <c r="A36" s="511">
        <v>31</v>
      </c>
      <c r="B36" s="663"/>
      <c r="C36" s="664" t="str">
        <f>IF((Ⅳ１!$I$12)="次に進む前に確認が必要です！","入力不可(前ページへ戻って確認！）","")</f>
        <v>入力不可(前ページへ戻って確認！）</v>
      </c>
      <c r="D36" s="674"/>
      <c r="E36" s="745">
        <f t="shared" si="2"/>
        <v>0</v>
      </c>
      <c r="F36" s="666"/>
      <c r="G36" s="667" t="str">
        <f t="shared" si="0"/>
        <v/>
      </c>
      <c r="H36" s="675"/>
      <c r="I36" s="669" t="str">
        <f t="shared" si="1"/>
        <v/>
      </c>
      <c r="J36" s="670"/>
      <c r="K36" s="671" t="s">
        <v>350</v>
      </c>
      <c r="L36" s="672" t="str">
        <f>IF(ISERROR(VLOOKUP(J36,(初期設定!$C$20):(初期設定!$D$26),2)),"",VLOOKUP(J36,(初期設定!$C$20):(初期設定!$D$26),2))</f>
        <v/>
      </c>
      <c r="M36" s="669" t="str">
        <f t="shared" si="3"/>
        <v/>
      </c>
      <c r="N36" s="676"/>
      <c r="O36" s="512"/>
      <c r="P36" s="512"/>
      <c r="Q36" s="606"/>
      <c r="R36" s="654"/>
      <c r="S36" s="654"/>
      <c r="T36" s="654"/>
      <c r="U36" s="654"/>
      <c r="V36" s="655"/>
      <c r="W36" s="511"/>
    </row>
    <row r="37" spans="1:23" ht="15" customHeight="1" x14ac:dyDescent="0.15">
      <c r="A37" s="511">
        <v>32</v>
      </c>
      <c r="B37" s="663"/>
      <c r="C37" s="664" t="str">
        <f>IF((Ⅳ１!$I$12)="次に進む前に確認が必要です！","入力不可(前ページへ戻って確認！）","")</f>
        <v>入力不可(前ページへ戻って確認！）</v>
      </c>
      <c r="D37" s="674"/>
      <c r="E37" s="745">
        <f t="shared" si="2"/>
        <v>0</v>
      </c>
      <c r="F37" s="666"/>
      <c r="G37" s="667" t="str">
        <f t="shared" si="0"/>
        <v/>
      </c>
      <c r="H37" s="675"/>
      <c r="I37" s="669" t="str">
        <f t="shared" si="1"/>
        <v/>
      </c>
      <c r="J37" s="670"/>
      <c r="K37" s="671" t="s">
        <v>350</v>
      </c>
      <c r="L37" s="672" t="str">
        <f>IF(ISERROR(VLOOKUP(J37,(初期設定!$C$20):(初期設定!$D$26),2)),"",VLOOKUP(J37,(初期設定!$C$20):(初期設定!$D$26),2))</f>
        <v/>
      </c>
      <c r="M37" s="669" t="str">
        <f t="shared" si="3"/>
        <v/>
      </c>
      <c r="N37" s="676"/>
      <c r="O37" s="512"/>
      <c r="P37" s="512"/>
      <c r="Q37" s="606"/>
      <c r="R37" s="654"/>
      <c r="S37" s="654"/>
      <c r="T37" s="654"/>
      <c r="U37" s="654"/>
      <c r="V37" s="655"/>
      <c r="W37" s="511"/>
    </row>
    <row r="38" spans="1:23" ht="15" customHeight="1" x14ac:dyDescent="0.15">
      <c r="A38" s="511">
        <v>33</v>
      </c>
      <c r="B38" s="663"/>
      <c r="C38" s="664" t="str">
        <f>IF((Ⅳ１!$I$12)="次に進む前に確認が必要です！","入力不可(前ページへ戻って確認！）","")</f>
        <v>入力不可(前ページへ戻って確認！）</v>
      </c>
      <c r="D38" s="674"/>
      <c r="E38" s="745">
        <f t="shared" si="2"/>
        <v>0</v>
      </c>
      <c r="F38" s="666"/>
      <c r="G38" s="667" t="str">
        <f t="shared" si="0"/>
        <v/>
      </c>
      <c r="H38" s="675"/>
      <c r="I38" s="669" t="str">
        <f t="shared" si="1"/>
        <v/>
      </c>
      <c r="J38" s="670"/>
      <c r="K38" s="671" t="s">
        <v>350</v>
      </c>
      <c r="L38" s="672" t="str">
        <f>IF(ISERROR(VLOOKUP(J38,(初期設定!$C$20):(初期設定!$D$26),2)),"",VLOOKUP(J38,(初期設定!$C$20):(初期設定!$D$26),2))</f>
        <v/>
      </c>
      <c r="M38" s="669" t="str">
        <f t="shared" si="3"/>
        <v/>
      </c>
      <c r="N38" s="676"/>
      <c r="O38" s="512"/>
      <c r="P38" s="512"/>
      <c r="Q38" s="606"/>
      <c r="R38" s="654"/>
      <c r="S38" s="654"/>
      <c r="T38" s="654"/>
      <c r="U38" s="654"/>
      <c r="V38" s="655"/>
      <c r="W38" s="511"/>
    </row>
    <row r="39" spans="1:23" ht="15" customHeight="1" x14ac:dyDescent="0.15">
      <c r="A39" s="511">
        <v>34</v>
      </c>
      <c r="B39" s="663"/>
      <c r="C39" s="664" t="str">
        <f>IF((Ⅳ１!$I$12)="次に進む前に確認が必要です！","入力不可(前ページへ戻って確認！）","")</f>
        <v>入力不可(前ページへ戻って確認！）</v>
      </c>
      <c r="D39" s="674"/>
      <c r="E39" s="745">
        <f t="shared" si="2"/>
        <v>0</v>
      </c>
      <c r="F39" s="666"/>
      <c r="G39" s="667" t="str">
        <f t="shared" si="0"/>
        <v/>
      </c>
      <c r="H39" s="675"/>
      <c r="I39" s="669" t="str">
        <f t="shared" si="1"/>
        <v/>
      </c>
      <c r="J39" s="670"/>
      <c r="K39" s="671" t="s">
        <v>350</v>
      </c>
      <c r="L39" s="672" t="str">
        <f>IF(ISERROR(VLOOKUP(J39,(初期設定!$C$20):(初期設定!$D$26),2)),"",VLOOKUP(J39,(初期設定!$C$20):(初期設定!$D$26),2))</f>
        <v/>
      </c>
      <c r="M39" s="669" t="str">
        <f t="shared" si="3"/>
        <v/>
      </c>
      <c r="N39" s="676"/>
      <c r="O39" s="512"/>
      <c r="P39" s="512"/>
      <c r="Q39" s="606"/>
      <c r="R39" s="654"/>
      <c r="S39" s="654"/>
      <c r="T39" s="654"/>
      <c r="U39" s="654"/>
      <c r="V39" s="655"/>
      <c r="W39" s="511"/>
    </row>
    <row r="40" spans="1:23" ht="15" customHeight="1" x14ac:dyDescent="0.15">
      <c r="A40" s="511">
        <v>35</v>
      </c>
      <c r="B40" s="663"/>
      <c r="C40" s="664" t="str">
        <f>IF((Ⅳ１!$I$12)="次に進む前に確認が必要です！","入力不可(前ページへ戻って確認！）","")</f>
        <v>入力不可(前ページへ戻って確認！）</v>
      </c>
      <c r="D40" s="674"/>
      <c r="E40" s="745">
        <f t="shared" si="2"/>
        <v>0</v>
      </c>
      <c r="F40" s="666"/>
      <c r="G40" s="667" t="str">
        <f t="shared" si="0"/>
        <v/>
      </c>
      <c r="H40" s="675"/>
      <c r="I40" s="669" t="str">
        <f t="shared" si="1"/>
        <v/>
      </c>
      <c r="J40" s="670"/>
      <c r="K40" s="671" t="s">
        <v>350</v>
      </c>
      <c r="L40" s="672" t="str">
        <f>IF(ISERROR(VLOOKUP(J40,(初期設定!$C$20):(初期設定!$D$26),2)),"",VLOOKUP(J40,(初期設定!$C$20):(初期設定!$D$26),2))</f>
        <v/>
      </c>
      <c r="M40" s="669" t="str">
        <f t="shared" si="3"/>
        <v/>
      </c>
      <c r="N40" s="676"/>
      <c r="O40" s="512"/>
      <c r="P40" s="512"/>
      <c r="Q40" s="606"/>
      <c r="R40" s="654"/>
      <c r="S40" s="654"/>
      <c r="T40" s="654"/>
      <c r="U40" s="654"/>
      <c r="V40" s="655"/>
      <c r="W40" s="511"/>
    </row>
    <row r="41" spans="1:23" ht="15" customHeight="1" x14ac:dyDescent="0.15">
      <c r="A41" s="511">
        <v>36</v>
      </c>
      <c r="B41" s="663"/>
      <c r="C41" s="664" t="str">
        <f>IF((Ⅳ１!$I$12)="次に進む前に確認が必要です！","入力不可(前ページへ戻って確認！）","")</f>
        <v>入力不可(前ページへ戻って確認！）</v>
      </c>
      <c r="D41" s="674"/>
      <c r="E41" s="745">
        <f t="shared" si="2"/>
        <v>0</v>
      </c>
      <c r="F41" s="666"/>
      <c r="G41" s="667" t="str">
        <f t="shared" si="0"/>
        <v/>
      </c>
      <c r="H41" s="675"/>
      <c r="I41" s="669" t="str">
        <f t="shared" si="1"/>
        <v/>
      </c>
      <c r="J41" s="670"/>
      <c r="K41" s="671" t="s">
        <v>350</v>
      </c>
      <c r="L41" s="672" t="str">
        <f>IF(ISERROR(VLOOKUP(J41,(初期設定!$C$20):(初期設定!$D$26),2)),"",VLOOKUP(J41,(初期設定!$C$20):(初期設定!$D$26),2))</f>
        <v/>
      </c>
      <c r="M41" s="669" t="str">
        <f t="shared" si="3"/>
        <v/>
      </c>
      <c r="N41" s="676"/>
      <c r="O41" s="512"/>
      <c r="P41" s="512"/>
      <c r="Q41" s="606"/>
      <c r="R41" s="654"/>
      <c r="S41" s="654"/>
      <c r="T41" s="654"/>
      <c r="U41" s="654"/>
      <c r="V41" s="655"/>
      <c r="W41" s="511"/>
    </row>
    <row r="42" spans="1:23" ht="15" customHeight="1" x14ac:dyDescent="0.15">
      <c r="A42" s="511">
        <v>37</v>
      </c>
      <c r="B42" s="663"/>
      <c r="C42" s="664" t="str">
        <f>IF((Ⅳ１!$I$12)="次に進む前に確認が必要です！","入力不可(前ページへ戻って確認！）","")</f>
        <v>入力不可(前ページへ戻って確認！）</v>
      </c>
      <c r="D42" s="674"/>
      <c r="E42" s="745">
        <f t="shared" si="2"/>
        <v>0</v>
      </c>
      <c r="F42" s="666"/>
      <c r="G42" s="667" t="str">
        <f t="shared" si="0"/>
        <v/>
      </c>
      <c r="H42" s="675"/>
      <c r="I42" s="669" t="str">
        <f t="shared" si="1"/>
        <v/>
      </c>
      <c r="J42" s="670"/>
      <c r="K42" s="671" t="s">
        <v>350</v>
      </c>
      <c r="L42" s="672" t="str">
        <f>IF(ISERROR(VLOOKUP(J42,(初期設定!$C$20):(初期設定!$D$26),2)),"",VLOOKUP(J42,(初期設定!$C$20):(初期設定!$D$26),2))</f>
        <v/>
      </c>
      <c r="M42" s="669" t="str">
        <f t="shared" si="3"/>
        <v/>
      </c>
      <c r="N42" s="676"/>
      <c r="O42" s="512"/>
      <c r="P42" s="512"/>
      <c r="Q42" s="606"/>
      <c r="R42" s="654"/>
      <c r="S42" s="654"/>
      <c r="T42" s="654"/>
      <c r="U42" s="654"/>
      <c r="V42" s="655"/>
      <c r="W42" s="511"/>
    </row>
    <row r="43" spans="1:23" ht="15" customHeight="1" x14ac:dyDescent="0.15">
      <c r="A43" s="511">
        <v>38</v>
      </c>
      <c r="B43" s="663"/>
      <c r="C43" s="664" t="str">
        <f>IF((Ⅳ１!$I$12)="次に進む前に確認が必要です！","入力不可(前ページへ戻って確認！）","")</f>
        <v>入力不可(前ページへ戻って確認！）</v>
      </c>
      <c r="D43" s="674"/>
      <c r="E43" s="745">
        <f t="shared" si="2"/>
        <v>0</v>
      </c>
      <c r="F43" s="666"/>
      <c r="G43" s="667" t="str">
        <f t="shared" si="0"/>
        <v/>
      </c>
      <c r="H43" s="675"/>
      <c r="I43" s="669" t="str">
        <f t="shared" si="1"/>
        <v/>
      </c>
      <c r="J43" s="670"/>
      <c r="K43" s="671"/>
      <c r="L43" s="672" t="str">
        <f>IF(ISERROR(VLOOKUP(J43,(初期設定!$C$20):(初期設定!$D$26),2)),"",VLOOKUP(J43,(初期設定!$C$20):(初期設定!$D$26),2))</f>
        <v/>
      </c>
      <c r="M43" s="669" t="str">
        <f t="shared" si="3"/>
        <v/>
      </c>
      <c r="N43" s="676"/>
      <c r="O43" s="512"/>
      <c r="P43" s="512"/>
      <c r="Q43" s="606"/>
      <c r="R43" s="654"/>
      <c r="S43" s="654"/>
      <c r="T43" s="654"/>
      <c r="U43" s="654"/>
      <c r="V43" s="655"/>
      <c r="W43" s="511"/>
    </row>
    <row r="44" spans="1:23" ht="15" customHeight="1" x14ac:dyDescent="0.15">
      <c r="A44" s="511">
        <v>39</v>
      </c>
      <c r="B44" s="663"/>
      <c r="C44" s="664" t="str">
        <f>IF((Ⅳ１!$I$12)="次に進む前に確認が必要です！","入力不可(前ページへ戻って確認！）","")</f>
        <v>入力不可(前ページへ戻って確認！）</v>
      </c>
      <c r="D44" s="674"/>
      <c r="E44" s="745">
        <f t="shared" si="2"/>
        <v>0</v>
      </c>
      <c r="F44" s="666"/>
      <c r="G44" s="667" t="str">
        <f t="shared" si="0"/>
        <v/>
      </c>
      <c r="H44" s="675"/>
      <c r="I44" s="669" t="str">
        <f t="shared" si="1"/>
        <v/>
      </c>
      <c r="J44" s="670"/>
      <c r="K44" s="671"/>
      <c r="L44" s="672" t="str">
        <f>IF(ISERROR(VLOOKUP(J44,(初期設定!$C$20):(初期設定!$D$26),2)),"",VLOOKUP(J44,(初期設定!$C$20):(初期設定!$D$26),2))</f>
        <v/>
      </c>
      <c r="M44" s="669" t="str">
        <f t="shared" si="3"/>
        <v/>
      </c>
      <c r="N44" s="676"/>
      <c r="O44" s="512"/>
      <c r="P44" s="512"/>
      <c r="Q44" s="606"/>
      <c r="R44" s="654"/>
      <c r="S44" s="654"/>
      <c r="T44" s="654"/>
      <c r="U44" s="654"/>
      <c r="V44" s="655"/>
      <c r="W44" s="511"/>
    </row>
    <row r="45" spans="1:23" ht="15" customHeight="1" x14ac:dyDescent="0.15">
      <c r="A45" s="511">
        <v>40</v>
      </c>
      <c r="B45" s="663"/>
      <c r="C45" s="664" t="str">
        <f>IF((Ⅳ１!$I$12)="次に進む前に確認が必要です！","入力不可(前ページへ戻って確認！）","")</f>
        <v>入力不可(前ページへ戻って確認！）</v>
      </c>
      <c r="D45" s="674"/>
      <c r="E45" s="745">
        <f t="shared" si="2"/>
        <v>0</v>
      </c>
      <c r="F45" s="666"/>
      <c r="G45" s="667" t="str">
        <f t="shared" si="0"/>
        <v/>
      </c>
      <c r="H45" s="675"/>
      <c r="I45" s="669" t="str">
        <f t="shared" si="1"/>
        <v/>
      </c>
      <c r="J45" s="670"/>
      <c r="K45" s="671"/>
      <c r="L45" s="672" t="str">
        <f>IF(ISERROR(VLOOKUP(J45,(初期設定!$C$20):(初期設定!$D$26),2)),"",VLOOKUP(J45,(初期設定!$C$20):(初期設定!$D$26),2))</f>
        <v/>
      </c>
      <c r="M45" s="669" t="str">
        <f t="shared" si="3"/>
        <v/>
      </c>
      <c r="N45" s="676"/>
      <c r="O45" s="512"/>
      <c r="P45" s="512"/>
      <c r="Q45" s="606"/>
      <c r="R45" s="654"/>
      <c r="S45" s="654"/>
      <c r="T45" s="654"/>
      <c r="U45" s="654"/>
      <c r="V45" s="655"/>
      <c r="W45" s="511"/>
    </row>
    <row r="46" spans="1:23" ht="15" customHeight="1" x14ac:dyDescent="0.15">
      <c r="A46" s="511">
        <v>41</v>
      </c>
      <c r="B46" s="663"/>
      <c r="C46" s="664" t="str">
        <f>IF((Ⅳ１!$I$12)="次に進む前に確認が必要です！","入力不可(前ページへ戻って確認！）","")</f>
        <v>入力不可(前ページへ戻って確認！）</v>
      </c>
      <c r="D46" s="674"/>
      <c r="E46" s="745">
        <f t="shared" si="2"/>
        <v>0</v>
      </c>
      <c r="F46" s="666"/>
      <c r="G46" s="667" t="str">
        <f t="shared" si="0"/>
        <v/>
      </c>
      <c r="H46" s="675"/>
      <c r="I46" s="669" t="str">
        <f t="shared" si="1"/>
        <v/>
      </c>
      <c r="J46" s="670"/>
      <c r="K46" s="671"/>
      <c r="L46" s="672" t="str">
        <f>IF(ISERROR(VLOOKUP(J46,(初期設定!$C$20):(初期設定!$D$26),2)),"",VLOOKUP(J46,(初期設定!$C$20):(初期設定!$D$26),2))</f>
        <v/>
      </c>
      <c r="M46" s="669" t="str">
        <f t="shared" si="3"/>
        <v/>
      </c>
      <c r="N46" s="676"/>
      <c r="O46" s="512"/>
      <c r="P46" s="512"/>
      <c r="Q46" s="606"/>
      <c r="R46" s="654"/>
      <c r="S46" s="654"/>
      <c r="T46" s="654"/>
      <c r="U46" s="654"/>
      <c r="V46" s="655"/>
      <c r="W46" s="511"/>
    </row>
    <row r="47" spans="1:23" ht="15" customHeight="1" x14ac:dyDescent="0.15">
      <c r="A47" s="511">
        <v>42</v>
      </c>
      <c r="B47" s="663"/>
      <c r="C47" s="664" t="str">
        <f>IF((Ⅳ１!$I$12)="次に進む前に確認が必要です！","入力不可(前ページへ戻って確認！）","")</f>
        <v>入力不可(前ページへ戻って確認！）</v>
      </c>
      <c r="D47" s="674"/>
      <c r="E47" s="745">
        <f t="shared" si="2"/>
        <v>0</v>
      </c>
      <c r="F47" s="666"/>
      <c r="G47" s="667" t="str">
        <f t="shared" si="0"/>
        <v/>
      </c>
      <c r="H47" s="675"/>
      <c r="I47" s="669" t="str">
        <f t="shared" si="1"/>
        <v/>
      </c>
      <c r="J47" s="670"/>
      <c r="K47" s="671" t="s">
        <v>350</v>
      </c>
      <c r="L47" s="672" t="str">
        <f>IF(ISERROR(VLOOKUP(J47,(初期設定!$C$20):(初期設定!$D$26),2)),"",VLOOKUP(J47,(初期設定!$C$20):(初期設定!$D$26),2))</f>
        <v/>
      </c>
      <c r="M47" s="669" t="str">
        <f t="shared" si="3"/>
        <v/>
      </c>
      <c r="N47" s="676"/>
      <c r="O47" s="512"/>
      <c r="P47" s="512"/>
      <c r="Q47" s="606"/>
      <c r="R47" s="654"/>
      <c r="S47" s="654"/>
      <c r="T47" s="654"/>
      <c r="U47" s="654"/>
      <c r="V47" s="655"/>
      <c r="W47" s="511"/>
    </row>
    <row r="48" spans="1:23" ht="15" customHeight="1" x14ac:dyDescent="0.15">
      <c r="A48" s="511">
        <v>43</v>
      </c>
      <c r="B48" s="663"/>
      <c r="C48" s="664" t="str">
        <f>IF((Ⅳ１!$I$12)="次に進む前に確認が必要です！","入力不可(前ページへ戻って確認！）","")</f>
        <v>入力不可(前ページへ戻って確認！）</v>
      </c>
      <c r="D48" s="674"/>
      <c r="E48" s="745">
        <f t="shared" si="2"/>
        <v>0</v>
      </c>
      <c r="F48" s="666"/>
      <c r="G48" s="667" t="str">
        <f t="shared" si="0"/>
        <v/>
      </c>
      <c r="H48" s="675"/>
      <c r="I48" s="669" t="str">
        <f t="shared" si="1"/>
        <v/>
      </c>
      <c r="J48" s="670"/>
      <c r="K48" s="671" t="s">
        <v>350</v>
      </c>
      <c r="L48" s="672" t="str">
        <f>IF(ISERROR(VLOOKUP(J48,(初期設定!$C$20):(初期設定!$D$26),2)),"",VLOOKUP(J48,(初期設定!$C$20):(初期設定!$D$26),2))</f>
        <v/>
      </c>
      <c r="M48" s="669" t="str">
        <f t="shared" si="3"/>
        <v/>
      </c>
      <c r="N48" s="676"/>
      <c r="O48" s="512"/>
      <c r="P48" s="512"/>
      <c r="Q48" s="606"/>
      <c r="R48" s="654"/>
      <c r="S48" s="654"/>
      <c r="T48" s="654"/>
      <c r="U48" s="654"/>
      <c r="V48" s="655"/>
      <c r="W48" s="511"/>
    </row>
    <row r="49" spans="1:23" ht="15" customHeight="1" x14ac:dyDescent="0.15">
      <c r="A49" s="511">
        <v>44</v>
      </c>
      <c r="B49" s="663"/>
      <c r="C49" s="664" t="str">
        <f>IF((Ⅳ１!$I$12)="次に進む前に確認が必要です！","入力不可(前ページへ戻って確認！）","")</f>
        <v>入力不可(前ページへ戻って確認！）</v>
      </c>
      <c r="D49" s="674"/>
      <c r="E49" s="745">
        <f t="shared" si="2"/>
        <v>0</v>
      </c>
      <c r="F49" s="666"/>
      <c r="G49" s="667" t="str">
        <f t="shared" si="0"/>
        <v/>
      </c>
      <c r="H49" s="675"/>
      <c r="I49" s="669" t="str">
        <f t="shared" si="1"/>
        <v/>
      </c>
      <c r="J49" s="670"/>
      <c r="K49" s="671" t="s">
        <v>350</v>
      </c>
      <c r="L49" s="672" t="str">
        <f>IF(ISERROR(VLOOKUP(J49,(初期設定!$C$20):(初期設定!$D$26),2)),"",VLOOKUP(J49,(初期設定!$C$20):(初期設定!$D$26),2))</f>
        <v/>
      </c>
      <c r="M49" s="669" t="str">
        <f t="shared" si="3"/>
        <v/>
      </c>
      <c r="N49" s="676"/>
      <c r="O49" s="512"/>
      <c r="P49" s="512"/>
      <c r="Q49" s="606"/>
      <c r="R49" s="654"/>
      <c r="S49" s="654"/>
      <c r="T49" s="654"/>
      <c r="U49" s="654"/>
      <c r="V49" s="655"/>
      <c r="W49" s="511"/>
    </row>
    <row r="50" spans="1:23" ht="15" customHeight="1" x14ac:dyDescent="0.15">
      <c r="A50" s="511">
        <v>45</v>
      </c>
      <c r="B50" s="663"/>
      <c r="C50" s="664" t="str">
        <f>IF((Ⅳ１!$I$12)="次に進む前に確認が必要です！","入力不可(前ページへ戻って確認！）","")</f>
        <v>入力不可(前ページへ戻って確認！）</v>
      </c>
      <c r="D50" s="674"/>
      <c r="E50" s="745">
        <f t="shared" si="2"/>
        <v>0</v>
      </c>
      <c r="F50" s="666"/>
      <c r="G50" s="667" t="str">
        <f t="shared" si="0"/>
        <v/>
      </c>
      <c r="H50" s="675"/>
      <c r="I50" s="669" t="str">
        <f t="shared" si="1"/>
        <v/>
      </c>
      <c r="J50" s="670"/>
      <c r="K50" s="671" t="s">
        <v>350</v>
      </c>
      <c r="L50" s="672" t="str">
        <f>IF(ISERROR(VLOOKUP(J50,(初期設定!$C$20):(初期設定!$D$26),2)),"",VLOOKUP(J50,(初期設定!$C$20):(初期設定!$D$26),2))</f>
        <v/>
      </c>
      <c r="M50" s="669" t="str">
        <f t="shared" si="3"/>
        <v/>
      </c>
      <c r="N50" s="676"/>
      <c r="O50" s="512"/>
      <c r="P50" s="512"/>
      <c r="Q50" s="606"/>
      <c r="R50" s="654"/>
      <c r="S50" s="654"/>
      <c r="T50" s="654"/>
      <c r="U50" s="654"/>
      <c r="V50" s="655"/>
      <c r="W50" s="511"/>
    </row>
    <row r="51" spans="1:23" ht="15" customHeight="1" x14ac:dyDescent="0.15">
      <c r="A51" s="511">
        <v>46</v>
      </c>
      <c r="B51" s="663"/>
      <c r="C51" s="664" t="str">
        <f>IF((Ⅳ１!$I$12)="次に進む前に確認が必要です！","入力不可(前ページへ戻って確認！）","")</f>
        <v>入力不可(前ページへ戻って確認！）</v>
      </c>
      <c r="D51" s="674"/>
      <c r="E51" s="745">
        <f t="shared" si="2"/>
        <v>0</v>
      </c>
      <c r="F51" s="666"/>
      <c r="G51" s="667" t="str">
        <f t="shared" si="0"/>
        <v/>
      </c>
      <c r="H51" s="675"/>
      <c r="I51" s="669" t="str">
        <f t="shared" si="1"/>
        <v/>
      </c>
      <c r="J51" s="670"/>
      <c r="K51" s="671" t="s">
        <v>350</v>
      </c>
      <c r="L51" s="672" t="str">
        <f>IF(ISERROR(VLOOKUP(J51,(初期設定!$C$20):(初期設定!$D$26),2)),"",VLOOKUP(J51,(初期設定!$C$20):(初期設定!$D$26),2))</f>
        <v/>
      </c>
      <c r="M51" s="669" t="str">
        <f t="shared" si="3"/>
        <v/>
      </c>
      <c r="N51" s="676"/>
      <c r="O51" s="512"/>
      <c r="P51" s="512"/>
      <c r="Q51" s="606"/>
      <c r="R51" s="654"/>
      <c r="S51" s="654"/>
      <c r="T51" s="654"/>
      <c r="U51" s="654"/>
      <c r="V51" s="655"/>
      <c r="W51" s="511"/>
    </row>
    <row r="52" spans="1:23" ht="15" customHeight="1" x14ac:dyDescent="0.15">
      <c r="A52" s="511">
        <v>47</v>
      </c>
      <c r="B52" s="663"/>
      <c r="C52" s="664" t="str">
        <f>IF((Ⅳ１!$I$12)="次に進む前に確認が必要です！","入力不可(前ページへ戻って確認！）","")</f>
        <v>入力不可(前ページへ戻って確認！）</v>
      </c>
      <c r="D52" s="674"/>
      <c r="E52" s="745">
        <f t="shared" si="2"/>
        <v>0</v>
      </c>
      <c r="F52" s="666"/>
      <c r="G52" s="667" t="str">
        <f t="shared" si="0"/>
        <v/>
      </c>
      <c r="H52" s="675"/>
      <c r="I52" s="669" t="str">
        <f t="shared" si="1"/>
        <v/>
      </c>
      <c r="J52" s="670"/>
      <c r="K52" s="671" t="s">
        <v>350</v>
      </c>
      <c r="L52" s="672" t="str">
        <f>IF(ISERROR(VLOOKUP(J52,(初期設定!$C$20):(初期設定!$D$26),2)),"",VLOOKUP(J52,(初期設定!$C$20):(初期設定!$D$26),2))</f>
        <v/>
      </c>
      <c r="M52" s="669" t="str">
        <f t="shared" si="3"/>
        <v/>
      </c>
      <c r="N52" s="676"/>
      <c r="O52" s="512"/>
      <c r="P52" s="512"/>
      <c r="Q52" s="606"/>
      <c r="R52" s="654"/>
      <c r="S52" s="654"/>
      <c r="T52" s="654"/>
      <c r="U52" s="654"/>
      <c r="V52" s="655"/>
      <c r="W52" s="511"/>
    </row>
    <row r="53" spans="1:23" ht="15" customHeight="1" x14ac:dyDescent="0.15">
      <c r="A53" s="511">
        <v>48</v>
      </c>
      <c r="B53" s="663"/>
      <c r="C53" s="664" t="str">
        <f>IF((Ⅳ１!$I$12)="次に進む前に確認が必要です！","入力不可(前ページへ戻って確認！）","")</f>
        <v>入力不可(前ページへ戻って確認！）</v>
      </c>
      <c r="D53" s="674"/>
      <c r="E53" s="745">
        <f t="shared" si="2"/>
        <v>0</v>
      </c>
      <c r="F53" s="666"/>
      <c r="G53" s="667" t="str">
        <f t="shared" si="0"/>
        <v/>
      </c>
      <c r="H53" s="675"/>
      <c r="I53" s="669" t="str">
        <f t="shared" si="1"/>
        <v/>
      </c>
      <c r="J53" s="670"/>
      <c r="K53" s="671" t="s">
        <v>350</v>
      </c>
      <c r="L53" s="672" t="str">
        <f>IF(ISERROR(VLOOKUP(J53,(初期設定!$C$20):(初期設定!$D$26),2)),"",VLOOKUP(J53,(初期設定!$C$20):(初期設定!$D$26),2))</f>
        <v/>
      </c>
      <c r="M53" s="669" t="str">
        <f t="shared" si="3"/>
        <v/>
      </c>
      <c r="N53" s="676"/>
      <c r="O53" s="512"/>
      <c r="P53" s="512"/>
      <c r="Q53" s="606"/>
      <c r="R53" s="654"/>
      <c r="S53" s="654"/>
      <c r="T53" s="654"/>
      <c r="U53" s="654"/>
      <c r="V53" s="655"/>
      <c r="W53" s="511"/>
    </row>
    <row r="54" spans="1:23" ht="15" customHeight="1" x14ac:dyDescent="0.15">
      <c r="A54" s="511">
        <v>49</v>
      </c>
      <c r="B54" s="663"/>
      <c r="C54" s="664" t="str">
        <f>IF((Ⅳ１!$I$12)="次に進む前に確認が必要です！","入力不可(前ページへ戻って確認！）","")</f>
        <v>入力不可(前ページへ戻って確認！）</v>
      </c>
      <c r="D54" s="674"/>
      <c r="E54" s="745">
        <f t="shared" si="2"/>
        <v>0</v>
      </c>
      <c r="F54" s="666"/>
      <c r="G54" s="667" t="str">
        <f t="shared" si="0"/>
        <v/>
      </c>
      <c r="H54" s="675"/>
      <c r="I54" s="669" t="str">
        <f t="shared" si="1"/>
        <v/>
      </c>
      <c r="J54" s="670"/>
      <c r="K54" s="671" t="s">
        <v>350</v>
      </c>
      <c r="L54" s="672" t="str">
        <f>IF(ISERROR(VLOOKUP(J54,(初期設定!$C$20):(初期設定!$D$26),2)),"",VLOOKUP(J54,(初期設定!$C$20):(初期設定!$D$26),2))</f>
        <v/>
      </c>
      <c r="M54" s="669" t="str">
        <f t="shared" si="3"/>
        <v/>
      </c>
      <c r="N54" s="676"/>
      <c r="O54" s="512"/>
      <c r="P54" s="512"/>
      <c r="Q54" s="606"/>
      <c r="R54" s="654"/>
      <c r="S54" s="654"/>
      <c r="T54" s="654"/>
      <c r="U54" s="654"/>
      <c r="V54" s="655"/>
      <c r="W54" s="511"/>
    </row>
    <row r="55" spans="1:23" ht="15" customHeight="1" x14ac:dyDescent="0.15">
      <c r="A55" s="511">
        <v>50</v>
      </c>
      <c r="B55" s="663"/>
      <c r="C55" s="664" t="str">
        <f>IF((Ⅳ１!$I$12)="次に進む前に確認が必要です！","入力不可(前ページへ戻って確認！）","")</f>
        <v>入力不可(前ページへ戻って確認！）</v>
      </c>
      <c r="D55" s="674"/>
      <c r="E55" s="745">
        <f t="shared" si="2"/>
        <v>0</v>
      </c>
      <c r="F55" s="666"/>
      <c r="G55" s="667" t="str">
        <f t="shared" si="0"/>
        <v/>
      </c>
      <c r="H55" s="675"/>
      <c r="I55" s="669" t="str">
        <f t="shared" si="1"/>
        <v/>
      </c>
      <c r="J55" s="670"/>
      <c r="K55" s="671" t="s">
        <v>350</v>
      </c>
      <c r="L55" s="672" t="str">
        <f>IF(ISERROR(VLOOKUP(J55,(初期設定!$C$20):(初期設定!$D$26),2)),"",VLOOKUP(J55,(初期設定!$C$20):(初期設定!$D$26),2))</f>
        <v/>
      </c>
      <c r="M55" s="669" t="str">
        <f t="shared" si="3"/>
        <v/>
      </c>
      <c r="N55" s="676"/>
      <c r="O55" s="512"/>
      <c r="P55" s="512"/>
      <c r="Q55" s="606"/>
      <c r="R55" s="654"/>
      <c r="S55" s="654"/>
      <c r="T55" s="654"/>
      <c r="U55" s="654"/>
      <c r="V55" s="655"/>
      <c r="W55" s="511"/>
    </row>
    <row r="56" spans="1:23" ht="15" customHeight="1" x14ac:dyDescent="0.15">
      <c r="A56" s="511">
        <v>51</v>
      </c>
      <c r="B56" s="663"/>
      <c r="C56" s="664" t="str">
        <f>IF((Ⅳ１!$I$12)="次に進む前に確認が必要です！","入力不可(前ページへ戻って確認！）","")</f>
        <v>入力不可(前ページへ戻って確認！）</v>
      </c>
      <c r="D56" s="674"/>
      <c r="E56" s="745">
        <f t="shared" si="2"/>
        <v>0</v>
      </c>
      <c r="F56" s="666"/>
      <c r="G56" s="667" t="str">
        <f t="shared" si="0"/>
        <v/>
      </c>
      <c r="H56" s="675"/>
      <c r="I56" s="669" t="str">
        <f t="shared" si="1"/>
        <v/>
      </c>
      <c r="J56" s="670"/>
      <c r="K56" s="671" t="s">
        <v>350</v>
      </c>
      <c r="L56" s="672" t="str">
        <f>IF(ISERROR(VLOOKUP(J56,(初期設定!$C$20):(初期設定!$D$26),2)),"",VLOOKUP(J56,(初期設定!$C$20):(初期設定!$D$26),2))</f>
        <v/>
      </c>
      <c r="M56" s="669" t="str">
        <f t="shared" si="3"/>
        <v/>
      </c>
      <c r="N56" s="676"/>
      <c r="O56" s="512"/>
      <c r="P56" s="512"/>
      <c r="Q56" s="606"/>
      <c r="R56" s="654"/>
      <c r="S56" s="654"/>
      <c r="T56" s="654"/>
      <c r="U56" s="654"/>
      <c r="V56" s="655"/>
      <c r="W56" s="511"/>
    </row>
    <row r="57" spans="1:23" ht="15" customHeight="1" x14ac:dyDescent="0.15">
      <c r="A57" s="511">
        <v>52</v>
      </c>
      <c r="B57" s="663"/>
      <c r="C57" s="664" t="str">
        <f>IF((Ⅳ１!$I$12)="次に進む前に確認が必要です！","入力不可(前ページへ戻って確認！）","")</f>
        <v>入力不可(前ページへ戻って確認！）</v>
      </c>
      <c r="D57" s="674"/>
      <c r="E57" s="745">
        <f t="shared" si="2"/>
        <v>0</v>
      </c>
      <c r="F57" s="666"/>
      <c r="G57" s="667" t="str">
        <f t="shared" si="0"/>
        <v/>
      </c>
      <c r="H57" s="675"/>
      <c r="I57" s="669" t="str">
        <f t="shared" si="1"/>
        <v/>
      </c>
      <c r="J57" s="670"/>
      <c r="K57" s="671" t="s">
        <v>350</v>
      </c>
      <c r="L57" s="672" t="str">
        <f>IF(ISERROR(VLOOKUP(J57,(初期設定!$C$20):(初期設定!$D$26),2)),"",VLOOKUP(J57,(初期設定!$C$20):(初期設定!$D$26),2))</f>
        <v/>
      </c>
      <c r="M57" s="669" t="str">
        <f t="shared" si="3"/>
        <v/>
      </c>
      <c r="N57" s="676"/>
      <c r="O57" s="512"/>
      <c r="P57" s="512"/>
      <c r="Q57" s="606"/>
      <c r="R57" s="654"/>
      <c r="S57" s="654"/>
      <c r="T57" s="654"/>
      <c r="U57" s="654"/>
      <c r="V57" s="655"/>
      <c r="W57" s="511"/>
    </row>
    <row r="58" spans="1:23" ht="15" customHeight="1" x14ac:dyDescent="0.15">
      <c r="A58" s="511">
        <v>53</v>
      </c>
      <c r="B58" s="663"/>
      <c r="C58" s="664" t="str">
        <f>IF((Ⅳ１!$I$12)="次に進む前に確認が必要です！","入力不可(前ページへ戻って確認！）","")</f>
        <v>入力不可(前ページへ戻って確認！）</v>
      </c>
      <c r="D58" s="674"/>
      <c r="E58" s="745">
        <f t="shared" si="2"/>
        <v>0</v>
      </c>
      <c r="F58" s="666"/>
      <c r="G58" s="667" t="str">
        <f t="shared" si="0"/>
        <v/>
      </c>
      <c r="H58" s="675"/>
      <c r="I58" s="669" t="str">
        <f t="shared" si="1"/>
        <v/>
      </c>
      <c r="J58" s="670"/>
      <c r="K58" s="671" t="s">
        <v>350</v>
      </c>
      <c r="L58" s="672" t="str">
        <f>IF(ISERROR(VLOOKUP(J58,(初期設定!$C$20):(初期設定!$D$26),2)),"",VLOOKUP(J58,(初期設定!$C$20):(初期設定!$D$26),2))</f>
        <v/>
      </c>
      <c r="M58" s="669" t="str">
        <f t="shared" si="3"/>
        <v/>
      </c>
      <c r="N58" s="676"/>
      <c r="O58" s="512"/>
      <c r="P58" s="512"/>
      <c r="Q58" s="606"/>
      <c r="R58" s="654"/>
      <c r="S58" s="654"/>
      <c r="T58" s="654"/>
      <c r="U58" s="654"/>
      <c r="V58" s="655"/>
      <c r="W58" s="511"/>
    </row>
    <row r="59" spans="1:23" ht="15" customHeight="1" x14ac:dyDescent="0.15">
      <c r="A59" s="511">
        <v>54</v>
      </c>
      <c r="B59" s="663"/>
      <c r="C59" s="664" t="str">
        <f>IF((Ⅳ１!$I$12)="次に進む前に確認が必要です！","入力不可(前ページへ戻って確認！）","")</f>
        <v>入力不可(前ページへ戻って確認！）</v>
      </c>
      <c r="D59" s="674"/>
      <c r="E59" s="745">
        <f t="shared" si="2"/>
        <v>0</v>
      </c>
      <c r="F59" s="666"/>
      <c r="G59" s="667" t="str">
        <f t="shared" si="0"/>
        <v/>
      </c>
      <c r="H59" s="675"/>
      <c r="I59" s="669" t="str">
        <f t="shared" si="1"/>
        <v/>
      </c>
      <c r="J59" s="670"/>
      <c r="K59" s="671" t="s">
        <v>350</v>
      </c>
      <c r="L59" s="672" t="str">
        <f>IF(ISERROR(VLOOKUP(J59,(初期設定!$C$20):(初期設定!$D$26),2)),"",VLOOKUP(J59,(初期設定!$C$20):(初期設定!$D$26),2))</f>
        <v/>
      </c>
      <c r="M59" s="669" t="str">
        <f t="shared" si="3"/>
        <v/>
      </c>
      <c r="N59" s="676"/>
      <c r="O59" s="512"/>
      <c r="P59" s="512"/>
      <c r="Q59" s="606"/>
      <c r="R59" s="654"/>
      <c r="S59" s="654"/>
      <c r="T59" s="654"/>
      <c r="U59" s="654"/>
      <c r="V59" s="655"/>
      <c r="W59" s="511"/>
    </row>
    <row r="60" spans="1:23" ht="15" customHeight="1" x14ac:dyDescent="0.15">
      <c r="A60" s="511">
        <v>55</v>
      </c>
      <c r="B60" s="663"/>
      <c r="C60" s="664" t="str">
        <f>IF((Ⅳ１!$I$12)="次に進む前に確認が必要です！","入力不可(前ページへ戻って確認！）","")</f>
        <v>入力不可(前ページへ戻って確認！）</v>
      </c>
      <c r="D60" s="674"/>
      <c r="E60" s="745">
        <f t="shared" si="2"/>
        <v>0</v>
      </c>
      <c r="F60" s="666"/>
      <c r="G60" s="667" t="str">
        <f t="shared" si="0"/>
        <v/>
      </c>
      <c r="H60" s="675"/>
      <c r="I60" s="669" t="str">
        <f t="shared" si="1"/>
        <v/>
      </c>
      <c r="J60" s="670"/>
      <c r="K60" s="671" t="s">
        <v>350</v>
      </c>
      <c r="L60" s="672" t="str">
        <f>IF(ISERROR(VLOOKUP(J60,(初期設定!$C$20):(初期設定!$D$26),2)),"",VLOOKUP(J60,(初期設定!$C$20):(初期設定!$D$26),2))</f>
        <v/>
      </c>
      <c r="M60" s="669" t="str">
        <f t="shared" si="3"/>
        <v/>
      </c>
      <c r="N60" s="676"/>
      <c r="O60" s="512"/>
      <c r="P60" s="512"/>
      <c r="Q60" s="606"/>
      <c r="R60" s="654"/>
      <c r="S60" s="654"/>
      <c r="T60" s="654"/>
      <c r="U60" s="654"/>
      <c r="V60" s="655"/>
      <c r="W60" s="511"/>
    </row>
    <row r="61" spans="1:23" ht="15" customHeight="1" x14ac:dyDescent="0.15">
      <c r="A61" s="511">
        <v>56</v>
      </c>
      <c r="B61" s="663"/>
      <c r="C61" s="664" t="str">
        <f>IF((Ⅳ１!$I$12)="次に進む前に確認が必要です！","入力不可(前ページへ戻って確認！）","")</f>
        <v>入力不可(前ページへ戻って確認！）</v>
      </c>
      <c r="D61" s="674"/>
      <c r="E61" s="745">
        <f t="shared" si="2"/>
        <v>0</v>
      </c>
      <c r="F61" s="666"/>
      <c r="G61" s="667" t="str">
        <f t="shared" si="0"/>
        <v/>
      </c>
      <c r="H61" s="675"/>
      <c r="I61" s="669" t="str">
        <f t="shared" si="1"/>
        <v/>
      </c>
      <c r="J61" s="670"/>
      <c r="K61" s="671" t="s">
        <v>350</v>
      </c>
      <c r="L61" s="672" t="str">
        <f>IF(ISERROR(VLOOKUP(J61,(初期設定!$C$20):(初期設定!$D$26),2)),"",VLOOKUP(J61,(初期設定!$C$20):(初期設定!$D$26),2))</f>
        <v/>
      </c>
      <c r="M61" s="669" t="str">
        <f t="shared" si="3"/>
        <v/>
      </c>
      <c r="N61" s="676"/>
      <c r="O61" s="512"/>
      <c r="P61" s="512"/>
      <c r="Q61" s="606"/>
      <c r="R61" s="654"/>
      <c r="S61" s="654"/>
      <c r="T61" s="654"/>
      <c r="U61" s="654"/>
      <c r="V61" s="655"/>
      <c r="W61" s="511"/>
    </row>
    <row r="62" spans="1:23" ht="15" customHeight="1" x14ac:dyDescent="0.15">
      <c r="A62" s="511">
        <v>57</v>
      </c>
      <c r="B62" s="663"/>
      <c r="C62" s="664" t="str">
        <f>IF((Ⅳ１!$I$12)="次に進む前に確認が必要です！","入力不可(前ページへ戻って確認！）","")</f>
        <v>入力不可(前ページへ戻って確認！）</v>
      </c>
      <c r="D62" s="674"/>
      <c r="E62" s="745">
        <f t="shared" si="2"/>
        <v>0</v>
      </c>
      <c r="F62" s="666"/>
      <c r="G62" s="667" t="str">
        <f t="shared" si="0"/>
        <v/>
      </c>
      <c r="H62" s="675"/>
      <c r="I62" s="669" t="str">
        <f t="shared" si="1"/>
        <v/>
      </c>
      <c r="J62" s="670"/>
      <c r="K62" s="671" t="s">
        <v>350</v>
      </c>
      <c r="L62" s="672" t="str">
        <f>IF(ISERROR(VLOOKUP(J62,(初期設定!$C$20):(初期設定!$D$26),2)),"",VLOOKUP(J62,(初期設定!$C$20):(初期設定!$D$26),2))</f>
        <v/>
      </c>
      <c r="M62" s="669" t="str">
        <f t="shared" si="3"/>
        <v/>
      </c>
      <c r="N62" s="676"/>
      <c r="O62" s="512"/>
      <c r="P62" s="512"/>
      <c r="Q62" s="606"/>
      <c r="R62" s="654"/>
      <c r="S62" s="654"/>
      <c r="T62" s="654"/>
      <c r="U62" s="654"/>
      <c r="V62" s="655"/>
      <c r="W62" s="511"/>
    </row>
    <row r="63" spans="1:23" ht="15" customHeight="1" x14ac:dyDescent="0.15">
      <c r="A63" s="511">
        <v>58</v>
      </c>
      <c r="B63" s="663"/>
      <c r="C63" s="664" t="str">
        <f>IF((Ⅳ１!$I$12)="次に進む前に確認が必要です！","入力不可(前ページへ戻って確認！）","")</f>
        <v>入力不可(前ページへ戻って確認！）</v>
      </c>
      <c r="D63" s="674"/>
      <c r="E63" s="745">
        <f t="shared" si="2"/>
        <v>0</v>
      </c>
      <c r="F63" s="666"/>
      <c r="G63" s="667" t="str">
        <f t="shared" si="0"/>
        <v/>
      </c>
      <c r="H63" s="675"/>
      <c r="I63" s="669" t="str">
        <f t="shared" si="1"/>
        <v/>
      </c>
      <c r="J63" s="670"/>
      <c r="K63" s="671" t="s">
        <v>350</v>
      </c>
      <c r="L63" s="672" t="str">
        <f>IF(ISERROR(VLOOKUP(J63,(初期設定!$C$20):(初期設定!$D$26),2)),"",VLOOKUP(J63,(初期設定!$C$20):(初期設定!$D$26),2))</f>
        <v/>
      </c>
      <c r="M63" s="669" t="str">
        <f t="shared" si="3"/>
        <v/>
      </c>
      <c r="N63" s="676"/>
      <c r="O63" s="512"/>
      <c r="P63" s="512"/>
      <c r="Q63" s="606"/>
      <c r="R63" s="654"/>
      <c r="S63" s="654"/>
      <c r="T63" s="654"/>
      <c r="U63" s="654"/>
      <c r="V63" s="655"/>
      <c r="W63" s="511"/>
    </row>
    <row r="64" spans="1:23" ht="15" customHeight="1" x14ac:dyDescent="0.15">
      <c r="A64" s="511">
        <v>59</v>
      </c>
      <c r="B64" s="663"/>
      <c r="C64" s="664" t="str">
        <f>IF((Ⅳ１!$I$12)="次に進む前に確認が必要です！","入力不可(前ページへ戻って確認！）","")</f>
        <v>入力不可(前ページへ戻って確認！）</v>
      </c>
      <c r="D64" s="674"/>
      <c r="E64" s="745">
        <f t="shared" si="2"/>
        <v>0</v>
      </c>
      <c r="F64" s="666"/>
      <c r="G64" s="667" t="str">
        <f t="shared" si="0"/>
        <v/>
      </c>
      <c r="H64" s="675"/>
      <c r="I64" s="669" t="str">
        <f t="shared" si="1"/>
        <v/>
      </c>
      <c r="J64" s="670"/>
      <c r="K64" s="671" t="s">
        <v>350</v>
      </c>
      <c r="L64" s="672" t="str">
        <f>IF(ISERROR(VLOOKUP(J64,(初期設定!$C$20):(初期設定!$D$26),2)),"",VLOOKUP(J64,(初期設定!$C$20):(初期設定!$D$26),2))</f>
        <v/>
      </c>
      <c r="M64" s="669" t="str">
        <f t="shared" si="3"/>
        <v/>
      </c>
      <c r="N64" s="676"/>
      <c r="O64" s="512"/>
      <c r="P64" s="512"/>
      <c r="Q64" s="606"/>
      <c r="R64" s="654"/>
      <c r="S64" s="654"/>
      <c r="T64" s="654"/>
      <c r="U64" s="654"/>
      <c r="V64" s="655"/>
      <c r="W64" s="511"/>
    </row>
    <row r="65" spans="1:23" ht="15" customHeight="1" thickBot="1" x14ac:dyDescent="0.2">
      <c r="A65" s="511">
        <v>60</v>
      </c>
      <c r="B65" s="663"/>
      <c r="C65" s="664" t="str">
        <f>IF((Ⅳ１!$I$12)="次に進む前に確認が必要です！","入力不可(前ページへ戻って確認！）","")</f>
        <v>入力不可(前ページへ戻って確認！）</v>
      </c>
      <c r="D65" s="677"/>
      <c r="E65" s="745">
        <f t="shared" si="2"/>
        <v>0</v>
      </c>
      <c r="F65" s="666"/>
      <c r="G65" s="679" t="str">
        <f t="shared" si="0"/>
        <v/>
      </c>
      <c r="H65" s="680"/>
      <c r="I65" s="681" t="str">
        <f t="shared" si="1"/>
        <v/>
      </c>
      <c r="J65" s="670"/>
      <c r="K65" s="682" t="s">
        <v>350</v>
      </c>
      <c r="L65" s="672" t="str">
        <f>IF(ISERROR(VLOOKUP(J65,(初期設定!$C$20):(初期設定!$D$26),2)),"",VLOOKUP(J65,(初期設定!$C$20):(初期設定!$D$26),2))</f>
        <v/>
      </c>
      <c r="M65" s="681" t="str">
        <f t="shared" si="3"/>
        <v/>
      </c>
      <c r="N65" s="683"/>
      <c r="O65" s="512"/>
      <c r="P65" s="512"/>
      <c r="Q65" s="606"/>
      <c r="R65" s="654"/>
      <c r="S65" s="654"/>
      <c r="T65" s="654"/>
      <c r="U65" s="654"/>
      <c r="V65" s="655"/>
      <c r="W65" s="511"/>
    </row>
    <row r="66" spans="1:23" ht="15.75" x14ac:dyDescent="0.15">
      <c r="A66" s="511"/>
      <c r="B66" s="511"/>
      <c r="C66" s="511"/>
      <c r="D66" s="511"/>
      <c r="E66" s="511"/>
      <c r="F66" s="511"/>
      <c r="G66" s="511"/>
      <c r="H66" s="511"/>
      <c r="I66" s="511"/>
      <c r="J66" s="511"/>
      <c r="K66" s="511"/>
      <c r="L66" s="511"/>
      <c r="M66" s="511"/>
      <c r="N66" s="512"/>
      <c r="O66" s="512"/>
      <c r="P66" s="512"/>
      <c r="Q66" s="606"/>
      <c r="R66" s="654"/>
      <c r="S66" s="654"/>
      <c r="T66" s="654"/>
      <c r="U66" s="654"/>
      <c r="V66" s="655"/>
      <c r="W66" s="511"/>
    </row>
    <row r="67" spans="1:23" ht="15.75" x14ac:dyDescent="0.15">
      <c r="A67" s="511"/>
      <c r="B67" s="511"/>
      <c r="C67" s="511"/>
      <c r="D67" s="511"/>
      <c r="E67" s="511"/>
      <c r="F67" s="511"/>
      <c r="G67" s="511"/>
      <c r="H67" s="511"/>
      <c r="I67" s="511"/>
      <c r="J67" s="511"/>
      <c r="K67" s="511"/>
      <c r="L67" s="511"/>
      <c r="M67" s="511"/>
      <c r="N67" s="512"/>
      <c r="O67" s="512"/>
      <c r="P67" s="512"/>
      <c r="Q67" s="606"/>
      <c r="R67" s="654"/>
      <c r="S67" s="654"/>
      <c r="T67" s="654"/>
      <c r="U67" s="654"/>
      <c r="V67" s="655"/>
      <c r="W67" s="511"/>
    </row>
    <row r="68" spans="1:23" ht="15.75" x14ac:dyDescent="0.15">
      <c r="A68" s="511"/>
      <c r="B68" s="511"/>
      <c r="C68" s="511"/>
      <c r="D68" s="511"/>
      <c r="E68" s="511"/>
      <c r="F68" s="511"/>
      <c r="G68" s="511"/>
      <c r="H68" s="511"/>
      <c r="I68" s="511"/>
      <c r="J68" s="511"/>
      <c r="K68" s="511"/>
      <c r="L68" s="511"/>
      <c r="M68" s="511"/>
      <c r="N68" s="512"/>
      <c r="O68" s="512"/>
      <c r="P68" s="512"/>
      <c r="Q68" s="606"/>
      <c r="R68" s="684"/>
      <c r="S68" s="684"/>
      <c r="T68" s="684"/>
      <c r="U68" s="654"/>
      <c r="V68" s="655"/>
      <c r="W68" s="511"/>
    </row>
    <row r="69" spans="1:23" ht="15.75" x14ac:dyDescent="0.15">
      <c r="R69" s="685"/>
      <c r="S69" s="685"/>
      <c r="T69" s="685"/>
      <c r="U69" s="686"/>
      <c r="V69" s="85"/>
      <c r="W69" s="68"/>
    </row>
    <row r="70" spans="1:23" ht="15.75" x14ac:dyDescent="0.15">
      <c r="R70" s="685"/>
      <c r="S70" s="685"/>
      <c r="T70" s="685"/>
      <c r="U70" s="686"/>
      <c r="V70" s="85"/>
      <c r="W70" s="68"/>
    </row>
    <row r="71" spans="1:23" ht="15.75" x14ac:dyDescent="0.15">
      <c r="R71" s="685"/>
      <c r="S71" s="685"/>
      <c r="T71" s="685"/>
      <c r="U71" s="686"/>
      <c r="V71" s="85"/>
      <c r="W71" s="68"/>
    </row>
    <row r="72" spans="1:23" ht="15.75" x14ac:dyDescent="0.15">
      <c r="R72" s="685"/>
      <c r="S72" s="685"/>
      <c r="T72" s="685"/>
      <c r="U72" s="686"/>
      <c r="V72" s="85"/>
      <c r="W72" s="68"/>
    </row>
    <row r="73" spans="1:23" ht="15.75" x14ac:dyDescent="0.15">
      <c r="R73" s="685"/>
      <c r="S73" s="685"/>
      <c r="T73" s="685"/>
      <c r="U73" s="686"/>
      <c r="V73" s="85"/>
      <c r="W73" s="68"/>
    </row>
    <row r="74" spans="1:23" ht="15.75" x14ac:dyDescent="0.15">
      <c r="R74" s="685"/>
      <c r="S74" s="685"/>
      <c r="T74" s="685"/>
      <c r="U74" s="686"/>
      <c r="V74" s="85"/>
      <c r="W74" s="68"/>
    </row>
    <row r="75" spans="1:23" ht="15.75" x14ac:dyDescent="0.15">
      <c r="R75" s="685"/>
      <c r="S75" s="685"/>
      <c r="T75" s="685"/>
      <c r="U75" s="686"/>
      <c r="V75" s="85"/>
      <c r="W75" s="68"/>
    </row>
    <row r="76" spans="1:23" ht="15.75" x14ac:dyDescent="0.25">
      <c r="R76" s="685"/>
      <c r="S76" s="685"/>
      <c r="T76" s="685"/>
      <c r="U76" s="687"/>
      <c r="V76" s="170"/>
      <c r="W76" s="68"/>
    </row>
    <row r="77" spans="1:23" ht="15.75" x14ac:dyDescent="0.15">
      <c r="R77" s="685"/>
      <c r="S77" s="685"/>
      <c r="T77" s="685"/>
      <c r="U77" s="686"/>
      <c r="V77" s="85"/>
      <c r="W77" s="68"/>
    </row>
    <row r="78" spans="1:23" ht="15.75" x14ac:dyDescent="0.15">
      <c r="R78" s="685"/>
      <c r="S78" s="685"/>
      <c r="T78" s="685"/>
      <c r="U78" s="686"/>
      <c r="V78" s="85"/>
      <c r="W78" s="68"/>
    </row>
    <row r="79" spans="1:23" ht="15.75" x14ac:dyDescent="0.15">
      <c r="R79" s="685"/>
      <c r="S79" s="685"/>
      <c r="T79" s="685"/>
      <c r="U79" s="686"/>
      <c r="V79" s="85"/>
      <c r="W79" s="68"/>
    </row>
    <row r="80" spans="1:23" ht="15.75" x14ac:dyDescent="0.15">
      <c r="R80" s="685"/>
      <c r="S80" s="685"/>
      <c r="T80" s="685"/>
      <c r="U80" s="686"/>
      <c r="V80" s="85"/>
      <c r="W80" s="68"/>
    </row>
    <row r="81" spans="18:23" ht="15.75" x14ac:dyDescent="0.15">
      <c r="R81" s="685"/>
      <c r="S81" s="685"/>
      <c r="T81" s="685"/>
      <c r="U81" s="686"/>
      <c r="V81" s="85"/>
      <c r="W81" s="68"/>
    </row>
    <row r="82" spans="18:23" ht="15.75" x14ac:dyDescent="0.15">
      <c r="R82" s="685"/>
      <c r="S82" s="685"/>
      <c r="T82" s="685"/>
      <c r="U82" s="686"/>
      <c r="V82" s="85"/>
      <c r="W82" s="68"/>
    </row>
    <row r="83" spans="18:23" ht="15.75" x14ac:dyDescent="0.15">
      <c r="R83" s="685"/>
      <c r="S83" s="685"/>
      <c r="T83" s="685"/>
      <c r="U83" s="686"/>
      <c r="V83" s="85"/>
      <c r="W83" s="68"/>
    </row>
    <row r="84" spans="18:23" ht="15.75" x14ac:dyDescent="0.15">
      <c r="R84" s="685"/>
      <c r="S84" s="685"/>
      <c r="T84" s="685"/>
      <c r="U84" s="686"/>
      <c r="V84" s="85"/>
      <c r="W84" s="68"/>
    </row>
    <row r="85" spans="18:23" ht="15.75" x14ac:dyDescent="0.15">
      <c r="R85" s="685"/>
      <c r="S85" s="685"/>
      <c r="T85" s="685"/>
      <c r="U85" s="686"/>
      <c r="V85" s="85"/>
      <c r="W85" s="68"/>
    </row>
    <row r="86" spans="18:23" ht="15.75" x14ac:dyDescent="0.15">
      <c r="R86" s="685"/>
      <c r="S86" s="685"/>
      <c r="T86" s="685"/>
      <c r="U86" s="686"/>
      <c r="V86" s="85"/>
      <c r="W86" s="68"/>
    </row>
    <row r="87" spans="18:23" ht="15.75" x14ac:dyDescent="0.15">
      <c r="R87" s="685"/>
      <c r="S87" s="685"/>
      <c r="T87" s="685"/>
      <c r="U87" s="686"/>
      <c r="V87" s="85"/>
      <c r="W87" s="68"/>
    </row>
    <row r="88" spans="18:23" ht="15.75" x14ac:dyDescent="0.15">
      <c r="R88" s="685"/>
      <c r="S88" s="685"/>
      <c r="T88" s="685"/>
      <c r="U88" s="686"/>
      <c r="V88" s="85"/>
      <c r="W88" s="68"/>
    </row>
    <row r="89" spans="18:23" ht="15.75" x14ac:dyDescent="0.15">
      <c r="R89" s="685"/>
      <c r="S89" s="685"/>
      <c r="T89" s="685"/>
      <c r="U89" s="686"/>
      <c r="V89" s="85"/>
      <c r="W89" s="68"/>
    </row>
    <row r="90" spans="18:23" ht="15.75" x14ac:dyDescent="0.15">
      <c r="R90" s="685"/>
      <c r="S90" s="685"/>
      <c r="T90" s="685"/>
      <c r="U90" s="686"/>
      <c r="V90" s="85"/>
      <c r="W90" s="68"/>
    </row>
    <row r="91" spans="18:23" ht="15.75" x14ac:dyDescent="0.15">
      <c r="R91" s="685"/>
      <c r="S91" s="685"/>
      <c r="T91" s="685"/>
      <c r="U91" s="686"/>
      <c r="V91" s="85"/>
      <c r="W91" s="68"/>
    </row>
    <row r="92" spans="18:23" ht="15.75" x14ac:dyDescent="0.15">
      <c r="R92" s="685"/>
      <c r="S92" s="685"/>
      <c r="T92" s="685"/>
      <c r="U92" s="686"/>
      <c r="V92" s="85"/>
      <c r="W92" s="68"/>
    </row>
    <row r="93" spans="18:23" ht="15.75" x14ac:dyDescent="0.15">
      <c r="R93" s="685"/>
      <c r="S93" s="685"/>
      <c r="T93" s="685"/>
      <c r="U93" s="686"/>
      <c r="V93" s="85"/>
      <c r="W93" s="68"/>
    </row>
    <row r="94" spans="18:23" ht="15.75" x14ac:dyDescent="0.15">
      <c r="R94" s="685"/>
      <c r="S94" s="685"/>
      <c r="T94" s="685"/>
      <c r="U94" s="686"/>
      <c r="V94" s="85"/>
      <c r="W94" s="68"/>
    </row>
    <row r="95" spans="18:23" ht="15.75" x14ac:dyDescent="0.15">
      <c r="R95" s="685"/>
      <c r="S95" s="685"/>
      <c r="T95" s="685"/>
      <c r="U95" s="686"/>
      <c r="V95" s="85"/>
      <c r="W95" s="68"/>
    </row>
    <row r="96" spans="18:23" ht="15.75" x14ac:dyDescent="0.15">
      <c r="R96" s="685"/>
      <c r="S96" s="685"/>
      <c r="T96" s="685"/>
      <c r="U96" s="686"/>
      <c r="V96" s="85"/>
      <c r="W96" s="68"/>
    </row>
    <row r="97" spans="14:23" ht="15.75" x14ac:dyDescent="0.15">
      <c r="R97" s="685"/>
      <c r="S97" s="685"/>
      <c r="T97" s="685"/>
      <c r="U97" s="686"/>
      <c r="V97" s="85"/>
      <c r="W97" s="68"/>
    </row>
    <row r="98" spans="14:23" ht="15.75" x14ac:dyDescent="0.15">
      <c r="R98" s="685"/>
      <c r="S98" s="685"/>
      <c r="T98" s="685"/>
      <c r="U98" s="686"/>
      <c r="V98" s="85"/>
      <c r="W98" s="68"/>
    </row>
    <row r="99" spans="14:23" x14ac:dyDescent="0.15">
      <c r="R99" s="685"/>
      <c r="S99" s="685"/>
      <c r="T99" s="685"/>
      <c r="W99" s="68"/>
    </row>
    <row r="100" spans="14:23" x14ac:dyDescent="0.15">
      <c r="R100" s="685"/>
      <c r="S100" s="685"/>
      <c r="T100" s="685"/>
      <c r="W100" s="68"/>
    </row>
    <row r="101" spans="14:23" x14ac:dyDescent="0.15">
      <c r="R101" s="685"/>
      <c r="S101" s="685"/>
      <c r="T101" s="685"/>
      <c r="W101" s="68"/>
    </row>
    <row r="102" spans="14:23" x14ac:dyDescent="0.15">
      <c r="R102" s="685"/>
      <c r="S102" s="685"/>
      <c r="T102" s="685"/>
      <c r="W102" s="68"/>
    </row>
    <row r="103" spans="14:23" x14ac:dyDescent="0.15">
      <c r="N103" s="68"/>
      <c r="O103" s="68"/>
      <c r="P103" s="68"/>
      <c r="R103" s="685"/>
      <c r="S103" s="685"/>
      <c r="T103" s="685"/>
      <c r="W103" s="68"/>
    </row>
    <row r="104" spans="14:23" x14ac:dyDescent="0.15">
      <c r="N104" s="68"/>
      <c r="O104" s="68"/>
      <c r="P104" s="68"/>
      <c r="R104" s="685"/>
      <c r="S104" s="685"/>
      <c r="T104" s="685"/>
      <c r="W104" s="68"/>
    </row>
    <row r="105" spans="14:23" x14ac:dyDescent="0.15">
      <c r="N105" s="68"/>
      <c r="O105" s="68"/>
      <c r="P105" s="68"/>
      <c r="R105" s="685"/>
      <c r="S105" s="685"/>
      <c r="T105" s="685"/>
      <c r="W105" s="68"/>
    </row>
    <row r="106" spans="14:23" x14ac:dyDescent="0.15">
      <c r="N106" s="68"/>
      <c r="O106" s="68"/>
      <c r="P106" s="68"/>
      <c r="R106" s="685"/>
      <c r="S106" s="685"/>
      <c r="T106" s="685"/>
      <c r="W106" s="68"/>
    </row>
    <row r="107" spans="14:23" x14ac:dyDescent="0.15">
      <c r="N107" s="68"/>
      <c r="O107" s="68"/>
      <c r="P107" s="68"/>
      <c r="R107" s="685"/>
      <c r="S107" s="685"/>
      <c r="T107" s="685"/>
      <c r="W107" s="68"/>
    </row>
    <row r="108" spans="14:23" x14ac:dyDescent="0.15">
      <c r="N108" s="68"/>
      <c r="O108" s="68"/>
      <c r="P108" s="68"/>
      <c r="R108" s="689"/>
      <c r="S108" s="689"/>
      <c r="T108" s="689"/>
      <c r="W108" s="68"/>
    </row>
    <row r="109" spans="14:23" x14ac:dyDescent="0.15">
      <c r="N109" s="68"/>
      <c r="O109" s="68"/>
      <c r="P109" s="68"/>
      <c r="R109" s="689"/>
      <c r="S109" s="689"/>
      <c r="T109" s="689"/>
      <c r="W109" s="68"/>
    </row>
    <row r="110" spans="14:23" x14ac:dyDescent="0.15">
      <c r="N110" s="68"/>
      <c r="O110" s="68"/>
      <c r="P110" s="68"/>
      <c r="R110" s="689"/>
      <c r="S110" s="689"/>
      <c r="T110" s="689"/>
      <c r="W110" s="68"/>
    </row>
    <row r="111" spans="14:23" x14ac:dyDescent="0.15">
      <c r="N111" s="68"/>
      <c r="O111" s="68"/>
      <c r="P111" s="68"/>
      <c r="R111" s="689"/>
      <c r="S111" s="689"/>
      <c r="T111" s="689"/>
      <c r="W111" s="68"/>
    </row>
    <row r="112" spans="14:23" x14ac:dyDescent="0.15">
      <c r="N112" s="68"/>
      <c r="O112" s="68"/>
      <c r="P112" s="68"/>
      <c r="R112" s="689"/>
      <c r="S112" s="689"/>
      <c r="T112" s="689"/>
      <c r="W112" s="68"/>
    </row>
    <row r="113" spans="14:23" x14ac:dyDescent="0.15">
      <c r="N113" s="68"/>
      <c r="O113" s="68"/>
      <c r="P113" s="68"/>
      <c r="R113" s="689"/>
      <c r="S113" s="689"/>
      <c r="T113" s="689"/>
      <c r="W113" s="68"/>
    </row>
    <row r="114" spans="14:23" x14ac:dyDescent="0.15">
      <c r="W114" s="514"/>
    </row>
    <row r="115" spans="14:23" x14ac:dyDescent="0.15">
      <c r="W115" s="514"/>
    </row>
    <row r="116" spans="14:23" x14ac:dyDescent="0.15">
      <c r="W116" s="514"/>
    </row>
    <row r="117" spans="14:23" x14ac:dyDescent="0.15">
      <c r="W117" s="514"/>
    </row>
    <row r="118" spans="14:23" x14ac:dyDescent="0.15">
      <c r="W118" s="514"/>
    </row>
    <row r="119" spans="14:23" x14ac:dyDescent="0.15">
      <c r="W119" s="514"/>
    </row>
    <row r="120" spans="14:23" x14ac:dyDescent="0.15">
      <c r="W120" s="514"/>
    </row>
    <row r="121" spans="14:23" x14ac:dyDescent="0.15">
      <c r="W121" s="514"/>
    </row>
    <row r="122" spans="14:23" x14ac:dyDescent="0.15">
      <c r="W122" s="514"/>
    </row>
    <row r="123" spans="14:23" x14ac:dyDescent="0.25">
      <c r="U123" s="691"/>
      <c r="V123" s="251"/>
      <c r="W123" s="514"/>
    </row>
    <row r="124" spans="14:23" x14ac:dyDescent="0.15">
      <c r="W124" s="514"/>
    </row>
    <row r="125" spans="14:23" x14ac:dyDescent="0.15">
      <c r="W125" s="514"/>
    </row>
    <row r="126" spans="14:23" ht="15.75" x14ac:dyDescent="0.15">
      <c r="U126" s="686"/>
      <c r="V126" s="85"/>
      <c r="W126" s="514"/>
    </row>
    <row r="127" spans="14:23" ht="15.75" x14ac:dyDescent="0.15">
      <c r="U127" s="686"/>
      <c r="V127" s="85"/>
      <c r="W127" s="514"/>
    </row>
    <row r="128" spans="14:23" ht="15.75" x14ac:dyDescent="0.15">
      <c r="U128" s="686"/>
      <c r="V128" s="85"/>
      <c r="W128" s="514"/>
    </row>
    <row r="129" spans="21:23" ht="15.75" x14ac:dyDescent="0.15">
      <c r="U129" s="686"/>
      <c r="V129" s="85"/>
      <c r="W129" s="514"/>
    </row>
    <row r="130" spans="21:23" ht="15.75" x14ac:dyDescent="0.15">
      <c r="U130" s="686"/>
      <c r="V130" s="85"/>
      <c r="W130" s="514"/>
    </row>
    <row r="131" spans="21:23" ht="15.75" x14ac:dyDescent="0.15">
      <c r="U131" s="686"/>
      <c r="V131" s="85"/>
      <c r="W131" s="514"/>
    </row>
    <row r="132" spans="21:23" ht="15.75" x14ac:dyDescent="0.15">
      <c r="U132" s="686"/>
      <c r="V132" s="85"/>
      <c r="W132" s="514"/>
    </row>
    <row r="133" spans="21:23" x14ac:dyDescent="0.15">
      <c r="W133" s="514"/>
    </row>
    <row r="134" spans="21:23" x14ac:dyDescent="0.15">
      <c r="W134" s="514"/>
    </row>
    <row r="135" spans="21:23" x14ac:dyDescent="0.15">
      <c r="W135" s="514"/>
    </row>
    <row r="136" spans="21:23" x14ac:dyDescent="0.15">
      <c r="W136" s="514"/>
    </row>
    <row r="137" spans="21:23" x14ac:dyDescent="0.15">
      <c r="W137" s="514"/>
    </row>
    <row r="138" spans="21:23" x14ac:dyDescent="0.15">
      <c r="W138" s="514"/>
    </row>
    <row r="141" spans="21:23" x14ac:dyDescent="0.15">
      <c r="V141" s="68"/>
    </row>
    <row r="142" spans="21:23" x14ac:dyDescent="0.15">
      <c r="V142" s="68"/>
    </row>
    <row r="143" spans="21:23" x14ac:dyDescent="0.15">
      <c r="V143" s="68"/>
    </row>
    <row r="144" spans="21:23" x14ac:dyDescent="0.15">
      <c r="V144" s="68"/>
    </row>
    <row r="145" spans="21:22" x14ac:dyDescent="0.15">
      <c r="V145" s="68"/>
    </row>
    <row r="146" spans="21:22" x14ac:dyDescent="0.15">
      <c r="V146" s="68"/>
    </row>
    <row r="147" spans="21:22" x14ac:dyDescent="0.15">
      <c r="V147" s="68"/>
    </row>
    <row r="148" spans="21:22" x14ac:dyDescent="0.15">
      <c r="V148" s="68"/>
    </row>
    <row r="149" spans="21:22" x14ac:dyDescent="0.15">
      <c r="V149" s="68"/>
    </row>
    <row r="150" spans="21:22" x14ac:dyDescent="0.15">
      <c r="V150" s="68"/>
    </row>
    <row r="151" spans="21:22" x14ac:dyDescent="0.15">
      <c r="V151" s="68"/>
    </row>
    <row r="152" spans="21:22" x14ac:dyDescent="0.15">
      <c r="V152" s="68"/>
    </row>
    <row r="153" spans="21:22" x14ac:dyDescent="0.15">
      <c r="V153" s="68"/>
    </row>
    <row r="154" spans="21:22" x14ac:dyDescent="0.15">
      <c r="V154" s="68"/>
    </row>
    <row r="155" spans="21:22" x14ac:dyDescent="0.15">
      <c r="V155" s="68"/>
    </row>
    <row r="156" spans="21:22" x14ac:dyDescent="0.15">
      <c r="V156" s="68"/>
    </row>
    <row r="160" spans="21:22" ht="15.75" x14ac:dyDescent="0.15">
      <c r="U160" s="686"/>
      <c r="V160" s="85"/>
    </row>
    <row r="161" spans="21:22" ht="15.75" x14ac:dyDescent="0.15">
      <c r="U161" s="686"/>
      <c r="V161" s="85"/>
    </row>
    <row r="162" spans="21:22" ht="15.75" x14ac:dyDescent="0.15">
      <c r="U162" s="686"/>
      <c r="V162" s="85"/>
    </row>
    <row r="163" spans="21:22" ht="15.75" x14ac:dyDescent="0.15">
      <c r="U163" s="686"/>
      <c r="V163" s="85"/>
    </row>
    <row r="164" spans="21:22" ht="15.75" x14ac:dyDescent="0.15">
      <c r="U164" s="686"/>
      <c r="V164" s="85"/>
    </row>
    <row r="165" spans="21:22" ht="15.75" x14ac:dyDescent="0.15">
      <c r="U165" s="686"/>
      <c r="V165" s="85"/>
    </row>
    <row r="166" spans="21:22" ht="15.75" x14ac:dyDescent="0.15">
      <c r="U166" s="686"/>
      <c r="V166" s="85"/>
    </row>
    <row r="205" spans="22:22" x14ac:dyDescent="0.15">
      <c r="V205" s="68"/>
    </row>
    <row r="206" spans="22:22" x14ac:dyDescent="0.15">
      <c r="V206" s="68"/>
    </row>
    <row r="207" spans="22:22" x14ac:dyDescent="0.15">
      <c r="V207" s="68"/>
    </row>
    <row r="208" spans="22:22" x14ac:dyDescent="0.15">
      <c r="V208" s="68"/>
    </row>
    <row r="209" spans="22:22" x14ac:dyDescent="0.15">
      <c r="V209" s="68"/>
    </row>
    <row r="210" spans="22:22" x14ac:dyDescent="0.15">
      <c r="V210" s="68"/>
    </row>
    <row r="211" spans="22:22" x14ac:dyDescent="0.15">
      <c r="V211" s="68"/>
    </row>
    <row r="212" spans="22:22" x14ac:dyDescent="0.15">
      <c r="V212" s="68"/>
    </row>
    <row r="213" spans="22:22" x14ac:dyDescent="0.15">
      <c r="V213" s="68"/>
    </row>
    <row r="214" spans="22:22" x14ac:dyDescent="0.15">
      <c r="V214" s="68"/>
    </row>
    <row r="215" spans="22:22" x14ac:dyDescent="0.15">
      <c r="V215" s="68"/>
    </row>
    <row r="216" spans="22:22" x14ac:dyDescent="0.15">
      <c r="V216" s="68"/>
    </row>
    <row r="217" spans="22:22" x14ac:dyDescent="0.15">
      <c r="V217" s="68"/>
    </row>
    <row r="218" spans="22:22" x14ac:dyDescent="0.15">
      <c r="V218" s="68"/>
    </row>
    <row r="219" spans="22:22" x14ac:dyDescent="0.15">
      <c r="V219" s="68"/>
    </row>
    <row r="220" spans="22:22" x14ac:dyDescent="0.15">
      <c r="V220" s="68"/>
    </row>
    <row r="221" spans="22:22" x14ac:dyDescent="0.15">
      <c r="V221" s="68"/>
    </row>
    <row r="222" spans="22:22" x14ac:dyDescent="0.15">
      <c r="V222" s="68"/>
    </row>
    <row r="223" spans="22:22" x14ac:dyDescent="0.15">
      <c r="V223" s="68"/>
    </row>
    <row r="224" spans="22:22" x14ac:dyDescent="0.15">
      <c r="V224" s="68"/>
    </row>
    <row r="225" spans="22:22" x14ac:dyDescent="0.15">
      <c r="V225" s="68"/>
    </row>
    <row r="226" spans="22:22" x14ac:dyDescent="0.15">
      <c r="V226" s="68"/>
    </row>
    <row r="227" spans="22:22" x14ac:dyDescent="0.15">
      <c r="V227" s="68"/>
    </row>
    <row r="228" spans="22:22" x14ac:dyDescent="0.15">
      <c r="V228" s="68"/>
    </row>
    <row r="229" spans="22:22" x14ac:dyDescent="0.15">
      <c r="V229" s="68"/>
    </row>
    <row r="230" spans="22:22" x14ac:dyDescent="0.15">
      <c r="V230" s="68"/>
    </row>
    <row r="231" spans="22:22" x14ac:dyDescent="0.15">
      <c r="V231" s="68"/>
    </row>
    <row r="232" spans="22:22" x14ac:dyDescent="0.15">
      <c r="V232" s="68"/>
    </row>
    <row r="233" spans="22:22" x14ac:dyDescent="0.15">
      <c r="V233" s="68"/>
    </row>
    <row r="234" spans="22:22" x14ac:dyDescent="0.15">
      <c r="V234" s="68"/>
    </row>
    <row r="235" spans="22:22" x14ac:dyDescent="0.15">
      <c r="V235" s="68"/>
    </row>
    <row r="236" spans="22:22" x14ac:dyDescent="0.15">
      <c r="V236" s="68"/>
    </row>
    <row r="237" spans="22:22" x14ac:dyDescent="0.15">
      <c r="V237" s="68"/>
    </row>
    <row r="238" spans="22:22" x14ac:dyDescent="0.15">
      <c r="V238" s="68"/>
    </row>
    <row r="239" spans="22:22" x14ac:dyDescent="0.15">
      <c r="V239" s="68"/>
    </row>
    <row r="240" spans="22:22" x14ac:dyDescent="0.15">
      <c r="V240" s="68"/>
    </row>
    <row r="241" spans="22:22" x14ac:dyDescent="0.15">
      <c r="V241" s="68"/>
    </row>
    <row r="242" spans="22:22" x14ac:dyDescent="0.15">
      <c r="V242" s="68"/>
    </row>
    <row r="243" spans="22:22" x14ac:dyDescent="0.15">
      <c r="V243" s="68"/>
    </row>
    <row r="244" spans="22:22" x14ac:dyDescent="0.15">
      <c r="V244" s="68"/>
    </row>
    <row r="245" spans="22:22" x14ac:dyDescent="0.15">
      <c r="V245" s="68"/>
    </row>
    <row r="246" spans="22:22" x14ac:dyDescent="0.15">
      <c r="V246" s="68"/>
    </row>
    <row r="247" spans="22:22" x14ac:dyDescent="0.15">
      <c r="V247" s="68"/>
    </row>
    <row r="248" spans="22:22" x14ac:dyDescent="0.15">
      <c r="V248" s="68"/>
    </row>
    <row r="249" spans="22:22" x14ac:dyDescent="0.15">
      <c r="V249" s="68"/>
    </row>
    <row r="250" spans="22:22" x14ac:dyDescent="0.15">
      <c r="V250" s="68"/>
    </row>
    <row r="251" spans="22:22" x14ac:dyDescent="0.15">
      <c r="V251" s="68"/>
    </row>
    <row r="252" spans="22:22" x14ac:dyDescent="0.15">
      <c r="V252" s="68"/>
    </row>
    <row r="253" spans="22:22" x14ac:dyDescent="0.15">
      <c r="V253" s="68"/>
    </row>
    <row r="254" spans="22:22" x14ac:dyDescent="0.15">
      <c r="V254" s="68"/>
    </row>
    <row r="255" spans="22:22" x14ac:dyDescent="0.15">
      <c r="V255" s="68"/>
    </row>
    <row r="256" spans="22:22" x14ac:dyDescent="0.15">
      <c r="V256" s="68"/>
    </row>
    <row r="257" spans="22:22" x14ac:dyDescent="0.15">
      <c r="V257" s="68"/>
    </row>
    <row r="258" spans="22:22" x14ac:dyDescent="0.15">
      <c r="V258" s="68"/>
    </row>
    <row r="259" spans="22:22" x14ac:dyDescent="0.15">
      <c r="V259" s="68"/>
    </row>
    <row r="260" spans="22:22" x14ac:dyDescent="0.15">
      <c r="V260" s="68"/>
    </row>
    <row r="261" spans="22:22" x14ac:dyDescent="0.15">
      <c r="V261" s="68"/>
    </row>
    <row r="262" spans="22:22" x14ac:dyDescent="0.15">
      <c r="V262" s="68"/>
    </row>
    <row r="263" spans="22:22" x14ac:dyDescent="0.15">
      <c r="V263" s="68"/>
    </row>
    <row r="264" spans="22:22" x14ac:dyDescent="0.15">
      <c r="V264" s="68"/>
    </row>
    <row r="265" spans="22:22" x14ac:dyDescent="0.15">
      <c r="V265" s="68"/>
    </row>
    <row r="266" spans="22:22" x14ac:dyDescent="0.15">
      <c r="V266" s="68"/>
    </row>
    <row r="267" spans="22:22" x14ac:dyDescent="0.15">
      <c r="V267" s="68"/>
    </row>
    <row r="268" spans="22:22" x14ac:dyDescent="0.15">
      <c r="V268" s="68"/>
    </row>
    <row r="269" spans="22:22" x14ac:dyDescent="0.15">
      <c r="V269" s="68"/>
    </row>
    <row r="270" spans="22:22" x14ac:dyDescent="0.15">
      <c r="V270" s="68"/>
    </row>
    <row r="271" spans="22:22" x14ac:dyDescent="0.15">
      <c r="V271" s="68"/>
    </row>
    <row r="272" spans="22:22" x14ac:dyDescent="0.15">
      <c r="V272" s="68"/>
    </row>
    <row r="273" spans="22:22" x14ac:dyDescent="0.15">
      <c r="V273" s="68"/>
    </row>
    <row r="274" spans="22:22" x14ac:dyDescent="0.15">
      <c r="V274" s="68"/>
    </row>
    <row r="275" spans="22:22" x14ac:dyDescent="0.15">
      <c r="V275" s="68"/>
    </row>
    <row r="276" spans="22:22" x14ac:dyDescent="0.15">
      <c r="V276" s="68"/>
    </row>
    <row r="277" spans="22:22" x14ac:dyDescent="0.15">
      <c r="V277" s="68"/>
    </row>
  </sheetData>
  <mergeCells count="9">
    <mergeCell ref="B2:F2"/>
    <mergeCell ref="I4:L4"/>
    <mergeCell ref="M4:N4"/>
    <mergeCell ref="I5:J5"/>
    <mergeCell ref="M5:N5"/>
    <mergeCell ref="C4:C5"/>
    <mergeCell ref="D4:D5"/>
    <mergeCell ref="K5:L5"/>
    <mergeCell ref="E4:F5"/>
  </mergeCells>
  <phoneticPr fontId="4"/>
  <conditionalFormatting sqref="B22:B65">
    <cfRule type="expression" dxfId="49" priority="3">
      <formula>LEN(B22)&gt;0</formula>
    </cfRule>
  </conditionalFormatting>
  <conditionalFormatting sqref="C6:C65">
    <cfRule type="cellIs" dxfId="48" priority="12" operator="equal">
      <formula>"入力不可"</formula>
    </cfRule>
  </conditionalFormatting>
  <conditionalFormatting sqref="D6:D65">
    <cfRule type="notContainsBlanks" dxfId="47" priority="15">
      <formula>LEN(TRIM(D6))&gt;0</formula>
    </cfRule>
  </conditionalFormatting>
  <conditionalFormatting sqref="F6:F65">
    <cfRule type="cellIs" dxfId="46" priority="5" operator="greaterThan">
      <formula>0</formula>
    </cfRule>
  </conditionalFormatting>
  <conditionalFormatting sqref="H6:H65 J6:J65 N6:N65 K26:K65">
    <cfRule type="cellIs" dxfId="45" priority="13" operator="greaterThan">
      <formula>0</formula>
    </cfRule>
  </conditionalFormatting>
  <conditionalFormatting sqref="I6:I65">
    <cfRule type="cellIs" dxfId="44" priority="11" operator="equal">
      <formula>"入力→"</formula>
    </cfRule>
  </conditionalFormatting>
  <conditionalFormatting sqref="L6:L65">
    <cfRule type="notContainsBlanks" dxfId="43" priority="8">
      <formula>LEN(TRIM(L6))&gt;0</formula>
    </cfRule>
  </conditionalFormatting>
  <conditionalFormatting sqref="M6:M65">
    <cfRule type="cellIs" dxfId="42" priority="9" operator="equal">
      <formula>"入力→"</formula>
    </cfRule>
  </conditionalFormatting>
  <conditionalFormatting sqref="B6:B21">
    <cfRule type="expression" dxfId="41" priority="2">
      <formula>LEN(B6)&gt;0</formula>
    </cfRule>
  </conditionalFormatting>
  <conditionalFormatting sqref="E6:E65">
    <cfRule type="cellIs" dxfId="40" priority="1" operator="equal">
      <formula>"右欄に入力→"</formula>
    </cfRule>
  </conditionalFormatting>
  <dataValidations count="5">
    <dataValidation showInputMessage="1" showErrorMessage="1" sqref="L6:L65" xr:uid="{00000000-0002-0000-0700-000000000000}"/>
    <dataValidation type="list" allowBlank="1" showInputMessage="1" showErrorMessage="1" sqref="H6:H65" xr:uid="{00000000-0002-0000-0700-000001000000}">
      <formula1>",有り,なし"</formula1>
    </dataValidation>
    <dataValidation type="list" showInputMessage="1" showErrorMessage="1" sqref="J6:J65" xr:uid="{00000000-0002-0000-0700-000002000000}">
      <formula1>$S$2:$S$6</formula1>
    </dataValidation>
    <dataValidation type="list" showInputMessage="1" showErrorMessage="1" sqref="N6:N65" xr:uid="{00000000-0002-0000-0700-000003000000}">
      <formula1>$U$2:$U$3</formula1>
    </dataValidation>
    <dataValidation type="list" showInputMessage="1" showErrorMessage="1" sqref="F6:F65" xr:uid="{E57DE318-BC1A-4DC5-A9D1-F1B4281281E7}">
      <formula1>"１年,２年"</formula1>
    </dataValidation>
  </dataValidations>
  <pageMargins left="0.7" right="0.7" top="0.75" bottom="0.75" header="0.3" footer="0.3"/>
  <pageSetup paperSize="9" scale="75" orientation="portrait" r:id="rId1"/>
  <rowBreaks count="1" manualBreakCount="1">
    <brk id="65" min="1" max="13" man="1"/>
  </row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700-000005000000}">
          <x14:formula1>
            <xm:f>初期設定!$D$11:$D$18</xm:f>
          </x14:formula1>
          <xm:sqref>B6:B65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X277"/>
  <sheetViews>
    <sheetView showZeros="0" view="pageBreakPreview" zoomScaleNormal="100" zoomScaleSheetLayoutView="100" workbookViewId="0">
      <pane xSplit="14" ySplit="5" topLeftCell="O6" activePane="bottomRight" state="frozen"/>
      <selection pane="topRight" activeCell="O1" sqref="O1"/>
      <selection pane="bottomLeft" activeCell="A6" sqref="A6"/>
      <selection pane="bottomRight"/>
    </sheetView>
  </sheetViews>
  <sheetFormatPr defaultColWidth="9" defaultRowHeight="15" x14ac:dyDescent="0.15"/>
  <cols>
    <col min="1" max="1" width="18" style="68" customWidth="1"/>
    <col min="2" max="2" width="16.875" style="68" customWidth="1"/>
    <col min="3" max="3" width="22.5" style="68" customWidth="1"/>
    <col min="4" max="4" width="16.375" style="68" customWidth="1"/>
    <col min="5" max="5" width="13" style="68" customWidth="1"/>
    <col min="6" max="6" width="14.125" style="68" customWidth="1"/>
    <col min="7" max="7" width="5" style="68" hidden="1" customWidth="1"/>
    <col min="8" max="8" width="5.375" style="68" hidden="1" customWidth="1"/>
    <col min="9" max="9" width="5" style="68" hidden="1" customWidth="1"/>
    <col min="10" max="10" width="5.125" style="68" hidden="1" customWidth="1"/>
    <col min="11" max="11" width="5" style="68" hidden="1" customWidth="1"/>
    <col min="12" max="12" width="19.875" style="68" hidden="1" customWidth="1"/>
    <col min="13" max="13" width="5" style="68" hidden="1" customWidth="1"/>
    <col min="14" max="14" width="7.875" style="514" hidden="1" customWidth="1"/>
    <col min="15" max="16" width="23" style="514" hidden="1" customWidth="1"/>
    <col min="17" max="17" width="5.125" style="71" hidden="1" customWidth="1"/>
    <col min="18" max="20" width="5.375" style="690" customWidth="1"/>
    <col min="21" max="21" width="9" style="688"/>
    <col min="22" max="22" width="9" style="71"/>
    <col min="23" max="23" width="9" style="596"/>
    <col min="24" max="24" width="9" style="514"/>
    <col min="25" max="16384" width="9" style="68"/>
  </cols>
  <sheetData>
    <row r="1" spans="1:24" ht="16.5" thickBot="1" x14ac:dyDescent="0.2">
      <c r="A1" s="510" t="s">
        <v>339</v>
      </c>
      <c r="B1" s="511"/>
      <c r="C1" s="511"/>
      <c r="D1" s="511"/>
      <c r="E1" s="511"/>
      <c r="F1" s="511"/>
      <c r="G1" s="511"/>
      <c r="H1" s="511"/>
      <c r="I1" s="511"/>
      <c r="J1" s="511"/>
      <c r="K1" s="511"/>
      <c r="L1" s="511"/>
      <c r="M1" s="511"/>
      <c r="N1" s="512"/>
      <c r="O1" s="512"/>
      <c r="P1" s="512"/>
      <c r="Q1" s="606"/>
      <c r="R1" s="653"/>
      <c r="S1" s="653"/>
      <c r="T1" s="653"/>
      <c r="U1" s="654"/>
      <c r="V1" s="606"/>
      <c r="X1" s="68"/>
    </row>
    <row r="2" spans="1:24" ht="27.75" customHeight="1" thickBot="1" x14ac:dyDescent="0.2">
      <c r="A2" s="746" t="s">
        <v>586</v>
      </c>
      <c r="B2" s="759" t="s">
        <v>591</v>
      </c>
      <c r="C2" s="760"/>
      <c r="D2" s="760"/>
      <c r="E2" s="760"/>
      <c r="F2" s="761"/>
      <c r="G2" s="511"/>
      <c r="H2" s="511"/>
      <c r="I2" s="511"/>
      <c r="J2" s="511"/>
      <c r="K2" s="511"/>
      <c r="L2" s="511"/>
      <c r="M2" s="511"/>
      <c r="N2" s="512"/>
      <c r="O2" s="512"/>
      <c r="P2" s="512"/>
      <c r="Q2" s="655">
        <f>(初期設定!C11)</f>
        <v>0</v>
      </c>
      <c r="R2" s="654" t="str">
        <f>(初期設定!D11)</f>
        <v>アナウンス</v>
      </c>
      <c r="S2" s="654">
        <f>(初期設定!C20)</f>
        <v>1</v>
      </c>
      <c r="T2" s="654">
        <f>(初期設定!D20)</f>
        <v>0</v>
      </c>
      <c r="U2" s="654">
        <f>(初期設定!D32)</f>
        <v>0</v>
      </c>
      <c r="V2" s="655"/>
      <c r="X2" s="68"/>
    </row>
    <row r="3" spans="1:24" ht="73.5" customHeight="1" thickBot="1" x14ac:dyDescent="0.2">
      <c r="A3" s="656"/>
      <c r="B3" s="511"/>
      <c r="C3" s="511"/>
      <c r="D3" s="511"/>
      <c r="E3" s="511"/>
      <c r="F3" s="511"/>
      <c r="G3" s="511"/>
      <c r="H3" s="511"/>
      <c r="I3" s="511"/>
      <c r="J3" s="511"/>
      <c r="K3" s="511"/>
      <c r="L3" s="511"/>
      <c r="M3" s="511"/>
      <c r="N3" s="512"/>
      <c r="O3" s="512"/>
      <c r="P3" s="512"/>
      <c r="Q3" s="655">
        <f>(初期設定!C12)</f>
        <v>0</v>
      </c>
      <c r="R3" s="654" t="str">
        <f>(初期設定!D12)</f>
        <v>朗読</v>
      </c>
      <c r="S3" s="654">
        <f>(初期設定!C21)</f>
        <v>2</v>
      </c>
      <c r="T3" s="654">
        <f>(初期設定!D21)</f>
        <v>0</v>
      </c>
      <c r="U3" s="654">
        <f>(初期設定!D33)</f>
        <v>0</v>
      </c>
      <c r="V3" s="655"/>
      <c r="X3" s="68"/>
    </row>
    <row r="4" spans="1:24" ht="21.75" customHeight="1" x14ac:dyDescent="0.15">
      <c r="A4" s="656"/>
      <c r="B4" s="657" t="s">
        <v>340</v>
      </c>
      <c r="C4" s="831" t="str">
        <f>Ⅴ１!C4</f>
        <v>●氏　名/ 作品タイトル名
　(姓と名間は1字空白）</v>
      </c>
      <c r="D4" s="831" t="str">
        <f>Ⅴ１!D4</f>
        <v>●ふりがな
　(姓と名間は1字空白）</v>
      </c>
      <c r="E4" s="834" t="s">
        <v>342</v>
      </c>
      <c r="F4" s="835"/>
      <c r="G4" s="658" t="s">
        <v>343</v>
      </c>
      <c r="H4" s="659"/>
      <c r="I4" s="822" t="s">
        <v>344</v>
      </c>
      <c r="J4" s="823"/>
      <c r="K4" s="823"/>
      <c r="L4" s="824"/>
      <c r="M4" s="825" t="s">
        <v>345</v>
      </c>
      <c r="N4" s="826"/>
      <c r="O4" s="512"/>
      <c r="P4" s="512"/>
      <c r="Q4" s="655">
        <f>(初期設定!C13)</f>
        <v>0</v>
      </c>
      <c r="R4" s="654" t="str">
        <f>(初期設定!D13)</f>
        <v>ラジオ番組</v>
      </c>
      <c r="S4" s="654">
        <f>(初期設定!C22)</f>
        <v>3</v>
      </c>
      <c r="T4" s="654">
        <f>(初期設定!D22)</f>
        <v>0</v>
      </c>
      <c r="U4" s="654"/>
      <c r="V4" s="655"/>
      <c r="W4" s="606"/>
      <c r="X4" s="68"/>
    </row>
    <row r="5" spans="1:24" ht="32.25" customHeight="1" x14ac:dyDescent="0.15">
      <c r="A5" s="656"/>
      <c r="B5" s="660" t="s">
        <v>346</v>
      </c>
      <c r="C5" s="832"/>
      <c r="D5" s="832"/>
      <c r="E5" s="836"/>
      <c r="F5" s="837"/>
      <c r="G5" s="661" t="s">
        <v>347</v>
      </c>
      <c r="H5" s="662"/>
      <c r="I5" s="827" t="s">
        <v>348</v>
      </c>
      <c r="J5" s="828"/>
      <c r="K5" s="827" t="s">
        <v>349</v>
      </c>
      <c r="L5" s="833"/>
      <c r="M5" s="829" t="s">
        <v>62</v>
      </c>
      <c r="N5" s="830"/>
      <c r="O5" s="512"/>
      <c r="P5" s="512"/>
      <c r="Q5" s="655">
        <f>(初期設定!C14)</f>
        <v>0</v>
      </c>
      <c r="R5" s="654" t="str">
        <f>(初期設定!D14)</f>
        <v>テレビ番組</v>
      </c>
      <c r="S5" s="654">
        <f>(初期設定!C23)</f>
        <v>4</v>
      </c>
      <c r="T5" s="654">
        <f>(初期設定!D23)</f>
        <v>0</v>
      </c>
      <c r="U5" s="654"/>
      <c r="V5" s="655"/>
      <c r="W5" s="511"/>
      <c r="X5" s="68"/>
    </row>
    <row r="6" spans="1:24" ht="15" customHeight="1" x14ac:dyDescent="0.15">
      <c r="A6" s="511">
        <v>1</v>
      </c>
      <c r="B6" s="663"/>
      <c r="C6" s="664" t="str">
        <f>IF((Ⅳ２!$I$12)="次に進む前に確認が必要です！","入力不可(前ページへ戻って確認！）","")</f>
        <v>入力不可(前ページへ戻って確認！）</v>
      </c>
      <c r="D6" s="665"/>
      <c r="E6" s="745">
        <f>IF(B6="講習","右欄に入力→",IF(B6="アナウンス","右欄に入力→",IF(B6="朗読","右欄に入力→",IF(B6="テレビ番組","",IF(B6="ラジオ番組","",IF(B6="創作テレビドラマ","",IF(B6="創作ラジオドラマ","",IF(B6="校内放送研究発表","",IF(B6="番組部門のみ参加","右欄に入力→",)))))))))</f>
        <v>0</v>
      </c>
      <c r="F6" s="666"/>
      <c r="G6" s="667" t="str">
        <f t="shared" ref="G6:G37" si="0">IF(B6="アナウンス","入力→","")</f>
        <v/>
      </c>
      <c r="H6" s="668"/>
      <c r="I6" s="669" t="str">
        <f>IF(B6="アナウンス","",IF(B6="朗読","入力→",""))</f>
        <v/>
      </c>
      <c r="J6" s="670"/>
      <c r="K6" s="671"/>
      <c r="L6" s="672" t="str">
        <f>IF(ISERROR(VLOOKUP(J6,(初期設定!$C$20):(初期設定!$D$26),2)),"",VLOOKUP(J6,(初期設定!$C$20):(初期設定!$D$26),2))</f>
        <v/>
      </c>
      <c r="M6" s="669" t="str">
        <f>IF(OR(B6="テレビドキュメント",B6="創作テレビドラマ",B6="テレビ番組"),"入力→","")</f>
        <v/>
      </c>
      <c r="N6" s="673">
        <v>0</v>
      </c>
      <c r="O6" s="512"/>
      <c r="P6" s="512"/>
      <c r="Q6" s="655">
        <f>(初期設定!C15)</f>
        <v>0</v>
      </c>
      <c r="R6" s="654" t="str">
        <f>(初期設定!D15)</f>
        <v>AM(高文祭)</v>
      </c>
      <c r="S6" s="654">
        <f>(初期設定!C24)</f>
        <v>5</v>
      </c>
      <c r="T6" s="654">
        <f>(初期設定!D24)</f>
        <v>0</v>
      </c>
      <c r="U6" s="654"/>
      <c r="V6" s="655"/>
      <c r="W6" s="511"/>
      <c r="X6" s="68"/>
    </row>
    <row r="7" spans="1:24" ht="15" customHeight="1" x14ac:dyDescent="0.15">
      <c r="A7" s="511">
        <v>2</v>
      </c>
      <c r="B7" s="663"/>
      <c r="C7" s="664" t="str">
        <f>IF((Ⅳ２!$I$12)="次に進む前に確認が必要です！","入力不可(前ページへ戻って確認！）","")</f>
        <v>入力不可(前ページへ戻って確認！）</v>
      </c>
      <c r="D7" s="674"/>
      <c r="E7" s="745">
        <f t="shared" ref="E7:E65" si="1">IF(B7="講習","右欄に入力→",IF(B7="アナウンス","右欄に入力→",IF(B7="朗読","右欄に入力→",IF(B7="テレビ番組","",IF(B7="ラジオ番組","",IF(B7="創作テレビドラマ","",IF(B7="創作ラジオドラマ","",IF(B7="校内放送研究発表","",IF(B7="番組部門のみ参加","右欄に入力→",)))))))))</f>
        <v>0</v>
      </c>
      <c r="F7" s="666"/>
      <c r="G7" s="667" t="str">
        <f t="shared" si="0"/>
        <v/>
      </c>
      <c r="H7" s="675"/>
      <c r="I7" s="669" t="str">
        <f>IF(B7="アナウンス","",IF(B7="朗読","入力→",""))</f>
        <v/>
      </c>
      <c r="J7" s="670"/>
      <c r="K7" s="671"/>
      <c r="L7" s="672" t="str">
        <f>IF(ISERROR(VLOOKUP(J7,(初期設定!$C$20):(初期設定!$D$26),2)),"",VLOOKUP(J7,(初期設定!$C$20):(初期設定!$D$26),2))</f>
        <v/>
      </c>
      <c r="M7" s="669" t="str">
        <f t="shared" ref="M7:M65" si="2">IF(OR(B7="テレビドキュメント",B7="創作テレビドラマ",B7="テレビ番組"),"入力→","")</f>
        <v/>
      </c>
      <c r="N7" s="676"/>
      <c r="O7" s="512"/>
      <c r="P7" s="512"/>
      <c r="Q7" s="655">
        <f>(初期設定!C16)</f>
        <v>0</v>
      </c>
      <c r="R7" s="654" t="str">
        <f>(初期設定!D16)</f>
        <v>VM(高文祭)</v>
      </c>
      <c r="S7" s="654">
        <f>(初期設定!C25)</f>
        <v>0</v>
      </c>
      <c r="T7" s="654">
        <f>(初期設定!D25)</f>
        <v>0</v>
      </c>
      <c r="U7" s="654"/>
      <c r="V7" s="655"/>
      <c r="W7" s="511"/>
      <c r="X7" s="68"/>
    </row>
    <row r="8" spans="1:24" ht="15" customHeight="1" x14ac:dyDescent="0.15">
      <c r="A8" s="511">
        <v>3</v>
      </c>
      <c r="B8" s="663"/>
      <c r="C8" s="664" t="str">
        <f>IF((Ⅳ２!$I$12)="次に進む前に確認が必要です！","入力不可(前ページへ戻って確認！）","")</f>
        <v>入力不可(前ページへ戻って確認！）</v>
      </c>
      <c r="D8" s="674"/>
      <c r="E8" s="745">
        <f t="shared" si="1"/>
        <v>0</v>
      </c>
      <c r="F8" s="666"/>
      <c r="G8" s="667" t="str">
        <f t="shared" si="0"/>
        <v/>
      </c>
      <c r="H8" s="675"/>
      <c r="I8" s="669" t="str">
        <f>IF(B8="アナウンス","",IF(B8="朗読","入力→",""))</f>
        <v/>
      </c>
      <c r="J8" s="670"/>
      <c r="K8" s="671"/>
      <c r="L8" s="672" t="str">
        <f>IF(ISERROR(VLOOKUP(J8,(初期設定!$C$20):(初期設定!$D$26),2)),"",VLOOKUP(J8,(初期設定!$C$20):(初期設定!$D$26),2))</f>
        <v/>
      </c>
      <c r="M8" s="669" t="str">
        <f t="shared" si="2"/>
        <v/>
      </c>
      <c r="N8" s="676"/>
      <c r="O8" s="512"/>
      <c r="P8" s="512"/>
      <c r="Q8" s="655">
        <f>(初期設定!C17)</f>
        <v>0</v>
      </c>
      <c r="R8" s="654" t="str">
        <f>(初期設定!D17)</f>
        <v>番組部門のみ参加</v>
      </c>
      <c r="S8" s="654">
        <f>(初期設定!C26)</f>
        <v>0</v>
      </c>
      <c r="T8" s="654">
        <f>(初期設定!D26)</f>
        <v>0</v>
      </c>
      <c r="U8" s="654"/>
      <c r="V8" s="655"/>
      <c r="W8" s="511"/>
      <c r="X8" s="68"/>
    </row>
    <row r="9" spans="1:24" ht="15" customHeight="1" x14ac:dyDescent="0.15">
      <c r="A9" s="511">
        <v>4</v>
      </c>
      <c r="B9" s="663"/>
      <c r="C9" s="664" t="str">
        <f>IF((Ⅳ２!$I$12)="次に進む前に確認が必要です！","入力不可(前ページへ戻って確認！）","")</f>
        <v>入力不可(前ページへ戻って確認！）</v>
      </c>
      <c r="D9" s="674"/>
      <c r="E9" s="745">
        <f t="shared" si="1"/>
        <v>0</v>
      </c>
      <c r="F9" s="666"/>
      <c r="G9" s="667" t="str">
        <f t="shared" si="0"/>
        <v/>
      </c>
      <c r="H9" s="675"/>
      <c r="I9" s="669" t="str">
        <f>IF(B9="アナウンス","",IF(B9="朗読","入力→",""))</f>
        <v/>
      </c>
      <c r="J9" s="670"/>
      <c r="K9" s="671"/>
      <c r="L9" s="672" t="str">
        <f>IF(ISERROR(VLOOKUP(J9,(初期設定!$C$20):(初期設定!$D$26),2)),"",VLOOKUP(J9,(初期設定!$C$20):(初期設定!$D$26),2))</f>
        <v/>
      </c>
      <c r="M9" s="669" t="str">
        <f t="shared" si="2"/>
        <v/>
      </c>
      <c r="N9" s="676"/>
      <c r="O9" s="512"/>
      <c r="P9" s="512"/>
      <c r="Q9" s="655">
        <f>(初期設定!C18)</f>
        <v>0</v>
      </c>
      <c r="R9" s="654">
        <f>(初期設定!D18)</f>
        <v>0</v>
      </c>
      <c r="S9" s="654">
        <f>(初期設定!C27)</f>
        <v>0</v>
      </c>
      <c r="T9" s="654"/>
      <c r="U9" s="654"/>
      <c r="V9" s="655"/>
      <c r="W9" s="511"/>
      <c r="X9" s="68"/>
    </row>
    <row r="10" spans="1:24" ht="15" customHeight="1" x14ac:dyDescent="0.15">
      <c r="A10" s="511">
        <v>5</v>
      </c>
      <c r="B10" s="663"/>
      <c r="C10" s="664" t="str">
        <f>IF((Ⅳ２!$I$12)="次に進む前に確認が必要です！","入力不可(前ページへ戻って確認！）","")</f>
        <v>入力不可(前ページへ戻って確認！）</v>
      </c>
      <c r="D10" s="674"/>
      <c r="E10" s="745">
        <f t="shared" si="1"/>
        <v>0</v>
      </c>
      <c r="F10" s="666"/>
      <c r="G10" s="667" t="str">
        <f t="shared" si="0"/>
        <v/>
      </c>
      <c r="H10" s="675"/>
      <c r="I10" s="669" t="str">
        <f t="shared" ref="I10:I41" si="3">IF(B10="アナウンス","",IF(B10="朗読","入力→",""))</f>
        <v/>
      </c>
      <c r="J10" s="670"/>
      <c r="K10" s="671" t="s">
        <v>350</v>
      </c>
      <c r="L10" s="672" t="str">
        <f>IF(ISERROR(VLOOKUP(J10,(初期設定!$C$20):(初期設定!$D$26),2)),"",VLOOKUP(J10,(初期設定!$C$20):(初期設定!$D$26),2))</f>
        <v/>
      </c>
      <c r="M10" s="669" t="str">
        <f t="shared" si="2"/>
        <v/>
      </c>
      <c r="N10" s="676"/>
      <c r="O10" s="512"/>
      <c r="P10" s="512"/>
      <c r="Q10" s="655"/>
      <c r="R10" s="654"/>
      <c r="S10" s="654"/>
      <c r="T10" s="654"/>
      <c r="U10" s="654"/>
      <c r="V10" s="655"/>
      <c r="W10" s="511"/>
      <c r="X10" s="68"/>
    </row>
    <row r="11" spans="1:24" ht="15" customHeight="1" x14ac:dyDescent="0.15">
      <c r="A11" s="511">
        <v>6</v>
      </c>
      <c r="B11" s="663"/>
      <c r="C11" s="664" t="str">
        <f>IF((Ⅳ２!$I$12)="次に進む前に確認が必要です！","入力不可(前ページへ戻って確認！）","")</f>
        <v>入力不可(前ページへ戻って確認！）</v>
      </c>
      <c r="D11" s="674"/>
      <c r="E11" s="745">
        <f t="shared" si="1"/>
        <v>0</v>
      </c>
      <c r="F11" s="666"/>
      <c r="G11" s="667" t="str">
        <f t="shared" si="0"/>
        <v/>
      </c>
      <c r="H11" s="675"/>
      <c r="I11" s="669" t="str">
        <f t="shared" si="3"/>
        <v/>
      </c>
      <c r="J11" s="670"/>
      <c r="K11" s="671" t="s">
        <v>350</v>
      </c>
      <c r="L11" s="672" t="str">
        <f>IF(ISERROR(VLOOKUP(J11,(初期設定!$C$20):(初期設定!$D$26),2)),"",VLOOKUP(J11,(初期設定!$C$20):(初期設定!$D$26),2))</f>
        <v/>
      </c>
      <c r="M11" s="669" t="str">
        <f t="shared" si="2"/>
        <v/>
      </c>
      <c r="N11" s="676"/>
      <c r="O11" s="512"/>
      <c r="P11" s="512"/>
      <c r="Q11" s="655"/>
      <c r="R11" s="654"/>
      <c r="S11" s="654"/>
      <c r="T11" s="654"/>
      <c r="U11" s="654"/>
      <c r="V11" s="655"/>
      <c r="W11" s="511"/>
      <c r="X11" s="68"/>
    </row>
    <row r="12" spans="1:24" ht="15" customHeight="1" x14ac:dyDescent="0.15">
      <c r="A12" s="511">
        <v>7</v>
      </c>
      <c r="B12" s="663"/>
      <c r="C12" s="664" t="str">
        <f>IF((Ⅳ２!$I$12)="次に進む前に確認が必要です！","入力不可(前ページへ戻って確認！）","")</f>
        <v>入力不可(前ページへ戻って確認！）</v>
      </c>
      <c r="D12" s="674"/>
      <c r="E12" s="745">
        <f t="shared" si="1"/>
        <v>0</v>
      </c>
      <c r="F12" s="666"/>
      <c r="G12" s="667" t="str">
        <f t="shared" si="0"/>
        <v/>
      </c>
      <c r="H12" s="675"/>
      <c r="I12" s="669" t="str">
        <f t="shared" si="3"/>
        <v/>
      </c>
      <c r="J12" s="670"/>
      <c r="K12" s="671" t="s">
        <v>350</v>
      </c>
      <c r="L12" s="672" t="str">
        <f>IF(ISERROR(VLOOKUP(J12,(初期設定!$C$20):(初期設定!$D$26),2)),"",VLOOKUP(J12,(初期設定!$C$20):(初期設定!$D$26),2))</f>
        <v/>
      </c>
      <c r="M12" s="669" t="str">
        <f t="shared" si="2"/>
        <v/>
      </c>
      <c r="N12" s="676"/>
      <c r="O12" s="512"/>
      <c r="P12" s="512"/>
      <c r="Q12" s="655"/>
      <c r="R12" s="654"/>
      <c r="S12" s="654"/>
      <c r="T12" s="654"/>
      <c r="U12" s="654"/>
      <c r="V12" s="655"/>
      <c r="W12" s="511"/>
      <c r="X12" s="68"/>
    </row>
    <row r="13" spans="1:24" ht="15" customHeight="1" x14ac:dyDescent="0.15">
      <c r="A13" s="511">
        <v>8</v>
      </c>
      <c r="B13" s="663"/>
      <c r="C13" s="664" t="str">
        <f>IF((Ⅳ２!$I$12)="次に進む前に確認が必要です！","入力不可(前ページへ戻って確認！）","")</f>
        <v>入力不可(前ページへ戻って確認！）</v>
      </c>
      <c r="D13" s="674"/>
      <c r="E13" s="745">
        <f t="shared" si="1"/>
        <v>0</v>
      </c>
      <c r="F13" s="666"/>
      <c r="G13" s="667" t="str">
        <f t="shared" si="0"/>
        <v/>
      </c>
      <c r="H13" s="675"/>
      <c r="I13" s="669" t="str">
        <f t="shared" si="3"/>
        <v/>
      </c>
      <c r="J13" s="670"/>
      <c r="K13" s="671" t="s">
        <v>350</v>
      </c>
      <c r="L13" s="672" t="str">
        <f>IF(ISERROR(VLOOKUP(J13,(初期設定!$C$20):(初期設定!$D$26),2)),"",VLOOKUP(J13,(初期設定!$C$20):(初期設定!$D$26),2))</f>
        <v/>
      </c>
      <c r="M13" s="669" t="str">
        <f t="shared" si="2"/>
        <v/>
      </c>
      <c r="N13" s="676"/>
      <c r="O13" s="512"/>
      <c r="P13" s="512"/>
      <c r="Q13" s="606"/>
      <c r="R13" s="654"/>
      <c r="S13" s="654"/>
      <c r="T13" s="654"/>
      <c r="U13" s="654"/>
      <c r="V13" s="655"/>
      <c r="W13" s="511"/>
      <c r="X13" s="68"/>
    </row>
    <row r="14" spans="1:24" ht="15" customHeight="1" x14ac:dyDescent="0.15">
      <c r="A14" s="511">
        <v>9</v>
      </c>
      <c r="B14" s="663"/>
      <c r="C14" s="664" t="str">
        <f>IF((Ⅳ２!$I$12)="次に進む前に確認が必要です！","入力不可(前ページへ戻って確認！）","")</f>
        <v>入力不可(前ページへ戻って確認！）</v>
      </c>
      <c r="D14" s="674"/>
      <c r="E14" s="745">
        <f t="shared" si="1"/>
        <v>0</v>
      </c>
      <c r="F14" s="666"/>
      <c r="G14" s="667" t="str">
        <f t="shared" si="0"/>
        <v/>
      </c>
      <c r="H14" s="675"/>
      <c r="I14" s="669" t="str">
        <f t="shared" si="3"/>
        <v/>
      </c>
      <c r="J14" s="670"/>
      <c r="K14" s="671" t="s">
        <v>350</v>
      </c>
      <c r="L14" s="672" t="str">
        <f>IF(ISERROR(VLOOKUP(J14,(初期設定!$C$20):(初期設定!$D$26),2)),"",VLOOKUP(J14,(初期設定!$C$20):(初期設定!$D$26),2))</f>
        <v/>
      </c>
      <c r="M14" s="669" t="str">
        <f t="shared" si="2"/>
        <v/>
      </c>
      <c r="N14" s="676"/>
      <c r="O14" s="512"/>
      <c r="P14" s="512"/>
      <c r="Q14" s="606"/>
      <c r="R14" s="654"/>
      <c r="S14" s="654"/>
      <c r="T14" s="654"/>
      <c r="U14" s="654"/>
      <c r="V14" s="655"/>
      <c r="W14" s="511"/>
      <c r="X14" s="68"/>
    </row>
    <row r="15" spans="1:24" ht="15" customHeight="1" x14ac:dyDescent="0.15">
      <c r="A15" s="511">
        <v>10</v>
      </c>
      <c r="B15" s="663"/>
      <c r="C15" s="664" t="str">
        <f>IF((Ⅳ２!$I$12)="次に進む前に確認が必要です！","入力不可(前ページへ戻って確認！）","")</f>
        <v>入力不可(前ページへ戻って確認！）</v>
      </c>
      <c r="D15" s="674"/>
      <c r="E15" s="745">
        <f t="shared" si="1"/>
        <v>0</v>
      </c>
      <c r="F15" s="666"/>
      <c r="G15" s="667" t="str">
        <f t="shared" si="0"/>
        <v/>
      </c>
      <c r="H15" s="675"/>
      <c r="I15" s="669" t="str">
        <f t="shared" si="3"/>
        <v/>
      </c>
      <c r="J15" s="670"/>
      <c r="K15" s="671" t="s">
        <v>350</v>
      </c>
      <c r="L15" s="672" t="str">
        <f>IF(ISERROR(VLOOKUP(J15,(初期設定!$C$20):(初期設定!$D$26),2)),"",VLOOKUP(J15,(初期設定!$C$20):(初期設定!$D$26),2))</f>
        <v/>
      </c>
      <c r="M15" s="669" t="str">
        <f t="shared" si="2"/>
        <v/>
      </c>
      <c r="N15" s="676"/>
      <c r="O15" s="512"/>
      <c r="P15" s="512"/>
      <c r="Q15" s="606"/>
      <c r="R15" s="654"/>
      <c r="S15" s="654"/>
      <c r="T15" s="654"/>
      <c r="U15" s="654"/>
      <c r="V15" s="655"/>
      <c r="W15" s="511"/>
      <c r="X15" s="68"/>
    </row>
    <row r="16" spans="1:24" ht="15" customHeight="1" x14ac:dyDescent="0.15">
      <c r="A16" s="511">
        <v>11</v>
      </c>
      <c r="B16" s="663"/>
      <c r="C16" s="664" t="str">
        <f>IF((Ⅳ２!$I$12)="次に進む前に確認が必要です！","入力不可(前ページへ戻って確認！）","")</f>
        <v>入力不可(前ページへ戻って確認！）</v>
      </c>
      <c r="D16" s="674"/>
      <c r="E16" s="745">
        <f t="shared" si="1"/>
        <v>0</v>
      </c>
      <c r="F16" s="666"/>
      <c r="G16" s="667" t="str">
        <f t="shared" si="0"/>
        <v/>
      </c>
      <c r="H16" s="675"/>
      <c r="I16" s="669" t="str">
        <f t="shared" si="3"/>
        <v/>
      </c>
      <c r="J16" s="670"/>
      <c r="K16" s="671" t="s">
        <v>350</v>
      </c>
      <c r="L16" s="672" t="str">
        <f>IF(ISERROR(VLOOKUP(J16,(初期設定!$C$20):(初期設定!$D$26),2)),"",VLOOKUP(J16,(初期設定!$C$20):(初期設定!$D$26),2))</f>
        <v/>
      </c>
      <c r="M16" s="669" t="str">
        <f t="shared" si="2"/>
        <v/>
      </c>
      <c r="N16" s="676"/>
      <c r="O16" s="512"/>
      <c r="P16" s="512"/>
      <c r="Q16" s="606"/>
      <c r="R16" s="654"/>
      <c r="S16" s="654"/>
      <c r="T16" s="654"/>
      <c r="U16" s="654"/>
      <c r="V16" s="655"/>
      <c r="W16" s="511"/>
      <c r="X16" s="68"/>
    </row>
    <row r="17" spans="1:24" ht="15" customHeight="1" x14ac:dyDescent="0.15">
      <c r="A17" s="511">
        <v>12</v>
      </c>
      <c r="B17" s="663"/>
      <c r="C17" s="664" t="str">
        <f>IF((Ⅳ２!$I$12)="次に進む前に確認が必要です！","入力不可(前ページへ戻って確認！）","")</f>
        <v>入力不可(前ページへ戻って確認！）</v>
      </c>
      <c r="D17" s="674"/>
      <c r="E17" s="745">
        <f t="shared" si="1"/>
        <v>0</v>
      </c>
      <c r="F17" s="666"/>
      <c r="G17" s="667" t="str">
        <f t="shared" si="0"/>
        <v/>
      </c>
      <c r="H17" s="675"/>
      <c r="I17" s="669" t="str">
        <f t="shared" si="3"/>
        <v/>
      </c>
      <c r="J17" s="670"/>
      <c r="K17" s="671" t="s">
        <v>350</v>
      </c>
      <c r="L17" s="672" t="str">
        <f>IF(ISERROR(VLOOKUP(J17,(初期設定!$C$20):(初期設定!$D$26),2)),"",VLOOKUP(J17,(初期設定!$C$20):(初期設定!$D$26),2))</f>
        <v/>
      </c>
      <c r="M17" s="669" t="str">
        <f t="shared" si="2"/>
        <v/>
      </c>
      <c r="N17" s="676"/>
      <c r="O17" s="512"/>
      <c r="P17" s="512"/>
      <c r="Q17" s="606"/>
      <c r="R17" s="654"/>
      <c r="S17" s="654"/>
      <c r="T17" s="654"/>
      <c r="U17" s="654"/>
      <c r="V17" s="655"/>
      <c r="W17" s="511"/>
      <c r="X17" s="68"/>
    </row>
    <row r="18" spans="1:24" ht="15" customHeight="1" x14ac:dyDescent="0.15">
      <c r="A18" s="511">
        <v>13</v>
      </c>
      <c r="B18" s="663"/>
      <c r="C18" s="664" t="str">
        <f>IF((Ⅳ２!$I$12)="次に進む前に確認が必要です！","入力不可(前ページへ戻って確認！）","")</f>
        <v>入力不可(前ページへ戻って確認！）</v>
      </c>
      <c r="D18" s="674"/>
      <c r="E18" s="745">
        <f t="shared" si="1"/>
        <v>0</v>
      </c>
      <c r="F18" s="666"/>
      <c r="G18" s="667" t="str">
        <f t="shared" si="0"/>
        <v/>
      </c>
      <c r="H18" s="675"/>
      <c r="I18" s="669" t="str">
        <f t="shared" si="3"/>
        <v/>
      </c>
      <c r="J18" s="670"/>
      <c r="K18" s="671" t="s">
        <v>350</v>
      </c>
      <c r="L18" s="672" t="str">
        <f>IF(ISERROR(VLOOKUP(J18,(初期設定!$C$20):(初期設定!$D$26),2)),"",VLOOKUP(J18,(初期設定!$C$20):(初期設定!$D$26),2))</f>
        <v/>
      </c>
      <c r="M18" s="669" t="str">
        <f t="shared" si="2"/>
        <v/>
      </c>
      <c r="N18" s="676"/>
      <c r="O18" s="512"/>
      <c r="P18" s="512"/>
      <c r="Q18" s="606"/>
      <c r="R18" s="654"/>
      <c r="S18" s="654"/>
      <c r="T18" s="654"/>
      <c r="U18" s="654"/>
      <c r="V18" s="655"/>
      <c r="W18" s="511"/>
      <c r="X18" s="68"/>
    </row>
    <row r="19" spans="1:24" ht="15" customHeight="1" x14ac:dyDescent="0.15">
      <c r="A19" s="511">
        <v>14</v>
      </c>
      <c r="B19" s="663"/>
      <c r="C19" s="664" t="str">
        <f>IF((Ⅳ２!$I$12)="次に進む前に確認が必要です！","入力不可(前ページへ戻って確認！）","")</f>
        <v>入力不可(前ページへ戻って確認！）</v>
      </c>
      <c r="D19" s="674"/>
      <c r="E19" s="745">
        <f t="shared" si="1"/>
        <v>0</v>
      </c>
      <c r="F19" s="666"/>
      <c r="G19" s="667" t="str">
        <f t="shared" si="0"/>
        <v/>
      </c>
      <c r="H19" s="675"/>
      <c r="I19" s="669" t="str">
        <f t="shared" si="3"/>
        <v/>
      </c>
      <c r="J19" s="670"/>
      <c r="K19" s="671" t="s">
        <v>350</v>
      </c>
      <c r="L19" s="672" t="str">
        <f>IF(ISERROR(VLOOKUP(J19,(初期設定!$C$20):(初期設定!$D$26),2)),"",VLOOKUP(J19,(初期設定!$C$20):(初期設定!$D$26),2))</f>
        <v/>
      </c>
      <c r="M19" s="669" t="str">
        <f t="shared" si="2"/>
        <v/>
      </c>
      <c r="N19" s="676"/>
      <c r="O19" s="512"/>
      <c r="P19" s="512"/>
      <c r="Q19" s="606"/>
      <c r="R19" s="654"/>
      <c r="S19" s="654"/>
      <c r="T19" s="654"/>
      <c r="U19" s="654"/>
      <c r="V19" s="655"/>
      <c r="W19" s="511"/>
      <c r="X19" s="68"/>
    </row>
    <row r="20" spans="1:24" ht="15" customHeight="1" x14ac:dyDescent="0.15">
      <c r="A20" s="511">
        <v>15</v>
      </c>
      <c r="B20" s="663"/>
      <c r="C20" s="664" t="str">
        <f>IF((Ⅳ２!$I$12)="次に進む前に確認が必要です！","入力不可(前ページへ戻って確認！）","")</f>
        <v>入力不可(前ページへ戻って確認！）</v>
      </c>
      <c r="D20" s="674"/>
      <c r="E20" s="745">
        <f t="shared" si="1"/>
        <v>0</v>
      </c>
      <c r="F20" s="666"/>
      <c r="G20" s="667" t="str">
        <f t="shared" si="0"/>
        <v/>
      </c>
      <c r="H20" s="675"/>
      <c r="I20" s="669" t="str">
        <f t="shared" si="3"/>
        <v/>
      </c>
      <c r="J20" s="670"/>
      <c r="K20" s="671" t="s">
        <v>350</v>
      </c>
      <c r="L20" s="672" t="str">
        <f>IF(ISERROR(VLOOKUP(J20,(初期設定!$C$20):(初期設定!$D$26),2)),"",VLOOKUP(J20,(初期設定!$C$20):(初期設定!$D$26),2))</f>
        <v/>
      </c>
      <c r="M20" s="669" t="str">
        <f t="shared" si="2"/>
        <v/>
      </c>
      <c r="N20" s="676"/>
      <c r="O20" s="512"/>
      <c r="P20" s="512"/>
      <c r="Q20" s="606"/>
      <c r="R20" s="654"/>
      <c r="S20" s="654"/>
      <c r="T20" s="654"/>
      <c r="U20" s="654"/>
      <c r="V20" s="655"/>
      <c r="W20" s="511"/>
      <c r="X20" s="68"/>
    </row>
    <row r="21" spans="1:24" ht="15" customHeight="1" x14ac:dyDescent="0.15">
      <c r="A21" s="511">
        <v>16</v>
      </c>
      <c r="B21" s="663"/>
      <c r="C21" s="664" t="str">
        <f>IF((Ⅳ２!$I$12)="次に進む前に確認が必要です！","入力不可(前ページへ戻って確認！）","")</f>
        <v>入力不可(前ページへ戻って確認！）</v>
      </c>
      <c r="D21" s="674"/>
      <c r="E21" s="745">
        <f t="shared" si="1"/>
        <v>0</v>
      </c>
      <c r="F21" s="666"/>
      <c r="G21" s="667" t="str">
        <f t="shared" si="0"/>
        <v/>
      </c>
      <c r="H21" s="675"/>
      <c r="I21" s="669" t="str">
        <f t="shared" si="3"/>
        <v/>
      </c>
      <c r="J21" s="670"/>
      <c r="K21" s="671" t="s">
        <v>350</v>
      </c>
      <c r="L21" s="672" t="str">
        <f>IF(ISERROR(VLOOKUP(J21,(初期設定!$C$20):(初期設定!$D$26),2)),"",VLOOKUP(J21,(初期設定!$C$20):(初期設定!$D$26),2))</f>
        <v/>
      </c>
      <c r="M21" s="669" t="str">
        <f t="shared" si="2"/>
        <v/>
      </c>
      <c r="N21" s="676"/>
      <c r="O21" s="512"/>
      <c r="P21" s="512"/>
      <c r="Q21" s="606"/>
      <c r="R21" s="654"/>
      <c r="S21" s="654"/>
      <c r="T21" s="654"/>
      <c r="U21" s="654"/>
      <c r="V21" s="655"/>
      <c r="W21" s="511"/>
      <c r="X21" s="68"/>
    </row>
    <row r="22" spans="1:24" ht="15" customHeight="1" x14ac:dyDescent="0.15">
      <c r="A22" s="511">
        <v>17</v>
      </c>
      <c r="B22" s="663"/>
      <c r="C22" s="664" t="str">
        <f>IF((Ⅳ２!$I$12)="次に進む前に確認が必要です！","入力不可(前ページへ戻って確認！）","")</f>
        <v>入力不可(前ページへ戻って確認！）</v>
      </c>
      <c r="D22" s="674"/>
      <c r="E22" s="745">
        <f t="shared" si="1"/>
        <v>0</v>
      </c>
      <c r="F22" s="666"/>
      <c r="G22" s="667" t="str">
        <f t="shared" si="0"/>
        <v/>
      </c>
      <c r="H22" s="675"/>
      <c r="I22" s="669" t="str">
        <f t="shared" si="3"/>
        <v/>
      </c>
      <c r="J22" s="670"/>
      <c r="K22" s="671" t="s">
        <v>350</v>
      </c>
      <c r="L22" s="672" t="str">
        <f>IF(ISERROR(VLOOKUP(J22,(初期設定!$C$20):(初期設定!$D$26),2)),"",VLOOKUP(J22,(初期設定!$C$20):(初期設定!$D$26),2))</f>
        <v/>
      </c>
      <c r="M22" s="669" t="str">
        <f t="shared" si="2"/>
        <v/>
      </c>
      <c r="N22" s="676"/>
      <c r="O22" s="512"/>
      <c r="P22" s="512"/>
      <c r="Q22" s="606"/>
      <c r="R22" s="654"/>
      <c r="S22" s="654"/>
      <c r="T22" s="654"/>
      <c r="U22" s="654"/>
      <c r="V22" s="655"/>
      <c r="W22" s="511"/>
      <c r="X22" s="68"/>
    </row>
    <row r="23" spans="1:24" ht="15" customHeight="1" x14ac:dyDescent="0.15">
      <c r="A23" s="511">
        <v>18</v>
      </c>
      <c r="B23" s="663"/>
      <c r="C23" s="664" t="str">
        <f>IF((Ⅳ２!$I$12)="次に進む前に確認が必要です！","入力不可(前ページへ戻って確認！）","")</f>
        <v>入力不可(前ページへ戻って確認！）</v>
      </c>
      <c r="D23" s="674"/>
      <c r="E23" s="745">
        <f t="shared" si="1"/>
        <v>0</v>
      </c>
      <c r="F23" s="666"/>
      <c r="G23" s="667" t="str">
        <f t="shared" si="0"/>
        <v/>
      </c>
      <c r="H23" s="675"/>
      <c r="I23" s="669" t="str">
        <f t="shared" si="3"/>
        <v/>
      </c>
      <c r="J23" s="670"/>
      <c r="K23" s="671" t="s">
        <v>350</v>
      </c>
      <c r="L23" s="672" t="str">
        <f>IF(ISERROR(VLOOKUP(J23,(初期設定!$C$20):(初期設定!$D$26),2)),"",VLOOKUP(J23,(初期設定!$C$20):(初期設定!$D$26),2))</f>
        <v/>
      </c>
      <c r="M23" s="669" t="str">
        <f t="shared" si="2"/>
        <v/>
      </c>
      <c r="N23" s="676"/>
      <c r="O23" s="512"/>
      <c r="P23" s="512"/>
      <c r="Q23" s="606"/>
      <c r="R23" s="654"/>
      <c r="S23" s="654"/>
      <c r="T23" s="654"/>
      <c r="U23" s="654"/>
      <c r="V23" s="655"/>
      <c r="W23" s="511"/>
      <c r="X23" s="68"/>
    </row>
    <row r="24" spans="1:24" ht="15" customHeight="1" x14ac:dyDescent="0.15">
      <c r="A24" s="511">
        <v>19</v>
      </c>
      <c r="B24" s="663"/>
      <c r="C24" s="664" t="str">
        <f>IF((Ⅳ２!$I$12)="次に進む前に確認が必要です！","入力不可(前ページへ戻って確認！）","")</f>
        <v>入力不可(前ページへ戻って確認！）</v>
      </c>
      <c r="D24" s="674"/>
      <c r="E24" s="745">
        <f t="shared" si="1"/>
        <v>0</v>
      </c>
      <c r="F24" s="666"/>
      <c r="G24" s="667" t="str">
        <f t="shared" si="0"/>
        <v/>
      </c>
      <c r="H24" s="675"/>
      <c r="I24" s="669" t="str">
        <f t="shared" si="3"/>
        <v/>
      </c>
      <c r="J24" s="670"/>
      <c r="K24" s="671" t="s">
        <v>350</v>
      </c>
      <c r="L24" s="672" t="str">
        <f>IF(ISERROR(VLOOKUP(J24,(初期設定!$C$20):(初期設定!$D$26),2)),"",VLOOKUP(J24,(初期設定!$C$20):(初期設定!$D$26),2))</f>
        <v/>
      </c>
      <c r="M24" s="669" t="str">
        <f t="shared" si="2"/>
        <v/>
      </c>
      <c r="N24" s="676"/>
      <c r="O24" s="512"/>
      <c r="P24" s="512"/>
      <c r="Q24" s="606"/>
      <c r="R24" s="654"/>
      <c r="S24" s="654"/>
      <c r="T24" s="654"/>
      <c r="U24" s="654"/>
      <c r="V24" s="655"/>
      <c r="W24" s="511"/>
      <c r="X24" s="68"/>
    </row>
    <row r="25" spans="1:24" ht="15" customHeight="1" x14ac:dyDescent="0.15">
      <c r="A25" s="511">
        <v>20</v>
      </c>
      <c r="B25" s="663"/>
      <c r="C25" s="664" t="str">
        <f>IF((Ⅳ２!$I$12)="次に進む前に確認が必要です！","入力不可(前ページへ戻って確認！）","")</f>
        <v>入力不可(前ページへ戻って確認！）</v>
      </c>
      <c r="D25" s="674"/>
      <c r="E25" s="745">
        <f t="shared" si="1"/>
        <v>0</v>
      </c>
      <c r="F25" s="666"/>
      <c r="G25" s="667" t="str">
        <f t="shared" si="0"/>
        <v/>
      </c>
      <c r="H25" s="675"/>
      <c r="I25" s="669" t="str">
        <f t="shared" si="3"/>
        <v/>
      </c>
      <c r="J25" s="670"/>
      <c r="K25" s="671" t="s">
        <v>350</v>
      </c>
      <c r="L25" s="672" t="str">
        <f>IF(ISERROR(VLOOKUP(J25,(初期設定!$C$20):(初期設定!$D$26),2)),"",VLOOKUP(J25,(初期設定!$C$20):(初期設定!$D$26),2))</f>
        <v/>
      </c>
      <c r="M25" s="669" t="str">
        <f t="shared" si="2"/>
        <v/>
      </c>
      <c r="N25" s="676"/>
      <c r="O25" s="512"/>
      <c r="P25" s="512"/>
      <c r="Q25" s="606"/>
      <c r="R25" s="654"/>
      <c r="S25" s="654"/>
      <c r="T25" s="654"/>
      <c r="U25" s="654"/>
      <c r="V25" s="655"/>
      <c r="W25" s="511"/>
      <c r="X25" s="68"/>
    </row>
    <row r="26" spans="1:24" ht="15" customHeight="1" x14ac:dyDescent="0.15">
      <c r="A26" s="511">
        <v>21</v>
      </c>
      <c r="B26" s="663"/>
      <c r="C26" s="664" t="str">
        <f>IF((Ⅳ２!$I$12)="次に進む前に確認が必要です！","入力不可(前ページへ戻って確認！）","")</f>
        <v>入力不可(前ページへ戻って確認！）</v>
      </c>
      <c r="D26" s="674"/>
      <c r="E26" s="745">
        <f t="shared" si="1"/>
        <v>0</v>
      </c>
      <c r="F26" s="666"/>
      <c r="G26" s="667" t="str">
        <f t="shared" si="0"/>
        <v/>
      </c>
      <c r="H26" s="675"/>
      <c r="I26" s="669" t="str">
        <f t="shared" si="3"/>
        <v/>
      </c>
      <c r="J26" s="670"/>
      <c r="K26" s="671" t="s">
        <v>350</v>
      </c>
      <c r="L26" s="672" t="str">
        <f>IF(ISERROR(VLOOKUP(J26,(初期設定!$C$20):(初期設定!$D$26),2)),"",VLOOKUP(J26,(初期設定!$C$20):(初期設定!$D$26),2))</f>
        <v/>
      </c>
      <c r="M26" s="669" t="str">
        <f t="shared" si="2"/>
        <v/>
      </c>
      <c r="N26" s="676"/>
      <c r="O26" s="512"/>
      <c r="P26" s="512"/>
      <c r="Q26" s="606"/>
      <c r="R26" s="654"/>
      <c r="S26" s="654"/>
      <c r="T26" s="654"/>
      <c r="U26" s="654"/>
      <c r="V26" s="655"/>
      <c r="W26" s="511"/>
      <c r="X26" s="68"/>
    </row>
    <row r="27" spans="1:24" ht="15" customHeight="1" x14ac:dyDescent="0.15">
      <c r="A27" s="511">
        <v>22</v>
      </c>
      <c r="B27" s="663"/>
      <c r="C27" s="664" t="str">
        <f>IF((Ⅳ２!$I$12)="次に進む前に確認が必要です！","入力不可(前ページへ戻って確認！）","")</f>
        <v>入力不可(前ページへ戻って確認！）</v>
      </c>
      <c r="D27" s="674"/>
      <c r="E27" s="745">
        <f t="shared" si="1"/>
        <v>0</v>
      </c>
      <c r="F27" s="666"/>
      <c r="G27" s="667" t="str">
        <f t="shared" si="0"/>
        <v/>
      </c>
      <c r="H27" s="675"/>
      <c r="I27" s="669" t="str">
        <f t="shared" si="3"/>
        <v/>
      </c>
      <c r="J27" s="670"/>
      <c r="K27" s="671" t="s">
        <v>350</v>
      </c>
      <c r="L27" s="672" t="str">
        <f>IF(ISERROR(VLOOKUP(J27,(初期設定!$C$20):(初期設定!$D$26),2)),"",VLOOKUP(J27,(初期設定!$C$20):(初期設定!$D$26),2))</f>
        <v/>
      </c>
      <c r="M27" s="669" t="str">
        <f t="shared" si="2"/>
        <v/>
      </c>
      <c r="N27" s="676"/>
      <c r="O27" s="512"/>
      <c r="P27" s="512"/>
      <c r="Q27" s="606"/>
      <c r="R27" s="654"/>
      <c r="S27" s="654"/>
      <c r="T27" s="654"/>
      <c r="U27" s="654"/>
      <c r="V27" s="655"/>
      <c r="W27" s="511"/>
      <c r="X27" s="68"/>
    </row>
    <row r="28" spans="1:24" ht="15" customHeight="1" x14ac:dyDescent="0.15">
      <c r="A28" s="511">
        <v>23</v>
      </c>
      <c r="B28" s="663"/>
      <c r="C28" s="664" t="str">
        <f>IF((Ⅳ２!$I$12)="次に進む前に確認が必要です！","入力不可(前ページへ戻って確認！）","")</f>
        <v>入力不可(前ページへ戻って確認！）</v>
      </c>
      <c r="D28" s="674"/>
      <c r="E28" s="745">
        <f t="shared" si="1"/>
        <v>0</v>
      </c>
      <c r="F28" s="666"/>
      <c r="G28" s="667" t="str">
        <f t="shared" si="0"/>
        <v/>
      </c>
      <c r="H28" s="675"/>
      <c r="I28" s="669" t="str">
        <f t="shared" si="3"/>
        <v/>
      </c>
      <c r="J28" s="670"/>
      <c r="K28" s="671" t="s">
        <v>350</v>
      </c>
      <c r="L28" s="672" t="str">
        <f>IF(ISERROR(VLOOKUP(J28,(初期設定!$C$20):(初期設定!$D$26),2)),"",VLOOKUP(J28,(初期設定!$C$20):(初期設定!$D$26),2))</f>
        <v/>
      </c>
      <c r="M28" s="669" t="str">
        <f t="shared" si="2"/>
        <v/>
      </c>
      <c r="N28" s="676"/>
      <c r="O28" s="512"/>
      <c r="P28" s="512"/>
      <c r="Q28" s="606"/>
      <c r="R28" s="654"/>
      <c r="S28" s="654"/>
      <c r="T28" s="654"/>
      <c r="U28" s="654"/>
      <c r="V28" s="655"/>
      <c r="W28" s="511"/>
      <c r="X28" s="68"/>
    </row>
    <row r="29" spans="1:24" ht="15" customHeight="1" x14ac:dyDescent="0.15">
      <c r="A29" s="511">
        <v>24</v>
      </c>
      <c r="B29" s="663"/>
      <c r="C29" s="664" t="str">
        <f>IF((Ⅳ２!$I$12)="次に進む前に確認が必要です！","入力不可(前ページへ戻って確認！）","")</f>
        <v>入力不可(前ページへ戻って確認！）</v>
      </c>
      <c r="D29" s="674"/>
      <c r="E29" s="745">
        <f t="shared" si="1"/>
        <v>0</v>
      </c>
      <c r="F29" s="666"/>
      <c r="G29" s="667" t="str">
        <f t="shared" si="0"/>
        <v/>
      </c>
      <c r="H29" s="675"/>
      <c r="I29" s="669" t="str">
        <f t="shared" si="3"/>
        <v/>
      </c>
      <c r="J29" s="670"/>
      <c r="K29" s="671" t="s">
        <v>350</v>
      </c>
      <c r="L29" s="672" t="str">
        <f>IF(ISERROR(VLOOKUP(J29,(初期設定!$C$20):(初期設定!$D$26),2)),"",VLOOKUP(J29,(初期設定!$C$20):(初期設定!$D$26),2))</f>
        <v/>
      </c>
      <c r="M29" s="669" t="str">
        <f t="shared" si="2"/>
        <v/>
      </c>
      <c r="N29" s="676"/>
      <c r="O29" s="512"/>
      <c r="P29" s="512"/>
      <c r="Q29" s="606"/>
      <c r="R29" s="654"/>
      <c r="S29" s="654"/>
      <c r="T29" s="654"/>
      <c r="U29" s="654"/>
      <c r="V29" s="655"/>
      <c r="W29" s="511"/>
      <c r="X29" s="68"/>
    </row>
    <row r="30" spans="1:24" ht="15" customHeight="1" x14ac:dyDescent="0.15">
      <c r="A30" s="511">
        <v>25</v>
      </c>
      <c r="B30" s="663"/>
      <c r="C30" s="664" t="str">
        <f>IF((Ⅳ２!$I$12)="次に進む前に確認が必要です！","入力不可(前ページへ戻って確認！）","")</f>
        <v>入力不可(前ページへ戻って確認！）</v>
      </c>
      <c r="D30" s="674"/>
      <c r="E30" s="745">
        <f t="shared" si="1"/>
        <v>0</v>
      </c>
      <c r="F30" s="666"/>
      <c r="G30" s="667" t="str">
        <f t="shared" si="0"/>
        <v/>
      </c>
      <c r="H30" s="675"/>
      <c r="I30" s="669" t="str">
        <f t="shared" si="3"/>
        <v/>
      </c>
      <c r="J30" s="670"/>
      <c r="K30" s="671" t="s">
        <v>350</v>
      </c>
      <c r="L30" s="672" t="str">
        <f>IF(ISERROR(VLOOKUP(J30,(初期設定!$C$20):(初期設定!$D$26),2)),"",VLOOKUP(J30,(初期設定!$C$20):(初期設定!$D$26),2))</f>
        <v/>
      </c>
      <c r="M30" s="669" t="str">
        <f t="shared" si="2"/>
        <v/>
      </c>
      <c r="N30" s="676"/>
      <c r="O30" s="512"/>
      <c r="P30" s="512"/>
      <c r="Q30" s="606"/>
      <c r="R30" s="654"/>
      <c r="S30" s="654"/>
      <c r="T30" s="654"/>
      <c r="U30" s="654"/>
      <c r="V30" s="655"/>
      <c r="W30" s="511"/>
      <c r="X30" s="68"/>
    </row>
    <row r="31" spans="1:24" ht="15" customHeight="1" x14ac:dyDescent="0.15">
      <c r="A31" s="511">
        <v>26</v>
      </c>
      <c r="B31" s="663"/>
      <c r="C31" s="664" t="str">
        <f>IF((Ⅳ２!$I$12)="次に進む前に確認が必要です！","入力不可(前ページへ戻って確認！）","")</f>
        <v>入力不可(前ページへ戻って確認！）</v>
      </c>
      <c r="D31" s="674"/>
      <c r="E31" s="745">
        <f t="shared" si="1"/>
        <v>0</v>
      </c>
      <c r="F31" s="666"/>
      <c r="G31" s="667" t="str">
        <f t="shared" si="0"/>
        <v/>
      </c>
      <c r="H31" s="675"/>
      <c r="I31" s="669" t="str">
        <f t="shared" si="3"/>
        <v/>
      </c>
      <c r="J31" s="670"/>
      <c r="K31" s="671" t="s">
        <v>350</v>
      </c>
      <c r="L31" s="672" t="str">
        <f>IF(ISERROR(VLOOKUP(J31,(初期設定!$C$20):(初期設定!$D$26),2)),"",VLOOKUP(J31,(初期設定!$C$20):(初期設定!$D$26),2))</f>
        <v/>
      </c>
      <c r="M31" s="669" t="str">
        <f t="shared" si="2"/>
        <v/>
      </c>
      <c r="N31" s="676"/>
      <c r="O31" s="512"/>
      <c r="P31" s="512"/>
      <c r="Q31" s="606"/>
      <c r="R31" s="654"/>
      <c r="S31" s="654"/>
      <c r="T31" s="654"/>
      <c r="U31" s="654"/>
      <c r="V31" s="655"/>
      <c r="W31" s="511"/>
      <c r="X31" s="68"/>
    </row>
    <row r="32" spans="1:24" ht="15" customHeight="1" x14ac:dyDescent="0.15">
      <c r="A32" s="511">
        <v>27</v>
      </c>
      <c r="B32" s="663"/>
      <c r="C32" s="664" t="str">
        <f>IF((Ⅳ２!$I$12)="次に進む前に確認が必要です！","入力不可(前ページへ戻って確認！）","")</f>
        <v>入力不可(前ページへ戻って確認！）</v>
      </c>
      <c r="D32" s="674"/>
      <c r="E32" s="745">
        <f t="shared" si="1"/>
        <v>0</v>
      </c>
      <c r="F32" s="666"/>
      <c r="G32" s="667" t="str">
        <f t="shared" si="0"/>
        <v/>
      </c>
      <c r="H32" s="675"/>
      <c r="I32" s="669" t="str">
        <f t="shared" si="3"/>
        <v/>
      </c>
      <c r="J32" s="670"/>
      <c r="K32" s="671" t="s">
        <v>350</v>
      </c>
      <c r="L32" s="672" t="str">
        <f>IF(ISERROR(VLOOKUP(J32,(初期設定!$C$20):(初期設定!$D$26),2)),"",VLOOKUP(J32,(初期設定!$C$20):(初期設定!$D$26),2))</f>
        <v/>
      </c>
      <c r="M32" s="669" t="str">
        <f t="shared" si="2"/>
        <v/>
      </c>
      <c r="N32" s="676"/>
      <c r="O32" s="512"/>
      <c r="P32" s="512"/>
      <c r="Q32" s="606"/>
      <c r="R32" s="654"/>
      <c r="S32" s="654"/>
      <c r="T32" s="654"/>
      <c r="U32" s="654"/>
      <c r="V32" s="655"/>
      <c r="W32" s="511"/>
      <c r="X32" s="68"/>
    </row>
    <row r="33" spans="1:24" ht="15" customHeight="1" x14ac:dyDescent="0.15">
      <c r="A33" s="511">
        <v>28</v>
      </c>
      <c r="B33" s="663"/>
      <c r="C33" s="664" t="str">
        <f>IF((Ⅳ２!$I$12)="次に進む前に確認が必要です！","入力不可(前ページへ戻って確認！）","")</f>
        <v>入力不可(前ページへ戻って確認！）</v>
      </c>
      <c r="D33" s="674"/>
      <c r="E33" s="745">
        <f t="shared" si="1"/>
        <v>0</v>
      </c>
      <c r="F33" s="666"/>
      <c r="G33" s="667" t="str">
        <f t="shared" si="0"/>
        <v/>
      </c>
      <c r="H33" s="675"/>
      <c r="I33" s="669" t="str">
        <f t="shared" si="3"/>
        <v/>
      </c>
      <c r="J33" s="670"/>
      <c r="K33" s="671" t="s">
        <v>350</v>
      </c>
      <c r="L33" s="672" t="str">
        <f>IF(ISERROR(VLOOKUP(J33,(初期設定!$C$20):(初期設定!$D$26),2)),"",VLOOKUP(J33,(初期設定!$C$20):(初期設定!$D$26),2))</f>
        <v/>
      </c>
      <c r="M33" s="669" t="str">
        <f t="shared" si="2"/>
        <v/>
      </c>
      <c r="N33" s="676"/>
      <c r="O33" s="512"/>
      <c r="P33" s="512"/>
      <c r="Q33" s="606"/>
      <c r="R33" s="654"/>
      <c r="S33" s="654"/>
      <c r="T33" s="654"/>
      <c r="U33" s="654"/>
      <c r="V33" s="655"/>
      <c r="W33" s="511"/>
      <c r="X33" s="68"/>
    </row>
    <row r="34" spans="1:24" ht="15" customHeight="1" x14ac:dyDescent="0.15">
      <c r="A34" s="511">
        <v>29</v>
      </c>
      <c r="B34" s="663"/>
      <c r="C34" s="664" t="str">
        <f>IF((Ⅳ２!$I$12)="次に進む前に確認が必要です！","入力不可(前ページへ戻って確認！）","")</f>
        <v>入力不可(前ページへ戻って確認！）</v>
      </c>
      <c r="D34" s="674"/>
      <c r="E34" s="745">
        <f t="shared" si="1"/>
        <v>0</v>
      </c>
      <c r="F34" s="666"/>
      <c r="G34" s="667" t="str">
        <f t="shared" si="0"/>
        <v/>
      </c>
      <c r="H34" s="675"/>
      <c r="I34" s="669" t="str">
        <f t="shared" si="3"/>
        <v/>
      </c>
      <c r="J34" s="670"/>
      <c r="K34" s="671" t="s">
        <v>350</v>
      </c>
      <c r="L34" s="672" t="str">
        <f>IF(ISERROR(VLOOKUP(J34,(初期設定!$C$20):(初期設定!$D$26),2)),"",VLOOKUP(J34,(初期設定!$C$20):(初期設定!$D$26),2))</f>
        <v/>
      </c>
      <c r="M34" s="669" t="str">
        <f t="shared" si="2"/>
        <v/>
      </c>
      <c r="N34" s="676"/>
      <c r="O34" s="512"/>
      <c r="P34" s="512"/>
      <c r="Q34" s="606"/>
      <c r="R34" s="654"/>
      <c r="S34" s="654"/>
      <c r="T34" s="654"/>
      <c r="U34" s="654"/>
      <c r="V34" s="655"/>
      <c r="W34" s="511"/>
      <c r="X34" s="68"/>
    </row>
    <row r="35" spans="1:24" ht="15" customHeight="1" x14ac:dyDescent="0.15">
      <c r="A35" s="511">
        <v>30</v>
      </c>
      <c r="B35" s="663"/>
      <c r="C35" s="664" t="str">
        <f>IF((Ⅳ２!$I$12)="次に進む前に確認が必要です！","入力不可(前ページへ戻って確認！）","")</f>
        <v>入力不可(前ページへ戻って確認！）</v>
      </c>
      <c r="D35" s="674"/>
      <c r="E35" s="745">
        <f t="shared" si="1"/>
        <v>0</v>
      </c>
      <c r="F35" s="666"/>
      <c r="G35" s="667" t="str">
        <f t="shared" si="0"/>
        <v/>
      </c>
      <c r="H35" s="675"/>
      <c r="I35" s="669" t="str">
        <f t="shared" si="3"/>
        <v/>
      </c>
      <c r="J35" s="670"/>
      <c r="K35" s="671" t="s">
        <v>350</v>
      </c>
      <c r="L35" s="672" t="str">
        <f>IF(ISERROR(VLOOKUP(J35,(初期設定!$C$20):(初期設定!$D$26),2)),"",VLOOKUP(J35,(初期設定!$C$20):(初期設定!$D$26),2))</f>
        <v/>
      </c>
      <c r="M35" s="669" t="str">
        <f t="shared" si="2"/>
        <v/>
      </c>
      <c r="N35" s="676"/>
      <c r="O35" s="512"/>
      <c r="P35" s="512"/>
      <c r="Q35" s="606"/>
      <c r="R35" s="654"/>
      <c r="S35" s="654"/>
      <c r="T35" s="654"/>
      <c r="U35" s="654"/>
      <c r="V35" s="655"/>
      <c r="W35" s="511"/>
      <c r="X35" s="68"/>
    </row>
    <row r="36" spans="1:24" ht="15" customHeight="1" x14ac:dyDescent="0.15">
      <c r="A36" s="511">
        <v>31</v>
      </c>
      <c r="B36" s="663"/>
      <c r="C36" s="664" t="str">
        <f>IF((Ⅳ２!$I$12)="次に進む前に確認が必要です！","入力不可(前ページへ戻って確認！）","")</f>
        <v>入力不可(前ページへ戻って確認！）</v>
      </c>
      <c r="D36" s="674"/>
      <c r="E36" s="745">
        <f t="shared" si="1"/>
        <v>0</v>
      </c>
      <c r="F36" s="666"/>
      <c r="G36" s="667" t="str">
        <f t="shared" si="0"/>
        <v/>
      </c>
      <c r="H36" s="675"/>
      <c r="I36" s="669" t="str">
        <f t="shared" si="3"/>
        <v/>
      </c>
      <c r="J36" s="670"/>
      <c r="K36" s="671" t="s">
        <v>350</v>
      </c>
      <c r="L36" s="672" t="str">
        <f>IF(ISERROR(VLOOKUP(J36,(初期設定!$C$20):(初期設定!$D$26),2)),"",VLOOKUP(J36,(初期設定!$C$20):(初期設定!$D$26),2))</f>
        <v/>
      </c>
      <c r="M36" s="669" t="str">
        <f t="shared" si="2"/>
        <v/>
      </c>
      <c r="N36" s="676"/>
      <c r="O36" s="512"/>
      <c r="P36" s="512"/>
      <c r="Q36" s="606"/>
      <c r="R36" s="654"/>
      <c r="S36" s="654"/>
      <c r="T36" s="654"/>
      <c r="U36" s="654"/>
      <c r="V36" s="655"/>
      <c r="W36" s="511"/>
      <c r="X36" s="68"/>
    </row>
    <row r="37" spans="1:24" ht="15" customHeight="1" x14ac:dyDescent="0.15">
      <c r="A37" s="511">
        <v>32</v>
      </c>
      <c r="B37" s="663"/>
      <c r="C37" s="664" t="str">
        <f>IF((Ⅳ２!$I$12)="次に進む前に確認が必要です！","入力不可(前ページへ戻って確認！）","")</f>
        <v>入力不可(前ページへ戻って確認！）</v>
      </c>
      <c r="D37" s="674"/>
      <c r="E37" s="745">
        <f t="shared" si="1"/>
        <v>0</v>
      </c>
      <c r="F37" s="666"/>
      <c r="G37" s="667" t="str">
        <f t="shared" si="0"/>
        <v/>
      </c>
      <c r="H37" s="675"/>
      <c r="I37" s="669" t="str">
        <f t="shared" si="3"/>
        <v/>
      </c>
      <c r="J37" s="670"/>
      <c r="K37" s="671" t="s">
        <v>350</v>
      </c>
      <c r="L37" s="672" t="str">
        <f>IF(ISERROR(VLOOKUP(J37,(初期設定!$C$20):(初期設定!$D$26),2)),"",VLOOKUP(J37,(初期設定!$C$20):(初期設定!$D$26),2))</f>
        <v/>
      </c>
      <c r="M37" s="669" t="str">
        <f t="shared" si="2"/>
        <v/>
      </c>
      <c r="N37" s="676"/>
      <c r="O37" s="512"/>
      <c r="P37" s="512"/>
      <c r="Q37" s="606"/>
      <c r="R37" s="654"/>
      <c r="S37" s="654"/>
      <c r="T37" s="654"/>
      <c r="U37" s="654"/>
      <c r="V37" s="655"/>
      <c r="W37" s="511"/>
      <c r="X37" s="68"/>
    </row>
    <row r="38" spans="1:24" ht="15" customHeight="1" x14ac:dyDescent="0.15">
      <c r="A38" s="511">
        <v>33</v>
      </c>
      <c r="B38" s="663"/>
      <c r="C38" s="664" t="str">
        <f>IF((Ⅳ２!$I$12)="次に進む前に確認が必要です！","入力不可(前ページへ戻って確認！）","")</f>
        <v>入力不可(前ページへ戻って確認！）</v>
      </c>
      <c r="D38" s="674"/>
      <c r="E38" s="745">
        <f t="shared" si="1"/>
        <v>0</v>
      </c>
      <c r="F38" s="666"/>
      <c r="G38" s="667" t="str">
        <f t="shared" ref="G38:G65" si="4">IF(B38="アナウンス","入力→","")</f>
        <v/>
      </c>
      <c r="H38" s="675"/>
      <c r="I38" s="669" t="str">
        <f t="shared" si="3"/>
        <v/>
      </c>
      <c r="J38" s="670"/>
      <c r="K38" s="671" t="s">
        <v>350</v>
      </c>
      <c r="L38" s="672" t="str">
        <f>IF(ISERROR(VLOOKUP(J38,(初期設定!$C$20):(初期設定!$D$26),2)),"",VLOOKUP(J38,(初期設定!$C$20):(初期設定!$D$26),2))</f>
        <v/>
      </c>
      <c r="M38" s="669" t="str">
        <f t="shared" si="2"/>
        <v/>
      </c>
      <c r="N38" s="676"/>
      <c r="O38" s="512"/>
      <c r="P38" s="512"/>
      <c r="Q38" s="606"/>
      <c r="R38" s="654"/>
      <c r="S38" s="654"/>
      <c r="T38" s="654"/>
      <c r="U38" s="654"/>
      <c r="V38" s="655"/>
      <c r="W38" s="511"/>
      <c r="X38" s="68"/>
    </row>
    <row r="39" spans="1:24" ht="15" customHeight="1" x14ac:dyDescent="0.15">
      <c r="A39" s="511">
        <v>34</v>
      </c>
      <c r="B39" s="663"/>
      <c r="C39" s="664" t="str">
        <f>IF((Ⅳ２!$I$12)="次に進む前に確認が必要です！","入力不可(前ページへ戻って確認！）","")</f>
        <v>入力不可(前ページへ戻って確認！）</v>
      </c>
      <c r="D39" s="674"/>
      <c r="E39" s="745">
        <f t="shared" si="1"/>
        <v>0</v>
      </c>
      <c r="F39" s="666"/>
      <c r="G39" s="667" t="str">
        <f t="shared" si="4"/>
        <v/>
      </c>
      <c r="H39" s="675"/>
      <c r="I39" s="669" t="str">
        <f t="shared" si="3"/>
        <v/>
      </c>
      <c r="J39" s="670"/>
      <c r="K39" s="671" t="s">
        <v>350</v>
      </c>
      <c r="L39" s="672" t="str">
        <f>IF(ISERROR(VLOOKUP(J39,(初期設定!$C$20):(初期設定!$D$26),2)),"",VLOOKUP(J39,(初期設定!$C$20):(初期設定!$D$26),2))</f>
        <v/>
      </c>
      <c r="M39" s="669" t="str">
        <f t="shared" si="2"/>
        <v/>
      </c>
      <c r="N39" s="676"/>
      <c r="O39" s="512"/>
      <c r="P39" s="512"/>
      <c r="Q39" s="606"/>
      <c r="R39" s="654"/>
      <c r="S39" s="654"/>
      <c r="T39" s="654"/>
      <c r="U39" s="654"/>
      <c r="V39" s="655"/>
      <c r="W39" s="511"/>
      <c r="X39" s="68"/>
    </row>
    <row r="40" spans="1:24" ht="15" customHeight="1" x14ac:dyDescent="0.15">
      <c r="A40" s="511">
        <v>35</v>
      </c>
      <c r="B40" s="663"/>
      <c r="C40" s="664" t="str">
        <f>IF((Ⅳ２!$I$12)="次に進む前に確認が必要です！","入力不可(前ページへ戻って確認！）","")</f>
        <v>入力不可(前ページへ戻って確認！）</v>
      </c>
      <c r="D40" s="674"/>
      <c r="E40" s="745">
        <f t="shared" si="1"/>
        <v>0</v>
      </c>
      <c r="F40" s="666"/>
      <c r="G40" s="667" t="str">
        <f t="shared" si="4"/>
        <v/>
      </c>
      <c r="H40" s="675"/>
      <c r="I40" s="669" t="str">
        <f t="shared" si="3"/>
        <v/>
      </c>
      <c r="J40" s="670"/>
      <c r="K40" s="671" t="s">
        <v>350</v>
      </c>
      <c r="L40" s="672" t="str">
        <f>IF(ISERROR(VLOOKUP(J40,(初期設定!$C$20):(初期設定!$D$26),2)),"",VLOOKUP(J40,(初期設定!$C$20):(初期設定!$D$26),2))</f>
        <v/>
      </c>
      <c r="M40" s="669" t="str">
        <f t="shared" si="2"/>
        <v/>
      </c>
      <c r="N40" s="676"/>
      <c r="O40" s="512"/>
      <c r="P40" s="512"/>
      <c r="Q40" s="606"/>
      <c r="R40" s="654"/>
      <c r="S40" s="654"/>
      <c r="T40" s="654"/>
      <c r="U40" s="654"/>
      <c r="V40" s="655"/>
      <c r="W40" s="511"/>
      <c r="X40" s="68"/>
    </row>
    <row r="41" spans="1:24" ht="15" customHeight="1" x14ac:dyDescent="0.15">
      <c r="A41" s="511">
        <v>36</v>
      </c>
      <c r="B41" s="663"/>
      <c r="C41" s="664" t="str">
        <f>IF((Ⅳ２!$I$12)="次に進む前に確認が必要です！","入力不可(前ページへ戻って確認！）","")</f>
        <v>入力不可(前ページへ戻って確認！）</v>
      </c>
      <c r="D41" s="674"/>
      <c r="E41" s="745">
        <f t="shared" si="1"/>
        <v>0</v>
      </c>
      <c r="F41" s="666"/>
      <c r="G41" s="667" t="str">
        <f t="shared" si="4"/>
        <v/>
      </c>
      <c r="H41" s="675"/>
      <c r="I41" s="669" t="str">
        <f t="shared" si="3"/>
        <v/>
      </c>
      <c r="J41" s="670"/>
      <c r="K41" s="671" t="s">
        <v>350</v>
      </c>
      <c r="L41" s="672" t="str">
        <f>IF(ISERROR(VLOOKUP(J41,(初期設定!$C$20):(初期設定!$D$26),2)),"",VLOOKUP(J41,(初期設定!$C$20):(初期設定!$D$26),2))</f>
        <v/>
      </c>
      <c r="M41" s="669" t="str">
        <f t="shared" si="2"/>
        <v/>
      </c>
      <c r="N41" s="676"/>
      <c r="O41" s="512"/>
      <c r="P41" s="512"/>
      <c r="Q41" s="606"/>
      <c r="R41" s="654"/>
      <c r="S41" s="654"/>
      <c r="T41" s="654"/>
      <c r="U41" s="654"/>
      <c r="V41" s="655"/>
      <c r="W41" s="511"/>
      <c r="X41" s="68"/>
    </row>
    <row r="42" spans="1:24" ht="15" customHeight="1" x14ac:dyDescent="0.15">
      <c r="A42" s="511">
        <v>37</v>
      </c>
      <c r="B42" s="663"/>
      <c r="C42" s="664" t="str">
        <f>IF((Ⅳ２!$I$12)="次に進む前に確認が必要です！","入力不可(前ページへ戻って確認！）","")</f>
        <v>入力不可(前ページへ戻って確認！）</v>
      </c>
      <c r="D42" s="674"/>
      <c r="E42" s="745">
        <f t="shared" si="1"/>
        <v>0</v>
      </c>
      <c r="F42" s="666"/>
      <c r="G42" s="667" t="str">
        <f t="shared" si="4"/>
        <v/>
      </c>
      <c r="H42" s="675"/>
      <c r="I42" s="669" t="str">
        <f t="shared" ref="I42:I65" si="5">IF(B42="アナウンス","",IF(B42="朗読","入力→",""))</f>
        <v/>
      </c>
      <c r="J42" s="670"/>
      <c r="K42" s="671" t="s">
        <v>350</v>
      </c>
      <c r="L42" s="672" t="str">
        <f>IF(ISERROR(VLOOKUP(J42,(初期設定!$C$20):(初期設定!$D$26),2)),"",VLOOKUP(J42,(初期設定!$C$20):(初期設定!$D$26),2))</f>
        <v/>
      </c>
      <c r="M42" s="669" t="str">
        <f t="shared" si="2"/>
        <v/>
      </c>
      <c r="N42" s="676"/>
      <c r="O42" s="512"/>
      <c r="P42" s="512"/>
      <c r="Q42" s="606"/>
      <c r="R42" s="654"/>
      <c r="S42" s="654"/>
      <c r="T42" s="654"/>
      <c r="U42" s="654"/>
      <c r="V42" s="655"/>
      <c r="W42" s="511"/>
      <c r="X42" s="68"/>
    </row>
    <row r="43" spans="1:24" ht="15" customHeight="1" x14ac:dyDescent="0.15">
      <c r="A43" s="511">
        <v>38</v>
      </c>
      <c r="B43" s="663"/>
      <c r="C43" s="664" t="str">
        <f>IF((Ⅳ２!$I$12)="次に進む前に確認が必要です！","入力不可(前ページへ戻って確認！）","")</f>
        <v>入力不可(前ページへ戻って確認！）</v>
      </c>
      <c r="D43" s="674"/>
      <c r="E43" s="745">
        <f t="shared" si="1"/>
        <v>0</v>
      </c>
      <c r="F43" s="666"/>
      <c r="G43" s="667" t="str">
        <f t="shared" si="4"/>
        <v/>
      </c>
      <c r="H43" s="675"/>
      <c r="I43" s="669" t="str">
        <f t="shared" si="5"/>
        <v/>
      </c>
      <c r="J43" s="670"/>
      <c r="K43" s="671"/>
      <c r="L43" s="672" t="str">
        <f>IF(ISERROR(VLOOKUP(J43,(初期設定!$C$20):(初期設定!$D$26),2)),"",VLOOKUP(J43,(初期設定!$C$20):(初期設定!$D$26),2))</f>
        <v/>
      </c>
      <c r="M43" s="669" t="str">
        <f t="shared" si="2"/>
        <v/>
      </c>
      <c r="N43" s="676"/>
      <c r="O43" s="512"/>
      <c r="P43" s="512"/>
      <c r="Q43" s="606"/>
      <c r="R43" s="654"/>
      <c r="S43" s="654"/>
      <c r="T43" s="654"/>
      <c r="U43" s="654"/>
      <c r="V43" s="655"/>
      <c r="W43" s="511"/>
      <c r="X43" s="68"/>
    </row>
    <row r="44" spans="1:24" ht="15" customHeight="1" x14ac:dyDescent="0.15">
      <c r="A44" s="511">
        <v>39</v>
      </c>
      <c r="B44" s="663"/>
      <c r="C44" s="664" t="str">
        <f>IF((Ⅳ２!$I$12)="次に進む前に確認が必要です！","入力不可(前ページへ戻って確認！）","")</f>
        <v>入力不可(前ページへ戻って確認！）</v>
      </c>
      <c r="D44" s="674"/>
      <c r="E44" s="745">
        <f t="shared" si="1"/>
        <v>0</v>
      </c>
      <c r="F44" s="666"/>
      <c r="G44" s="667" t="str">
        <f t="shared" si="4"/>
        <v/>
      </c>
      <c r="H44" s="675"/>
      <c r="I44" s="669" t="str">
        <f t="shared" si="5"/>
        <v/>
      </c>
      <c r="J44" s="670"/>
      <c r="K44" s="671"/>
      <c r="L44" s="672" t="str">
        <f>IF(ISERROR(VLOOKUP(J44,(初期設定!$C$20):(初期設定!$D$26),2)),"",VLOOKUP(J44,(初期設定!$C$20):(初期設定!$D$26),2))</f>
        <v/>
      </c>
      <c r="M44" s="669" t="str">
        <f t="shared" si="2"/>
        <v/>
      </c>
      <c r="N44" s="676"/>
      <c r="O44" s="512"/>
      <c r="P44" s="512"/>
      <c r="Q44" s="606"/>
      <c r="R44" s="654"/>
      <c r="S44" s="654"/>
      <c r="T44" s="654"/>
      <c r="U44" s="654"/>
      <c r="V44" s="655"/>
      <c r="W44" s="511"/>
      <c r="X44" s="68"/>
    </row>
    <row r="45" spans="1:24" ht="15" customHeight="1" x14ac:dyDescent="0.15">
      <c r="A45" s="511">
        <v>40</v>
      </c>
      <c r="B45" s="663"/>
      <c r="C45" s="664" t="str">
        <f>IF((Ⅳ２!$I$12)="次に進む前に確認が必要です！","入力不可(前ページへ戻って確認！）","")</f>
        <v>入力不可(前ページへ戻って確認！）</v>
      </c>
      <c r="D45" s="674"/>
      <c r="E45" s="745">
        <f t="shared" si="1"/>
        <v>0</v>
      </c>
      <c r="F45" s="666"/>
      <c r="G45" s="667" t="str">
        <f t="shared" si="4"/>
        <v/>
      </c>
      <c r="H45" s="675"/>
      <c r="I45" s="669" t="str">
        <f t="shared" si="5"/>
        <v/>
      </c>
      <c r="J45" s="670"/>
      <c r="K45" s="671"/>
      <c r="L45" s="672" t="str">
        <f>IF(ISERROR(VLOOKUP(J45,(初期設定!$C$20):(初期設定!$D$26),2)),"",VLOOKUP(J45,(初期設定!$C$20):(初期設定!$D$26),2))</f>
        <v/>
      </c>
      <c r="M45" s="669" t="str">
        <f t="shared" si="2"/>
        <v/>
      </c>
      <c r="N45" s="676"/>
      <c r="O45" s="512"/>
      <c r="P45" s="512"/>
      <c r="Q45" s="606"/>
      <c r="R45" s="654"/>
      <c r="S45" s="654"/>
      <c r="T45" s="654"/>
      <c r="U45" s="654"/>
      <c r="V45" s="655"/>
      <c r="W45" s="511"/>
      <c r="X45" s="68"/>
    </row>
    <row r="46" spans="1:24" ht="15" customHeight="1" x14ac:dyDescent="0.15">
      <c r="A46" s="511">
        <v>41</v>
      </c>
      <c r="B46" s="663"/>
      <c r="C46" s="664" t="str">
        <f>IF((Ⅳ２!$I$12)="次に進む前に確認が必要です！","入力不可(前ページへ戻って確認！）","")</f>
        <v>入力不可(前ページへ戻って確認！）</v>
      </c>
      <c r="D46" s="674"/>
      <c r="E46" s="745">
        <f t="shared" si="1"/>
        <v>0</v>
      </c>
      <c r="F46" s="666"/>
      <c r="G46" s="667" t="str">
        <f t="shared" si="4"/>
        <v/>
      </c>
      <c r="H46" s="675"/>
      <c r="I46" s="669" t="str">
        <f t="shared" si="5"/>
        <v/>
      </c>
      <c r="J46" s="670"/>
      <c r="K46" s="671"/>
      <c r="L46" s="672" t="str">
        <f>IF(ISERROR(VLOOKUP(J46,(初期設定!$C$20):(初期設定!$D$26),2)),"",VLOOKUP(J46,(初期設定!$C$20):(初期設定!$D$26),2))</f>
        <v/>
      </c>
      <c r="M46" s="669" t="str">
        <f t="shared" si="2"/>
        <v/>
      </c>
      <c r="N46" s="676"/>
      <c r="O46" s="512"/>
      <c r="P46" s="512"/>
      <c r="Q46" s="606"/>
      <c r="R46" s="654"/>
      <c r="S46" s="654"/>
      <c r="T46" s="654"/>
      <c r="U46" s="654"/>
      <c r="V46" s="655"/>
      <c r="W46" s="511"/>
      <c r="X46" s="68"/>
    </row>
    <row r="47" spans="1:24" ht="15" customHeight="1" x14ac:dyDescent="0.15">
      <c r="A47" s="511">
        <v>42</v>
      </c>
      <c r="B47" s="663"/>
      <c r="C47" s="664" t="str">
        <f>IF((Ⅳ２!$I$12)="次に進む前に確認が必要です！","入力不可(前ページへ戻って確認！）","")</f>
        <v>入力不可(前ページへ戻って確認！）</v>
      </c>
      <c r="D47" s="674"/>
      <c r="E47" s="745">
        <f t="shared" si="1"/>
        <v>0</v>
      </c>
      <c r="F47" s="666"/>
      <c r="G47" s="667" t="str">
        <f t="shared" si="4"/>
        <v/>
      </c>
      <c r="H47" s="675"/>
      <c r="I47" s="669" t="str">
        <f t="shared" si="5"/>
        <v/>
      </c>
      <c r="J47" s="670"/>
      <c r="K47" s="671" t="s">
        <v>350</v>
      </c>
      <c r="L47" s="672" t="str">
        <f>IF(ISERROR(VLOOKUP(J47,(初期設定!$C$20):(初期設定!$D$26),2)),"",VLOOKUP(J47,(初期設定!$C$20):(初期設定!$D$26),2))</f>
        <v/>
      </c>
      <c r="M47" s="669" t="str">
        <f t="shared" si="2"/>
        <v/>
      </c>
      <c r="N47" s="676"/>
      <c r="O47" s="512"/>
      <c r="P47" s="512"/>
      <c r="Q47" s="606"/>
      <c r="R47" s="654"/>
      <c r="S47" s="654"/>
      <c r="T47" s="654"/>
      <c r="U47" s="654"/>
      <c r="V47" s="655"/>
      <c r="W47" s="511"/>
      <c r="X47" s="68"/>
    </row>
    <row r="48" spans="1:24" ht="15" customHeight="1" x14ac:dyDescent="0.15">
      <c r="A48" s="511">
        <v>43</v>
      </c>
      <c r="B48" s="663"/>
      <c r="C48" s="664" t="str">
        <f>IF((Ⅳ２!$I$12)="次に進む前に確認が必要です！","入力不可(前ページへ戻って確認！）","")</f>
        <v>入力不可(前ページへ戻って確認！）</v>
      </c>
      <c r="D48" s="674"/>
      <c r="E48" s="745">
        <f t="shared" si="1"/>
        <v>0</v>
      </c>
      <c r="F48" s="666"/>
      <c r="G48" s="667" t="str">
        <f t="shared" si="4"/>
        <v/>
      </c>
      <c r="H48" s="675"/>
      <c r="I48" s="669" t="str">
        <f t="shared" si="5"/>
        <v/>
      </c>
      <c r="J48" s="670"/>
      <c r="K48" s="671" t="s">
        <v>350</v>
      </c>
      <c r="L48" s="672" t="str">
        <f>IF(ISERROR(VLOOKUP(J48,(初期設定!$C$20):(初期設定!$D$26),2)),"",VLOOKUP(J48,(初期設定!$C$20):(初期設定!$D$26),2))</f>
        <v/>
      </c>
      <c r="M48" s="669" t="str">
        <f t="shared" si="2"/>
        <v/>
      </c>
      <c r="N48" s="676"/>
      <c r="O48" s="512"/>
      <c r="P48" s="512"/>
      <c r="Q48" s="606"/>
      <c r="R48" s="654"/>
      <c r="S48" s="654"/>
      <c r="T48" s="654"/>
      <c r="U48" s="654"/>
      <c r="V48" s="655"/>
      <c r="W48" s="511"/>
      <c r="X48" s="68"/>
    </row>
    <row r="49" spans="1:24" ht="15" customHeight="1" x14ac:dyDescent="0.15">
      <c r="A49" s="511">
        <v>44</v>
      </c>
      <c r="B49" s="663"/>
      <c r="C49" s="664" t="str">
        <f>IF((Ⅳ２!$I$12)="次に進む前に確認が必要です！","入力不可(前ページへ戻って確認！）","")</f>
        <v>入力不可(前ページへ戻って確認！）</v>
      </c>
      <c r="D49" s="674"/>
      <c r="E49" s="745">
        <f t="shared" si="1"/>
        <v>0</v>
      </c>
      <c r="F49" s="666"/>
      <c r="G49" s="667" t="str">
        <f t="shared" si="4"/>
        <v/>
      </c>
      <c r="H49" s="675"/>
      <c r="I49" s="669" t="str">
        <f t="shared" si="5"/>
        <v/>
      </c>
      <c r="J49" s="670"/>
      <c r="K49" s="671" t="s">
        <v>350</v>
      </c>
      <c r="L49" s="672" t="str">
        <f>IF(ISERROR(VLOOKUP(J49,(初期設定!$C$20):(初期設定!$D$26),2)),"",VLOOKUP(J49,(初期設定!$C$20):(初期設定!$D$26),2))</f>
        <v/>
      </c>
      <c r="M49" s="669" t="str">
        <f t="shared" si="2"/>
        <v/>
      </c>
      <c r="N49" s="676"/>
      <c r="O49" s="512"/>
      <c r="P49" s="512"/>
      <c r="Q49" s="606"/>
      <c r="R49" s="654"/>
      <c r="S49" s="654"/>
      <c r="T49" s="654"/>
      <c r="U49" s="654"/>
      <c r="V49" s="655"/>
      <c r="W49" s="511"/>
      <c r="X49" s="68"/>
    </row>
    <row r="50" spans="1:24" ht="15" customHeight="1" x14ac:dyDescent="0.15">
      <c r="A50" s="511">
        <v>45</v>
      </c>
      <c r="B50" s="663"/>
      <c r="C50" s="664" t="str">
        <f>IF((Ⅳ２!$I$12)="次に進む前に確認が必要です！","入力不可(前ページへ戻って確認！）","")</f>
        <v>入力不可(前ページへ戻って確認！）</v>
      </c>
      <c r="D50" s="674"/>
      <c r="E50" s="745">
        <f t="shared" si="1"/>
        <v>0</v>
      </c>
      <c r="F50" s="666"/>
      <c r="G50" s="667" t="str">
        <f t="shared" si="4"/>
        <v/>
      </c>
      <c r="H50" s="675"/>
      <c r="I50" s="669" t="str">
        <f t="shared" si="5"/>
        <v/>
      </c>
      <c r="J50" s="670"/>
      <c r="K50" s="671" t="s">
        <v>350</v>
      </c>
      <c r="L50" s="672" t="str">
        <f>IF(ISERROR(VLOOKUP(J50,(初期設定!$C$20):(初期設定!$D$26),2)),"",VLOOKUP(J50,(初期設定!$C$20):(初期設定!$D$26),2))</f>
        <v/>
      </c>
      <c r="M50" s="669" t="str">
        <f t="shared" si="2"/>
        <v/>
      </c>
      <c r="N50" s="676"/>
      <c r="O50" s="512"/>
      <c r="P50" s="512"/>
      <c r="Q50" s="606"/>
      <c r="R50" s="654"/>
      <c r="S50" s="654"/>
      <c r="T50" s="654"/>
      <c r="U50" s="654"/>
      <c r="V50" s="655"/>
      <c r="W50" s="511"/>
      <c r="X50" s="68"/>
    </row>
    <row r="51" spans="1:24" ht="15" customHeight="1" x14ac:dyDescent="0.15">
      <c r="A51" s="511">
        <v>46</v>
      </c>
      <c r="B51" s="663"/>
      <c r="C51" s="664" t="str">
        <f>IF((Ⅳ２!$I$12)="次に進む前に確認が必要です！","入力不可(前ページへ戻って確認！）","")</f>
        <v>入力不可(前ページへ戻って確認！）</v>
      </c>
      <c r="D51" s="674"/>
      <c r="E51" s="745">
        <f t="shared" si="1"/>
        <v>0</v>
      </c>
      <c r="F51" s="666"/>
      <c r="G51" s="667" t="str">
        <f t="shared" si="4"/>
        <v/>
      </c>
      <c r="H51" s="675"/>
      <c r="I51" s="669" t="str">
        <f t="shared" si="5"/>
        <v/>
      </c>
      <c r="J51" s="670"/>
      <c r="K51" s="671" t="s">
        <v>350</v>
      </c>
      <c r="L51" s="672" t="str">
        <f>IF(ISERROR(VLOOKUP(J51,(初期設定!$C$20):(初期設定!$D$26),2)),"",VLOOKUP(J51,(初期設定!$C$20):(初期設定!$D$26),2))</f>
        <v/>
      </c>
      <c r="M51" s="669" t="str">
        <f t="shared" si="2"/>
        <v/>
      </c>
      <c r="N51" s="676"/>
      <c r="O51" s="512"/>
      <c r="P51" s="512"/>
      <c r="Q51" s="606"/>
      <c r="R51" s="654"/>
      <c r="S51" s="654"/>
      <c r="T51" s="654"/>
      <c r="U51" s="654"/>
      <c r="V51" s="655"/>
      <c r="W51" s="511"/>
      <c r="X51" s="68"/>
    </row>
    <row r="52" spans="1:24" ht="15" customHeight="1" x14ac:dyDescent="0.15">
      <c r="A52" s="511">
        <v>47</v>
      </c>
      <c r="B52" s="663"/>
      <c r="C52" s="664" t="str">
        <f>IF((Ⅳ２!$I$12)="次に進む前に確認が必要です！","入力不可(前ページへ戻って確認！）","")</f>
        <v>入力不可(前ページへ戻って確認！）</v>
      </c>
      <c r="D52" s="674"/>
      <c r="E52" s="745">
        <f t="shared" si="1"/>
        <v>0</v>
      </c>
      <c r="F52" s="666"/>
      <c r="G52" s="667" t="str">
        <f t="shared" si="4"/>
        <v/>
      </c>
      <c r="H52" s="675"/>
      <c r="I52" s="669" t="str">
        <f t="shared" si="5"/>
        <v/>
      </c>
      <c r="J52" s="670"/>
      <c r="K52" s="671" t="s">
        <v>350</v>
      </c>
      <c r="L52" s="672" t="str">
        <f>IF(ISERROR(VLOOKUP(J52,(初期設定!$C$20):(初期設定!$D$26),2)),"",VLOOKUP(J52,(初期設定!$C$20):(初期設定!$D$26),2))</f>
        <v/>
      </c>
      <c r="M52" s="669" t="str">
        <f t="shared" si="2"/>
        <v/>
      </c>
      <c r="N52" s="676"/>
      <c r="O52" s="512"/>
      <c r="P52" s="512"/>
      <c r="Q52" s="606"/>
      <c r="R52" s="654"/>
      <c r="S52" s="654"/>
      <c r="T52" s="654"/>
      <c r="U52" s="654"/>
      <c r="V52" s="655"/>
      <c r="W52" s="511"/>
      <c r="X52" s="68"/>
    </row>
    <row r="53" spans="1:24" ht="15" customHeight="1" x14ac:dyDescent="0.15">
      <c r="A53" s="511">
        <v>48</v>
      </c>
      <c r="B53" s="663"/>
      <c r="C53" s="664" t="str">
        <f>IF((Ⅳ２!$I$12)="次に進む前に確認が必要です！","入力不可(前ページへ戻って確認！）","")</f>
        <v>入力不可(前ページへ戻って確認！）</v>
      </c>
      <c r="D53" s="674"/>
      <c r="E53" s="745">
        <f t="shared" si="1"/>
        <v>0</v>
      </c>
      <c r="F53" s="666"/>
      <c r="G53" s="667" t="str">
        <f t="shared" si="4"/>
        <v/>
      </c>
      <c r="H53" s="675"/>
      <c r="I53" s="669" t="str">
        <f t="shared" si="5"/>
        <v/>
      </c>
      <c r="J53" s="670"/>
      <c r="K53" s="671" t="s">
        <v>350</v>
      </c>
      <c r="L53" s="672" t="str">
        <f>IF(ISERROR(VLOOKUP(J53,(初期設定!$C$20):(初期設定!$D$26),2)),"",VLOOKUP(J53,(初期設定!$C$20):(初期設定!$D$26),2))</f>
        <v/>
      </c>
      <c r="M53" s="669" t="str">
        <f t="shared" si="2"/>
        <v/>
      </c>
      <c r="N53" s="676"/>
      <c r="O53" s="512"/>
      <c r="P53" s="512"/>
      <c r="Q53" s="606"/>
      <c r="R53" s="654"/>
      <c r="S53" s="654"/>
      <c r="T53" s="654"/>
      <c r="U53" s="654"/>
      <c r="V53" s="655"/>
      <c r="W53" s="511"/>
      <c r="X53" s="68"/>
    </row>
    <row r="54" spans="1:24" ht="15" customHeight="1" x14ac:dyDescent="0.15">
      <c r="A54" s="511">
        <v>49</v>
      </c>
      <c r="B54" s="663"/>
      <c r="C54" s="664" t="str">
        <f>IF((Ⅳ２!$I$12)="次に進む前に確認が必要です！","入力不可(前ページへ戻って確認！）","")</f>
        <v>入力不可(前ページへ戻って確認！）</v>
      </c>
      <c r="D54" s="674"/>
      <c r="E54" s="745">
        <f t="shared" si="1"/>
        <v>0</v>
      </c>
      <c r="F54" s="666"/>
      <c r="G54" s="667" t="str">
        <f t="shared" si="4"/>
        <v/>
      </c>
      <c r="H54" s="675"/>
      <c r="I54" s="669" t="str">
        <f t="shared" si="5"/>
        <v/>
      </c>
      <c r="J54" s="670"/>
      <c r="K54" s="671" t="s">
        <v>350</v>
      </c>
      <c r="L54" s="672" t="str">
        <f>IF(ISERROR(VLOOKUP(J54,(初期設定!$C$20):(初期設定!$D$26),2)),"",VLOOKUP(J54,(初期設定!$C$20):(初期設定!$D$26),2))</f>
        <v/>
      </c>
      <c r="M54" s="669" t="str">
        <f t="shared" si="2"/>
        <v/>
      </c>
      <c r="N54" s="676"/>
      <c r="O54" s="512"/>
      <c r="P54" s="512"/>
      <c r="Q54" s="606"/>
      <c r="R54" s="654"/>
      <c r="S54" s="654"/>
      <c r="T54" s="654"/>
      <c r="U54" s="654"/>
      <c r="V54" s="655"/>
      <c r="W54" s="511"/>
      <c r="X54" s="68"/>
    </row>
    <row r="55" spans="1:24" ht="15" customHeight="1" x14ac:dyDescent="0.15">
      <c r="A55" s="511">
        <v>50</v>
      </c>
      <c r="B55" s="663"/>
      <c r="C55" s="664" t="str">
        <f>IF((Ⅳ２!$I$12)="次に進む前に確認が必要です！","入力不可(前ページへ戻って確認！）","")</f>
        <v>入力不可(前ページへ戻って確認！）</v>
      </c>
      <c r="D55" s="674"/>
      <c r="E55" s="745">
        <f t="shared" si="1"/>
        <v>0</v>
      </c>
      <c r="F55" s="666"/>
      <c r="G55" s="667" t="str">
        <f t="shared" si="4"/>
        <v/>
      </c>
      <c r="H55" s="675"/>
      <c r="I55" s="669" t="str">
        <f t="shared" si="5"/>
        <v/>
      </c>
      <c r="J55" s="670"/>
      <c r="K55" s="671" t="s">
        <v>350</v>
      </c>
      <c r="L55" s="672" t="str">
        <f>IF(ISERROR(VLOOKUP(J55,(初期設定!$C$20):(初期設定!$D$26),2)),"",VLOOKUP(J55,(初期設定!$C$20):(初期設定!$D$26),2))</f>
        <v/>
      </c>
      <c r="M55" s="669" t="str">
        <f t="shared" si="2"/>
        <v/>
      </c>
      <c r="N55" s="676"/>
      <c r="O55" s="512"/>
      <c r="P55" s="512"/>
      <c r="Q55" s="606"/>
      <c r="R55" s="654"/>
      <c r="S55" s="654"/>
      <c r="T55" s="654"/>
      <c r="U55" s="654"/>
      <c r="V55" s="655"/>
      <c r="W55" s="511"/>
      <c r="X55" s="68"/>
    </row>
    <row r="56" spans="1:24" ht="15" customHeight="1" x14ac:dyDescent="0.15">
      <c r="A56" s="511">
        <v>51</v>
      </c>
      <c r="B56" s="663"/>
      <c r="C56" s="664" t="str">
        <f>IF((Ⅳ２!$I$12)="次に進む前に確認が必要です！","入力不可(前ページへ戻って確認！）","")</f>
        <v>入力不可(前ページへ戻って確認！）</v>
      </c>
      <c r="D56" s="674"/>
      <c r="E56" s="745">
        <f t="shared" si="1"/>
        <v>0</v>
      </c>
      <c r="F56" s="666"/>
      <c r="G56" s="667" t="str">
        <f t="shared" si="4"/>
        <v/>
      </c>
      <c r="H56" s="675"/>
      <c r="I56" s="669" t="str">
        <f t="shared" si="5"/>
        <v/>
      </c>
      <c r="J56" s="670"/>
      <c r="K56" s="671" t="s">
        <v>350</v>
      </c>
      <c r="L56" s="672" t="str">
        <f>IF(ISERROR(VLOOKUP(J56,(初期設定!$C$20):(初期設定!$D$26),2)),"",VLOOKUP(J56,(初期設定!$C$20):(初期設定!$D$26),2))</f>
        <v/>
      </c>
      <c r="M56" s="669" t="str">
        <f t="shared" si="2"/>
        <v/>
      </c>
      <c r="N56" s="676"/>
      <c r="O56" s="512"/>
      <c r="P56" s="512"/>
      <c r="Q56" s="606"/>
      <c r="R56" s="654"/>
      <c r="S56" s="654"/>
      <c r="T56" s="654"/>
      <c r="U56" s="654"/>
      <c r="V56" s="655"/>
      <c r="W56" s="511"/>
      <c r="X56" s="68"/>
    </row>
    <row r="57" spans="1:24" ht="15" customHeight="1" x14ac:dyDescent="0.15">
      <c r="A57" s="511">
        <v>52</v>
      </c>
      <c r="B57" s="663"/>
      <c r="C57" s="664" t="str">
        <f>IF((Ⅳ２!$I$12)="次に進む前に確認が必要です！","入力不可(前ページへ戻って確認！）","")</f>
        <v>入力不可(前ページへ戻って確認！）</v>
      </c>
      <c r="D57" s="674"/>
      <c r="E57" s="745">
        <f t="shared" si="1"/>
        <v>0</v>
      </c>
      <c r="F57" s="666"/>
      <c r="G57" s="667" t="str">
        <f t="shared" si="4"/>
        <v/>
      </c>
      <c r="H57" s="675"/>
      <c r="I57" s="669" t="str">
        <f t="shared" si="5"/>
        <v/>
      </c>
      <c r="J57" s="670"/>
      <c r="K57" s="671" t="s">
        <v>350</v>
      </c>
      <c r="L57" s="672" t="str">
        <f>IF(ISERROR(VLOOKUP(J57,(初期設定!$C$20):(初期設定!$D$26),2)),"",VLOOKUP(J57,(初期設定!$C$20):(初期設定!$D$26),2))</f>
        <v/>
      </c>
      <c r="M57" s="669" t="str">
        <f t="shared" si="2"/>
        <v/>
      </c>
      <c r="N57" s="676"/>
      <c r="O57" s="512"/>
      <c r="P57" s="512"/>
      <c r="Q57" s="606"/>
      <c r="R57" s="654"/>
      <c r="S57" s="654"/>
      <c r="T57" s="654"/>
      <c r="U57" s="654"/>
      <c r="V57" s="655"/>
      <c r="W57" s="511"/>
      <c r="X57" s="68"/>
    </row>
    <row r="58" spans="1:24" ht="15" customHeight="1" x14ac:dyDescent="0.15">
      <c r="A58" s="511">
        <v>53</v>
      </c>
      <c r="B58" s="663"/>
      <c r="C58" s="664" t="str">
        <f>IF((Ⅳ２!$I$12)="次に進む前に確認が必要です！","入力不可(前ページへ戻って確認！）","")</f>
        <v>入力不可(前ページへ戻って確認！）</v>
      </c>
      <c r="D58" s="674"/>
      <c r="E58" s="745">
        <f t="shared" si="1"/>
        <v>0</v>
      </c>
      <c r="F58" s="666"/>
      <c r="G58" s="667" t="str">
        <f t="shared" si="4"/>
        <v/>
      </c>
      <c r="H58" s="675"/>
      <c r="I58" s="669" t="str">
        <f t="shared" si="5"/>
        <v/>
      </c>
      <c r="J58" s="670"/>
      <c r="K58" s="671" t="s">
        <v>350</v>
      </c>
      <c r="L58" s="672" t="str">
        <f>IF(ISERROR(VLOOKUP(J58,(初期設定!$C$20):(初期設定!$D$26),2)),"",VLOOKUP(J58,(初期設定!$C$20):(初期設定!$D$26),2))</f>
        <v/>
      </c>
      <c r="M58" s="669" t="str">
        <f t="shared" si="2"/>
        <v/>
      </c>
      <c r="N58" s="676"/>
      <c r="O58" s="512"/>
      <c r="P58" s="512"/>
      <c r="Q58" s="606"/>
      <c r="R58" s="654"/>
      <c r="S58" s="654"/>
      <c r="T58" s="654"/>
      <c r="U58" s="654"/>
      <c r="V58" s="655"/>
      <c r="W58" s="511"/>
      <c r="X58" s="68"/>
    </row>
    <row r="59" spans="1:24" ht="15" customHeight="1" x14ac:dyDescent="0.15">
      <c r="A59" s="511">
        <v>54</v>
      </c>
      <c r="B59" s="663"/>
      <c r="C59" s="664" t="str">
        <f>IF((Ⅳ２!$I$12)="次に進む前に確認が必要です！","入力不可(前ページへ戻って確認！）","")</f>
        <v>入力不可(前ページへ戻って確認！）</v>
      </c>
      <c r="D59" s="674"/>
      <c r="E59" s="745">
        <f t="shared" si="1"/>
        <v>0</v>
      </c>
      <c r="F59" s="666"/>
      <c r="G59" s="667" t="str">
        <f t="shared" si="4"/>
        <v/>
      </c>
      <c r="H59" s="675"/>
      <c r="I59" s="669" t="str">
        <f t="shared" si="5"/>
        <v/>
      </c>
      <c r="J59" s="670"/>
      <c r="K59" s="671" t="s">
        <v>350</v>
      </c>
      <c r="L59" s="672" t="str">
        <f>IF(ISERROR(VLOOKUP(J59,(初期設定!$C$20):(初期設定!$D$26),2)),"",VLOOKUP(J59,(初期設定!$C$20):(初期設定!$D$26),2))</f>
        <v/>
      </c>
      <c r="M59" s="669" t="str">
        <f t="shared" si="2"/>
        <v/>
      </c>
      <c r="N59" s="676"/>
      <c r="O59" s="512"/>
      <c r="P59" s="512"/>
      <c r="Q59" s="606"/>
      <c r="R59" s="654"/>
      <c r="S59" s="654"/>
      <c r="T59" s="654"/>
      <c r="U59" s="654"/>
      <c r="V59" s="655"/>
      <c r="W59" s="511"/>
      <c r="X59" s="68"/>
    </row>
    <row r="60" spans="1:24" ht="15" customHeight="1" x14ac:dyDescent="0.15">
      <c r="A60" s="511">
        <v>55</v>
      </c>
      <c r="B60" s="663"/>
      <c r="C60" s="664" t="str">
        <f>IF((Ⅳ２!$I$12)="次に進む前に確認が必要です！","入力不可(前ページへ戻って確認！）","")</f>
        <v>入力不可(前ページへ戻って確認！）</v>
      </c>
      <c r="D60" s="674"/>
      <c r="E60" s="745">
        <f t="shared" si="1"/>
        <v>0</v>
      </c>
      <c r="F60" s="666"/>
      <c r="G60" s="667" t="str">
        <f t="shared" si="4"/>
        <v/>
      </c>
      <c r="H60" s="675"/>
      <c r="I60" s="669" t="str">
        <f t="shared" si="5"/>
        <v/>
      </c>
      <c r="J60" s="670"/>
      <c r="K60" s="671" t="s">
        <v>350</v>
      </c>
      <c r="L60" s="672" t="str">
        <f>IF(ISERROR(VLOOKUP(J60,(初期設定!$C$20):(初期設定!$D$26),2)),"",VLOOKUP(J60,(初期設定!$C$20):(初期設定!$D$26),2))</f>
        <v/>
      </c>
      <c r="M60" s="669" t="str">
        <f t="shared" si="2"/>
        <v/>
      </c>
      <c r="N60" s="676"/>
      <c r="O60" s="512"/>
      <c r="P60" s="512"/>
      <c r="Q60" s="606"/>
      <c r="R60" s="654"/>
      <c r="S60" s="654"/>
      <c r="T60" s="654"/>
      <c r="U60" s="654"/>
      <c r="V60" s="655"/>
      <c r="W60" s="511"/>
      <c r="X60" s="68"/>
    </row>
    <row r="61" spans="1:24" ht="15" customHeight="1" x14ac:dyDescent="0.15">
      <c r="A61" s="511">
        <v>56</v>
      </c>
      <c r="B61" s="663"/>
      <c r="C61" s="664" t="str">
        <f>IF((Ⅳ２!$I$12)="次に進む前に確認が必要です！","入力不可(前ページへ戻って確認！）","")</f>
        <v>入力不可(前ページへ戻って確認！）</v>
      </c>
      <c r="D61" s="674"/>
      <c r="E61" s="745">
        <f t="shared" si="1"/>
        <v>0</v>
      </c>
      <c r="F61" s="666"/>
      <c r="G61" s="667" t="str">
        <f t="shared" si="4"/>
        <v/>
      </c>
      <c r="H61" s="675"/>
      <c r="I61" s="669" t="str">
        <f t="shared" si="5"/>
        <v/>
      </c>
      <c r="J61" s="670"/>
      <c r="K61" s="671" t="s">
        <v>350</v>
      </c>
      <c r="L61" s="672" t="str">
        <f>IF(ISERROR(VLOOKUP(J61,(初期設定!$C$20):(初期設定!$D$26),2)),"",VLOOKUP(J61,(初期設定!$C$20):(初期設定!$D$26),2))</f>
        <v/>
      </c>
      <c r="M61" s="669" t="str">
        <f t="shared" si="2"/>
        <v/>
      </c>
      <c r="N61" s="676"/>
      <c r="O61" s="512"/>
      <c r="P61" s="512"/>
      <c r="Q61" s="606"/>
      <c r="R61" s="654"/>
      <c r="S61" s="654"/>
      <c r="T61" s="654"/>
      <c r="U61" s="654"/>
      <c r="V61" s="655"/>
      <c r="W61" s="511"/>
      <c r="X61" s="68"/>
    </row>
    <row r="62" spans="1:24" ht="15" customHeight="1" x14ac:dyDescent="0.15">
      <c r="A62" s="511">
        <v>57</v>
      </c>
      <c r="B62" s="663"/>
      <c r="C62" s="664" t="str">
        <f>IF((Ⅳ２!$I$12)="次に進む前に確認が必要です！","入力不可(前ページへ戻って確認！）","")</f>
        <v>入力不可(前ページへ戻って確認！）</v>
      </c>
      <c r="D62" s="674"/>
      <c r="E62" s="745">
        <f t="shared" si="1"/>
        <v>0</v>
      </c>
      <c r="F62" s="666"/>
      <c r="G62" s="667" t="str">
        <f t="shared" si="4"/>
        <v/>
      </c>
      <c r="H62" s="675"/>
      <c r="I62" s="669" t="str">
        <f t="shared" si="5"/>
        <v/>
      </c>
      <c r="J62" s="670"/>
      <c r="K62" s="671" t="s">
        <v>350</v>
      </c>
      <c r="L62" s="672" t="str">
        <f>IF(ISERROR(VLOOKUP(J62,(初期設定!$C$20):(初期設定!$D$26),2)),"",VLOOKUP(J62,(初期設定!$C$20):(初期設定!$D$26),2))</f>
        <v/>
      </c>
      <c r="M62" s="669" t="str">
        <f t="shared" si="2"/>
        <v/>
      </c>
      <c r="N62" s="676"/>
      <c r="O62" s="512"/>
      <c r="P62" s="512"/>
      <c r="Q62" s="606"/>
      <c r="R62" s="654"/>
      <c r="S62" s="654"/>
      <c r="T62" s="654"/>
      <c r="U62" s="654"/>
      <c r="V62" s="655"/>
      <c r="W62" s="511"/>
      <c r="X62" s="68"/>
    </row>
    <row r="63" spans="1:24" ht="15" customHeight="1" x14ac:dyDescent="0.15">
      <c r="A63" s="511">
        <v>58</v>
      </c>
      <c r="B63" s="663"/>
      <c r="C63" s="664" t="str">
        <f>IF((Ⅳ２!$I$12)="次に進む前に確認が必要です！","入力不可(前ページへ戻って確認！）","")</f>
        <v>入力不可(前ページへ戻って確認！）</v>
      </c>
      <c r="D63" s="674"/>
      <c r="E63" s="745">
        <f t="shared" si="1"/>
        <v>0</v>
      </c>
      <c r="F63" s="666"/>
      <c r="G63" s="667" t="str">
        <f t="shared" si="4"/>
        <v/>
      </c>
      <c r="H63" s="675"/>
      <c r="I63" s="669" t="str">
        <f t="shared" si="5"/>
        <v/>
      </c>
      <c r="J63" s="670"/>
      <c r="K63" s="671" t="s">
        <v>350</v>
      </c>
      <c r="L63" s="672" t="str">
        <f>IF(ISERROR(VLOOKUP(J63,(初期設定!$C$20):(初期設定!$D$26),2)),"",VLOOKUP(J63,(初期設定!$C$20):(初期設定!$D$26),2))</f>
        <v/>
      </c>
      <c r="M63" s="669" t="str">
        <f t="shared" si="2"/>
        <v/>
      </c>
      <c r="N63" s="676"/>
      <c r="O63" s="512"/>
      <c r="P63" s="512"/>
      <c r="Q63" s="606"/>
      <c r="R63" s="654"/>
      <c r="S63" s="654"/>
      <c r="T63" s="654"/>
      <c r="U63" s="654"/>
      <c r="V63" s="655"/>
      <c r="W63" s="511"/>
      <c r="X63" s="68"/>
    </row>
    <row r="64" spans="1:24" ht="15" customHeight="1" x14ac:dyDescent="0.15">
      <c r="A64" s="511">
        <v>59</v>
      </c>
      <c r="B64" s="663"/>
      <c r="C64" s="664" t="str">
        <f>IF((Ⅳ２!$I$12)="次に進む前に確認が必要です！","入力不可(前ページへ戻って確認！）","")</f>
        <v>入力不可(前ページへ戻って確認！）</v>
      </c>
      <c r="D64" s="674"/>
      <c r="E64" s="745">
        <f t="shared" si="1"/>
        <v>0</v>
      </c>
      <c r="F64" s="666"/>
      <c r="G64" s="667" t="str">
        <f t="shared" si="4"/>
        <v/>
      </c>
      <c r="H64" s="675"/>
      <c r="I64" s="669" t="str">
        <f t="shared" si="5"/>
        <v/>
      </c>
      <c r="J64" s="670"/>
      <c r="K64" s="671" t="s">
        <v>350</v>
      </c>
      <c r="L64" s="672" t="str">
        <f>IF(ISERROR(VLOOKUP(J64,(初期設定!$C$20):(初期設定!$D$26),2)),"",VLOOKUP(J64,(初期設定!$C$20):(初期設定!$D$26),2))</f>
        <v/>
      </c>
      <c r="M64" s="669" t="str">
        <f t="shared" si="2"/>
        <v/>
      </c>
      <c r="N64" s="676"/>
      <c r="O64" s="512"/>
      <c r="P64" s="512"/>
      <c r="Q64" s="606"/>
      <c r="R64" s="654"/>
      <c r="S64" s="654"/>
      <c r="T64" s="654"/>
      <c r="U64" s="654"/>
      <c r="V64" s="655"/>
      <c r="W64" s="511"/>
      <c r="X64" s="68"/>
    </row>
    <row r="65" spans="1:24" ht="15" customHeight="1" thickBot="1" x14ac:dyDescent="0.2">
      <c r="A65" s="511">
        <v>60</v>
      </c>
      <c r="B65" s="663"/>
      <c r="C65" s="664" t="str">
        <f>IF((Ⅳ２!$I$12)="次に進む前に確認が必要です！","入力不可(前ページへ戻って確認！）","")</f>
        <v>入力不可(前ページへ戻って確認！）</v>
      </c>
      <c r="D65" s="677"/>
      <c r="E65" s="745">
        <f t="shared" si="1"/>
        <v>0</v>
      </c>
      <c r="F65" s="678"/>
      <c r="G65" s="679" t="str">
        <f t="shared" si="4"/>
        <v/>
      </c>
      <c r="H65" s="680"/>
      <c r="I65" s="681" t="str">
        <f t="shared" si="5"/>
        <v/>
      </c>
      <c r="J65" s="670"/>
      <c r="K65" s="682" t="s">
        <v>350</v>
      </c>
      <c r="L65" s="672" t="str">
        <f>IF(ISERROR(VLOOKUP(J65,(初期設定!$C$20):(初期設定!$D$26),2)),"",VLOOKUP(J65,(初期設定!$C$20):(初期設定!$D$26),2))</f>
        <v/>
      </c>
      <c r="M65" s="681" t="str">
        <f t="shared" si="2"/>
        <v/>
      </c>
      <c r="N65" s="683"/>
      <c r="O65" s="512"/>
      <c r="P65" s="512"/>
      <c r="Q65" s="606"/>
      <c r="R65" s="654"/>
      <c r="S65" s="654"/>
      <c r="T65" s="654"/>
      <c r="U65" s="654"/>
      <c r="V65" s="655"/>
      <c r="W65" s="511"/>
      <c r="X65" s="68"/>
    </row>
    <row r="66" spans="1:24" ht="15.75" x14ac:dyDescent="0.15">
      <c r="A66" s="511"/>
      <c r="B66" s="511"/>
      <c r="C66" s="511"/>
      <c r="D66" s="511"/>
      <c r="E66" s="511"/>
      <c r="F66" s="511"/>
      <c r="G66" s="511"/>
      <c r="H66" s="511"/>
      <c r="I66" s="511"/>
      <c r="J66" s="511"/>
      <c r="K66" s="511"/>
      <c r="L66" s="511"/>
      <c r="M66" s="511"/>
      <c r="N66" s="512"/>
      <c r="O66" s="512"/>
      <c r="P66" s="512"/>
      <c r="Q66" s="606"/>
      <c r="R66" s="654"/>
      <c r="S66" s="654"/>
      <c r="T66" s="654"/>
      <c r="U66" s="654"/>
      <c r="V66" s="655"/>
      <c r="W66" s="511"/>
      <c r="X66" s="68"/>
    </row>
    <row r="67" spans="1:24" ht="15.75" x14ac:dyDescent="0.15">
      <c r="A67" s="511"/>
      <c r="B67" s="511"/>
      <c r="C67" s="511"/>
      <c r="D67" s="511"/>
      <c r="E67" s="511"/>
      <c r="F67" s="511"/>
      <c r="G67" s="511"/>
      <c r="H67" s="511"/>
      <c r="I67" s="511"/>
      <c r="J67" s="511"/>
      <c r="K67" s="511"/>
      <c r="L67" s="511"/>
      <c r="M67" s="511"/>
      <c r="N67" s="512"/>
      <c r="O67" s="512"/>
      <c r="P67" s="512"/>
      <c r="Q67" s="606"/>
      <c r="R67" s="654"/>
      <c r="S67" s="654"/>
      <c r="T67" s="654"/>
      <c r="U67" s="654"/>
      <c r="V67" s="655"/>
      <c r="W67" s="511"/>
      <c r="X67" s="68"/>
    </row>
    <row r="68" spans="1:24" ht="15.75" x14ac:dyDescent="0.15">
      <c r="A68" s="511"/>
      <c r="B68" s="511"/>
      <c r="C68" s="511"/>
      <c r="D68" s="511"/>
      <c r="E68" s="511"/>
      <c r="F68" s="511"/>
      <c r="G68" s="511"/>
      <c r="H68" s="511"/>
      <c r="I68" s="511"/>
      <c r="J68" s="511"/>
      <c r="K68" s="511"/>
      <c r="L68" s="511"/>
      <c r="M68" s="511"/>
      <c r="N68" s="512"/>
      <c r="O68" s="512"/>
      <c r="P68" s="512"/>
      <c r="Q68" s="606"/>
      <c r="R68" s="684"/>
      <c r="S68" s="684"/>
      <c r="T68" s="684"/>
      <c r="U68" s="654"/>
      <c r="V68" s="655"/>
      <c r="W68" s="511"/>
      <c r="X68" s="68"/>
    </row>
    <row r="69" spans="1:24" ht="15.75" x14ac:dyDescent="0.15">
      <c r="R69" s="685"/>
      <c r="S69" s="685"/>
      <c r="T69" s="685"/>
      <c r="U69" s="686"/>
      <c r="V69" s="85"/>
      <c r="W69" s="68"/>
      <c r="X69" s="68"/>
    </row>
    <row r="70" spans="1:24" ht="15.75" x14ac:dyDescent="0.15">
      <c r="R70" s="685"/>
      <c r="S70" s="685"/>
      <c r="T70" s="685"/>
      <c r="U70" s="686"/>
      <c r="V70" s="85"/>
      <c r="W70" s="68"/>
      <c r="X70" s="68"/>
    </row>
    <row r="71" spans="1:24" ht="15.75" x14ac:dyDescent="0.15">
      <c r="R71" s="685"/>
      <c r="S71" s="685"/>
      <c r="T71" s="685"/>
      <c r="U71" s="686"/>
      <c r="V71" s="85"/>
      <c r="W71" s="68"/>
      <c r="X71" s="68"/>
    </row>
    <row r="72" spans="1:24" ht="15.75" x14ac:dyDescent="0.15">
      <c r="R72" s="685"/>
      <c r="S72" s="685"/>
      <c r="T72" s="685"/>
      <c r="U72" s="686"/>
      <c r="V72" s="85"/>
      <c r="W72" s="68"/>
      <c r="X72" s="68"/>
    </row>
    <row r="73" spans="1:24" ht="15.75" x14ac:dyDescent="0.15">
      <c r="R73" s="685"/>
      <c r="S73" s="685"/>
      <c r="T73" s="685"/>
      <c r="U73" s="686"/>
      <c r="V73" s="85"/>
      <c r="W73" s="68"/>
      <c r="X73" s="68"/>
    </row>
    <row r="74" spans="1:24" ht="15.75" x14ac:dyDescent="0.15">
      <c r="R74" s="685"/>
      <c r="S74" s="685"/>
      <c r="T74" s="685"/>
      <c r="U74" s="686"/>
      <c r="V74" s="85"/>
      <c r="W74" s="68"/>
      <c r="X74" s="68"/>
    </row>
    <row r="75" spans="1:24" ht="15.75" x14ac:dyDescent="0.15">
      <c r="R75" s="685"/>
      <c r="S75" s="685"/>
      <c r="T75" s="685"/>
      <c r="U75" s="686"/>
      <c r="V75" s="85"/>
      <c r="W75" s="68"/>
      <c r="X75" s="68"/>
    </row>
    <row r="76" spans="1:24" ht="15.75" x14ac:dyDescent="0.25">
      <c r="R76" s="685"/>
      <c r="S76" s="685"/>
      <c r="T76" s="685"/>
      <c r="U76" s="687"/>
      <c r="V76" s="170"/>
      <c r="W76" s="68"/>
      <c r="X76" s="68"/>
    </row>
    <row r="77" spans="1:24" ht="15.75" x14ac:dyDescent="0.15">
      <c r="R77" s="685"/>
      <c r="S77" s="685"/>
      <c r="T77" s="685"/>
      <c r="U77" s="686"/>
      <c r="V77" s="85"/>
      <c r="W77" s="68"/>
      <c r="X77" s="68"/>
    </row>
    <row r="78" spans="1:24" ht="15.75" x14ac:dyDescent="0.15">
      <c r="R78" s="685"/>
      <c r="S78" s="685"/>
      <c r="T78" s="685"/>
      <c r="U78" s="686"/>
      <c r="V78" s="85"/>
      <c r="W78" s="68"/>
      <c r="X78" s="68"/>
    </row>
    <row r="79" spans="1:24" ht="15.75" x14ac:dyDescent="0.15">
      <c r="R79" s="685"/>
      <c r="S79" s="685"/>
      <c r="T79" s="685"/>
      <c r="U79" s="686"/>
      <c r="V79" s="85"/>
      <c r="W79" s="68"/>
      <c r="X79" s="68"/>
    </row>
    <row r="80" spans="1:24" ht="15.75" x14ac:dyDescent="0.15">
      <c r="R80" s="685"/>
      <c r="S80" s="685"/>
      <c r="T80" s="685"/>
      <c r="U80" s="686"/>
      <c r="V80" s="85"/>
      <c r="W80" s="68"/>
      <c r="X80" s="68"/>
    </row>
    <row r="81" spans="18:24" ht="15.75" x14ac:dyDescent="0.15">
      <c r="R81" s="685"/>
      <c r="S81" s="685"/>
      <c r="T81" s="685"/>
      <c r="U81" s="686"/>
      <c r="V81" s="85"/>
      <c r="W81" s="68"/>
      <c r="X81" s="68"/>
    </row>
    <row r="82" spans="18:24" ht="15.75" x14ac:dyDescent="0.15">
      <c r="R82" s="685"/>
      <c r="S82" s="685"/>
      <c r="T82" s="685"/>
      <c r="U82" s="686"/>
      <c r="V82" s="85"/>
      <c r="W82" s="68"/>
      <c r="X82" s="68"/>
    </row>
    <row r="83" spans="18:24" ht="15.75" x14ac:dyDescent="0.15">
      <c r="R83" s="685"/>
      <c r="S83" s="685"/>
      <c r="T83" s="685"/>
      <c r="U83" s="686"/>
      <c r="V83" s="85"/>
      <c r="W83" s="68"/>
      <c r="X83" s="68"/>
    </row>
    <row r="84" spans="18:24" ht="15.75" x14ac:dyDescent="0.15">
      <c r="R84" s="685"/>
      <c r="S84" s="685"/>
      <c r="T84" s="685"/>
      <c r="U84" s="686"/>
      <c r="V84" s="85"/>
      <c r="W84" s="68"/>
      <c r="X84" s="68"/>
    </row>
    <row r="85" spans="18:24" ht="15.75" x14ac:dyDescent="0.15">
      <c r="R85" s="685"/>
      <c r="S85" s="685"/>
      <c r="T85" s="685"/>
      <c r="U85" s="686"/>
      <c r="V85" s="85"/>
      <c r="W85" s="68"/>
      <c r="X85" s="68"/>
    </row>
    <row r="86" spans="18:24" ht="15.75" x14ac:dyDescent="0.15">
      <c r="R86" s="685"/>
      <c r="S86" s="685"/>
      <c r="T86" s="685"/>
      <c r="U86" s="686"/>
      <c r="V86" s="85"/>
      <c r="W86" s="68"/>
      <c r="X86" s="68"/>
    </row>
    <row r="87" spans="18:24" ht="15.75" x14ac:dyDescent="0.15">
      <c r="R87" s="685"/>
      <c r="S87" s="685"/>
      <c r="T87" s="685"/>
      <c r="U87" s="686"/>
      <c r="V87" s="85"/>
      <c r="W87" s="68"/>
      <c r="X87" s="68"/>
    </row>
    <row r="88" spans="18:24" ht="15.75" x14ac:dyDescent="0.15">
      <c r="R88" s="685"/>
      <c r="S88" s="685"/>
      <c r="T88" s="685"/>
      <c r="U88" s="686"/>
      <c r="V88" s="85"/>
      <c r="W88" s="68"/>
      <c r="X88" s="68"/>
    </row>
    <row r="89" spans="18:24" ht="15.75" x14ac:dyDescent="0.15">
      <c r="R89" s="685"/>
      <c r="S89" s="685"/>
      <c r="T89" s="685"/>
      <c r="U89" s="686"/>
      <c r="V89" s="85"/>
      <c r="W89" s="68"/>
      <c r="X89" s="68"/>
    </row>
    <row r="90" spans="18:24" ht="15.75" x14ac:dyDescent="0.15">
      <c r="R90" s="685"/>
      <c r="S90" s="685"/>
      <c r="T90" s="685"/>
      <c r="U90" s="686"/>
      <c r="V90" s="85"/>
      <c r="W90" s="68"/>
      <c r="X90" s="68"/>
    </row>
    <row r="91" spans="18:24" ht="15.75" x14ac:dyDescent="0.15">
      <c r="R91" s="685"/>
      <c r="S91" s="685"/>
      <c r="T91" s="685"/>
      <c r="U91" s="686"/>
      <c r="V91" s="85"/>
      <c r="W91" s="68"/>
      <c r="X91" s="68"/>
    </row>
    <row r="92" spans="18:24" ht="15.75" x14ac:dyDescent="0.15">
      <c r="R92" s="685"/>
      <c r="S92" s="685"/>
      <c r="T92" s="685"/>
      <c r="U92" s="686"/>
      <c r="V92" s="85"/>
      <c r="W92" s="68"/>
      <c r="X92" s="68"/>
    </row>
    <row r="93" spans="18:24" ht="15.75" x14ac:dyDescent="0.15">
      <c r="R93" s="685"/>
      <c r="S93" s="685"/>
      <c r="T93" s="685"/>
      <c r="U93" s="686"/>
      <c r="V93" s="85"/>
      <c r="W93" s="68"/>
      <c r="X93" s="68"/>
    </row>
    <row r="94" spans="18:24" ht="15.75" x14ac:dyDescent="0.15">
      <c r="R94" s="685"/>
      <c r="S94" s="685"/>
      <c r="T94" s="685"/>
      <c r="U94" s="686"/>
      <c r="V94" s="85"/>
      <c r="W94" s="68"/>
      <c r="X94" s="68"/>
    </row>
    <row r="95" spans="18:24" ht="15.75" x14ac:dyDescent="0.15">
      <c r="R95" s="685"/>
      <c r="S95" s="685"/>
      <c r="T95" s="685"/>
      <c r="U95" s="686"/>
      <c r="V95" s="85"/>
      <c r="W95" s="68"/>
      <c r="X95" s="68"/>
    </row>
    <row r="96" spans="18:24" ht="15.75" x14ac:dyDescent="0.15">
      <c r="R96" s="685"/>
      <c r="S96" s="685"/>
      <c r="T96" s="685"/>
      <c r="U96" s="686"/>
      <c r="V96" s="85"/>
      <c r="W96" s="68"/>
      <c r="X96" s="68"/>
    </row>
    <row r="97" spans="14:24" ht="15.75" x14ac:dyDescent="0.15">
      <c r="R97" s="685"/>
      <c r="S97" s="685"/>
      <c r="T97" s="685"/>
      <c r="U97" s="686"/>
      <c r="V97" s="85"/>
      <c r="W97" s="68"/>
      <c r="X97" s="68"/>
    </row>
    <row r="98" spans="14:24" ht="15.75" x14ac:dyDescent="0.15">
      <c r="R98" s="685"/>
      <c r="S98" s="685"/>
      <c r="T98" s="685"/>
      <c r="U98" s="686"/>
      <c r="V98" s="85"/>
      <c r="W98" s="68"/>
      <c r="X98" s="68"/>
    </row>
    <row r="99" spans="14:24" x14ac:dyDescent="0.15">
      <c r="R99" s="685"/>
      <c r="S99" s="685"/>
      <c r="T99" s="685"/>
      <c r="W99" s="68"/>
      <c r="X99" s="68"/>
    </row>
    <row r="100" spans="14:24" x14ac:dyDescent="0.15">
      <c r="R100" s="685"/>
      <c r="S100" s="685"/>
      <c r="T100" s="685"/>
      <c r="W100" s="68"/>
      <c r="X100" s="68"/>
    </row>
    <row r="101" spans="14:24" x14ac:dyDescent="0.15">
      <c r="R101" s="685"/>
      <c r="S101" s="685"/>
      <c r="T101" s="685"/>
      <c r="W101" s="68"/>
      <c r="X101" s="68"/>
    </row>
    <row r="102" spans="14:24" x14ac:dyDescent="0.15">
      <c r="R102" s="685"/>
      <c r="S102" s="685"/>
      <c r="T102" s="685"/>
      <c r="W102" s="68"/>
      <c r="X102" s="68"/>
    </row>
    <row r="103" spans="14:24" x14ac:dyDescent="0.15">
      <c r="N103" s="68"/>
      <c r="O103" s="68"/>
      <c r="P103" s="68"/>
      <c r="R103" s="685"/>
      <c r="S103" s="685"/>
      <c r="T103" s="685"/>
      <c r="W103" s="68"/>
      <c r="X103" s="68"/>
    </row>
    <row r="104" spans="14:24" x14ac:dyDescent="0.15">
      <c r="N104" s="68"/>
      <c r="O104" s="68"/>
      <c r="P104" s="68"/>
      <c r="R104" s="685"/>
      <c r="S104" s="685"/>
      <c r="T104" s="685"/>
      <c r="W104" s="68"/>
      <c r="X104" s="68"/>
    </row>
    <row r="105" spans="14:24" x14ac:dyDescent="0.15">
      <c r="N105" s="68"/>
      <c r="O105" s="68"/>
      <c r="P105" s="68"/>
      <c r="R105" s="685"/>
      <c r="S105" s="685"/>
      <c r="T105" s="685"/>
      <c r="W105" s="68"/>
      <c r="X105" s="68"/>
    </row>
    <row r="106" spans="14:24" x14ac:dyDescent="0.15">
      <c r="N106" s="68"/>
      <c r="O106" s="68"/>
      <c r="P106" s="68"/>
      <c r="R106" s="685"/>
      <c r="S106" s="685"/>
      <c r="T106" s="685"/>
      <c r="W106" s="68"/>
      <c r="X106" s="68"/>
    </row>
    <row r="107" spans="14:24" x14ac:dyDescent="0.15">
      <c r="N107" s="68"/>
      <c r="O107" s="68"/>
      <c r="P107" s="68"/>
      <c r="R107" s="685"/>
      <c r="S107" s="685"/>
      <c r="T107" s="685"/>
      <c r="W107" s="68"/>
      <c r="X107" s="68"/>
    </row>
    <row r="108" spans="14:24" x14ac:dyDescent="0.15">
      <c r="N108" s="68"/>
      <c r="O108" s="68"/>
      <c r="P108" s="68"/>
      <c r="R108" s="689"/>
      <c r="S108" s="689"/>
      <c r="T108" s="689"/>
      <c r="W108" s="68"/>
      <c r="X108" s="68"/>
    </row>
    <row r="109" spans="14:24" x14ac:dyDescent="0.15">
      <c r="N109" s="68"/>
      <c r="O109" s="68"/>
      <c r="P109" s="68"/>
      <c r="R109" s="689"/>
      <c r="S109" s="689"/>
      <c r="T109" s="689"/>
      <c r="W109" s="68"/>
      <c r="X109" s="68"/>
    </row>
    <row r="110" spans="14:24" x14ac:dyDescent="0.15">
      <c r="N110" s="68"/>
      <c r="O110" s="68"/>
      <c r="P110" s="68"/>
      <c r="R110" s="689"/>
      <c r="S110" s="689"/>
      <c r="T110" s="689"/>
      <c r="W110" s="68"/>
      <c r="X110" s="68"/>
    </row>
    <row r="111" spans="14:24" x14ac:dyDescent="0.15">
      <c r="N111" s="68"/>
      <c r="O111" s="68"/>
      <c r="P111" s="68"/>
      <c r="R111" s="689"/>
      <c r="S111" s="689"/>
      <c r="T111" s="689"/>
      <c r="W111" s="68"/>
      <c r="X111" s="68"/>
    </row>
    <row r="112" spans="14:24" x14ac:dyDescent="0.15">
      <c r="N112" s="68"/>
      <c r="O112" s="68"/>
      <c r="P112" s="68"/>
      <c r="R112" s="689"/>
      <c r="S112" s="689"/>
      <c r="T112" s="689"/>
      <c r="W112" s="68"/>
      <c r="X112" s="68"/>
    </row>
    <row r="113" spans="14:24" x14ac:dyDescent="0.15">
      <c r="N113" s="68"/>
      <c r="O113" s="68"/>
      <c r="P113" s="68"/>
      <c r="R113" s="689"/>
      <c r="S113" s="689"/>
      <c r="T113" s="689"/>
      <c r="W113" s="68"/>
      <c r="X113" s="68"/>
    </row>
    <row r="114" spans="14:24" x14ac:dyDescent="0.15">
      <c r="W114" s="514"/>
    </row>
    <row r="115" spans="14:24" x14ac:dyDescent="0.15">
      <c r="W115" s="514"/>
    </row>
    <row r="116" spans="14:24" x14ac:dyDescent="0.15">
      <c r="W116" s="514"/>
    </row>
    <row r="117" spans="14:24" x14ac:dyDescent="0.15">
      <c r="W117" s="514"/>
    </row>
    <row r="118" spans="14:24" x14ac:dyDescent="0.15">
      <c r="W118" s="514"/>
    </row>
    <row r="119" spans="14:24" x14ac:dyDescent="0.15">
      <c r="W119" s="514"/>
    </row>
    <row r="120" spans="14:24" x14ac:dyDescent="0.15">
      <c r="W120" s="514"/>
    </row>
    <row r="121" spans="14:24" x14ac:dyDescent="0.15">
      <c r="W121" s="514"/>
    </row>
    <row r="122" spans="14:24" x14ac:dyDescent="0.15">
      <c r="W122" s="514"/>
    </row>
    <row r="123" spans="14:24" x14ac:dyDescent="0.25">
      <c r="U123" s="691"/>
      <c r="V123" s="251"/>
      <c r="W123" s="514"/>
    </row>
    <row r="124" spans="14:24" x14ac:dyDescent="0.15">
      <c r="W124" s="514"/>
    </row>
    <row r="125" spans="14:24" x14ac:dyDescent="0.15">
      <c r="W125" s="514"/>
    </row>
    <row r="126" spans="14:24" ht="15.75" x14ac:dyDescent="0.15">
      <c r="U126" s="686"/>
      <c r="V126" s="85"/>
      <c r="W126" s="514"/>
    </row>
    <row r="127" spans="14:24" ht="15.75" x14ac:dyDescent="0.15">
      <c r="U127" s="686"/>
      <c r="V127" s="85"/>
      <c r="W127" s="514"/>
    </row>
    <row r="128" spans="14:24" ht="15.75" x14ac:dyDescent="0.15">
      <c r="U128" s="686"/>
      <c r="V128" s="85"/>
      <c r="W128" s="514"/>
    </row>
    <row r="129" spans="21:23" ht="15.75" x14ac:dyDescent="0.15">
      <c r="U129" s="686"/>
      <c r="V129" s="85"/>
      <c r="W129" s="514"/>
    </row>
    <row r="130" spans="21:23" ht="15.75" x14ac:dyDescent="0.15">
      <c r="U130" s="686"/>
      <c r="V130" s="85"/>
      <c r="W130" s="514"/>
    </row>
    <row r="131" spans="21:23" ht="15.75" x14ac:dyDescent="0.15">
      <c r="U131" s="686"/>
      <c r="V131" s="85"/>
      <c r="W131" s="514"/>
    </row>
    <row r="132" spans="21:23" ht="15.75" x14ac:dyDescent="0.15">
      <c r="U132" s="686"/>
      <c r="V132" s="85"/>
      <c r="W132" s="514"/>
    </row>
    <row r="133" spans="21:23" x14ac:dyDescent="0.15">
      <c r="W133" s="514"/>
    </row>
    <row r="134" spans="21:23" x14ac:dyDescent="0.15">
      <c r="W134" s="514"/>
    </row>
    <row r="135" spans="21:23" x14ac:dyDescent="0.15">
      <c r="W135" s="514"/>
    </row>
    <row r="136" spans="21:23" x14ac:dyDescent="0.15">
      <c r="W136" s="514"/>
    </row>
    <row r="137" spans="21:23" x14ac:dyDescent="0.15">
      <c r="W137" s="514"/>
    </row>
    <row r="138" spans="21:23" x14ac:dyDescent="0.15">
      <c r="W138" s="514"/>
    </row>
    <row r="141" spans="21:23" x14ac:dyDescent="0.15">
      <c r="V141" s="68"/>
    </row>
    <row r="142" spans="21:23" x14ac:dyDescent="0.15">
      <c r="V142" s="68"/>
    </row>
    <row r="143" spans="21:23" x14ac:dyDescent="0.15">
      <c r="V143" s="68"/>
    </row>
    <row r="144" spans="21:23" x14ac:dyDescent="0.15">
      <c r="V144" s="68"/>
    </row>
    <row r="145" spans="21:22" x14ac:dyDescent="0.15">
      <c r="V145" s="68"/>
    </row>
    <row r="146" spans="21:22" x14ac:dyDescent="0.15">
      <c r="V146" s="68"/>
    </row>
    <row r="147" spans="21:22" x14ac:dyDescent="0.15">
      <c r="V147" s="68"/>
    </row>
    <row r="148" spans="21:22" x14ac:dyDescent="0.15">
      <c r="V148" s="68"/>
    </row>
    <row r="149" spans="21:22" x14ac:dyDescent="0.15">
      <c r="V149" s="68"/>
    </row>
    <row r="150" spans="21:22" x14ac:dyDescent="0.15">
      <c r="V150" s="68"/>
    </row>
    <row r="151" spans="21:22" x14ac:dyDescent="0.15">
      <c r="V151" s="68"/>
    </row>
    <row r="152" spans="21:22" x14ac:dyDescent="0.15">
      <c r="V152" s="68"/>
    </row>
    <row r="153" spans="21:22" x14ac:dyDescent="0.15">
      <c r="V153" s="68"/>
    </row>
    <row r="154" spans="21:22" x14ac:dyDescent="0.15">
      <c r="V154" s="68"/>
    </row>
    <row r="155" spans="21:22" x14ac:dyDescent="0.15">
      <c r="V155" s="68"/>
    </row>
    <row r="156" spans="21:22" x14ac:dyDescent="0.15">
      <c r="V156" s="68"/>
    </row>
    <row r="160" spans="21:22" ht="15.75" x14ac:dyDescent="0.15">
      <c r="U160" s="686"/>
      <c r="V160" s="85"/>
    </row>
    <row r="161" spans="21:22" ht="15.75" x14ac:dyDescent="0.15">
      <c r="U161" s="686"/>
      <c r="V161" s="85"/>
    </row>
    <row r="162" spans="21:22" ht="15.75" x14ac:dyDescent="0.15">
      <c r="U162" s="686"/>
      <c r="V162" s="85"/>
    </row>
    <row r="163" spans="21:22" ht="15.75" x14ac:dyDescent="0.15">
      <c r="U163" s="686"/>
      <c r="V163" s="85"/>
    </row>
    <row r="164" spans="21:22" ht="15.75" x14ac:dyDescent="0.15">
      <c r="U164" s="686"/>
      <c r="V164" s="85"/>
    </row>
    <row r="165" spans="21:22" ht="15.75" x14ac:dyDescent="0.15">
      <c r="U165" s="686"/>
      <c r="V165" s="85"/>
    </row>
    <row r="166" spans="21:22" ht="15.75" x14ac:dyDescent="0.15">
      <c r="U166" s="686"/>
      <c r="V166" s="85"/>
    </row>
    <row r="205" spans="22:22" x14ac:dyDescent="0.15">
      <c r="V205" s="68"/>
    </row>
    <row r="206" spans="22:22" x14ac:dyDescent="0.15">
      <c r="V206" s="68"/>
    </row>
    <row r="207" spans="22:22" x14ac:dyDescent="0.15">
      <c r="V207" s="68"/>
    </row>
    <row r="208" spans="22:22" x14ac:dyDescent="0.15">
      <c r="V208" s="68"/>
    </row>
    <row r="209" spans="22:22" x14ac:dyDescent="0.15">
      <c r="V209" s="68"/>
    </row>
    <row r="210" spans="22:22" x14ac:dyDescent="0.15">
      <c r="V210" s="68"/>
    </row>
    <row r="211" spans="22:22" x14ac:dyDescent="0.15">
      <c r="V211" s="68"/>
    </row>
    <row r="212" spans="22:22" x14ac:dyDescent="0.15">
      <c r="V212" s="68"/>
    </row>
    <row r="213" spans="22:22" x14ac:dyDescent="0.15">
      <c r="V213" s="68"/>
    </row>
    <row r="214" spans="22:22" x14ac:dyDescent="0.15">
      <c r="V214" s="68"/>
    </row>
    <row r="215" spans="22:22" x14ac:dyDescent="0.15">
      <c r="V215" s="68"/>
    </row>
    <row r="216" spans="22:22" x14ac:dyDescent="0.15">
      <c r="V216" s="68"/>
    </row>
    <row r="217" spans="22:22" x14ac:dyDescent="0.15">
      <c r="V217" s="68"/>
    </row>
    <row r="218" spans="22:22" x14ac:dyDescent="0.15">
      <c r="V218" s="68"/>
    </row>
    <row r="219" spans="22:22" x14ac:dyDescent="0.15">
      <c r="V219" s="68"/>
    </row>
    <row r="220" spans="22:22" x14ac:dyDescent="0.15">
      <c r="V220" s="68"/>
    </row>
    <row r="221" spans="22:22" x14ac:dyDescent="0.15">
      <c r="V221" s="68"/>
    </row>
    <row r="222" spans="22:22" x14ac:dyDescent="0.15">
      <c r="V222" s="68"/>
    </row>
    <row r="223" spans="22:22" x14ac:dyDescent="0.15">
      <c r="V223" s="68"/>
    </row>
    <row r="224" spans="22:22" x14ac:dyDescent="0.15">
      <c r="V224" s="68"/>
    </row>
    <row r="225" spans="22:22" x14ac:dyDescent="0.15">
      <c r="V225" s="68"/>
    </row>
    <row r="226" spans="22:22" x14ac:dyDescent="0.15">
      <c r="V226" s="68"/>
    </row>
    <row r="227" spans="22:22" x14ac:dyDescent="0.15">
      <c r="V227" s="68"/>
    </row>
    <row r="228" spans="22:22" x14ac:dyDescent="0.15">
      <c r="V228" s="68"/>
    </row>
    <row r="229" spans="22:22" x14ac:dyDescent="0.15">
      <c r="V229" s="68"/>
    </row>
    <row r="230" spans="22:22" x14ac:dyDescent="0.15">
      <c r="V230" s="68"/>
    </row>
    <row r="231" spans="22:22" x14ac:dyDescent="0.15">
      <c r="V231" s="68"/>
    </row>
    <row r="232" spans="22:22" x14ac:dyDescent="0.15">
      <c r="V232" s="68"/>
    </row>
    <row r="233" spans="22:22" x14ac:dyDescent="0.15">
      <c r="V233" s="68"/>
    </row>
    <row r="234" spans="22:22" x14ac:dyDescent="0.15">
      <c r="V234" s="68"/>
    </row>
    <row r="235" spans="22:22" x14ac:dyDescent="0.15">
      <c r="V235" s="68"/>
    </row>
    <row r="236" spans="22:22" x14ac:dyDescent="0.15">
      <c r="V236" s="68"/>
    </row>
    <row r="237" spans="22:22" x14ac:dyDescent="0.15">
      <c r="V237" s="68"/>
    </row>
    <row r="238" spans="22:22" x14ac:dyDescent="0.15">
      <c r="V238" s="68"/>
    </row>
    <row r="239" spans="22:22" x14ac:dyDescent="0.15">
      <c r="V239" s="68"/>
    </row>
    <row r="240" spans="22:22" x14ac:dyDescent="0.15">
      <c r="V240" s="68"/>
    </row>
    <row r="241" spans="22:22" x14ac:dyDescent="0.15">
      <c r="V241" s="68"/>
    </row>
    <row r="242" spans="22:22" x14ac:dyDescent="0.15">
      <c r="V242" s="68"/>
    </row>
    <row r="243" spans="22:22" x14ac:dyDescent="0.15">
      <c r="V243" s="68"/>
    </row>
    <row r="244" spans="22:22" x14ac:dyDescent="0.15">
      <c r="V244" s="68"/>
    </row>
    <row r="245" spans="22:22" x14ac:dyDescent="0.15">
      <c r="V245" s="68"/>
    </row>
    <row r="246" spans="22:22" x14ac:dyDescent="0.15">
      <c r="V246" s="68"/>
    </row>
    <row r="247" spans="22:22" x14ac:dyDescent="0.15">
      <c r="V247" s="68"/>
    </row>
    <row r="248" spans="22:22" x14ac:dyDescent="0.15">
      <c r="V248" s="68"/>
    </row>
    <row r="249" spans="22:22" x14ac:dyDescent="0.15">
      <c r="V249" s="68"/>
    </row>
    <row r="250" spans="22:22" x14ac:dyDescent="0.15">
      <c r="V250" s="68"/>
    </row>
    <row r="251" spans="22:22" x14ac:dyDescent="0.15">
      <c r="V251" s="68"/>
    </row>
    <row r="252" spans="22:22" x14ac:dyDescent="0.15">
      <c r="V252" s="68"/>
    </row>
    <row r="253" spans="22:22" x14ac:dyDescent="0.15">
      <c r="V253" s="68"/>
    </row>
    <row r="254" spans="22:22" x14ac:dyDescent="0.15">
      <c r="V254" s="68"/>
    </row>
    <row r="255" spans="22:22" x14ac:dyDescent="0.15">
      <c r="V255" s="68"/>
    </row>
    <row r="256" spans="22:22" x14ac:dyDescent="0.15">
      <c r="V256" s="68"/>
    </row>
    <row r="257" spans="22:22" x14ac:dyDescent="0.15">
      <c r="V257" s="68"/>
    </row>
    <row r="258" spans="22:22" x14ac:dyDescent="0.15">
      <c r="V258" s="68"/>
    </row>
    <row r="259" spans="22:22" x14ac:dyDescent="0.15">
      <c r="V259" s="68"/>
    </row>
    <row r="260" spans="22:22" x14ac:dyDescent="0.15">
      <c r="V260" s="68"/>
    </row>
    <row r="261" spans="22:22" x14ac:dyDescent="0.15">
      <c r="V261" s="68"/>
    </row>
    <row r="262" spans="22:22" x14ac:dyDescent="0.15">
      <c r="V262" s="68"/>
    </row>
    <row r="263" spans="22:22" x14ac:dyDescent="0.15">
      <c r="V263" s="68"/>
    </row>
    <row r="264" spans="22:22" x14ac:dyDescent="0.15">
      <c r="V264" s="68"/>
    </row>
    <row r="265" spans="22:22" x14ac:dyDescent="0.15">
      <c r="V265" s="68"/>
    </row>
    <row r="266" spans="22:22" x14ac:dyDescent="0.15">
      <c r="V266" s="68"/>
    </row>
    <row r="267" spans="22:22" x14ac:dyDescent="0.15">
      <c r="V267" s="68"/>
    </row>
    <row r="268" spans="22:22" x14ac:dyDescent="0.15">
      <c r="V268" s="68"/>
    </row>
    <row r="269" spans="22:22" x14ac:dyDescent="0.15">
      <c r="V269" s="68"/>
    </row>
    <row r="270" spans="22:22" x14ac:dyDescent="0.15">
      <c r="V270" s="68"/>
    </row>
    <row r="271" spans="22:22" x14ac:dyDescent="0.15">
      <c r="V271" s="68"/>
    </row>
    <row r="272" spans="22:22" x14ac:dyDescent="0.15">
      <c r="V272" s="68"/>
    </row>
    <row r="273" spans="22:22" x14ac:dyDescent="0.15">
      <c r="V273" s="68"/>
    </row>
    <row r="274" spans="22:22" x14ac:dyDescent="0.15">
      <c r="V274" s="68"/>
    </row>
    <row r="275" spans="22:22" x14ac:dyDescent="0.15">
      <c r="V275" s="68"/>
    </row>
    <row r="276" spans="22:22" x14ac:dyDescent="0.15">
      <c r="V276" s="68"/>
    </row>
    <row r="277" spans="22:22" x14ac:dyDescent="0.15">
      <c r="V277" s="68"/>
    </row>
  </sheetData>
  <mergeCells count="9">
    <mergeCell ref="B2:F2"/>
    <mergeCell ref="K5:L5"/>
    <mergeCell ref="M4:N4"/>
    <mergeCell ref="I5:J5"/>
    <mergeCell ref="M5:N5"/>
    <mergeCell ref="C4:C5"/>
    <mergeCell ref="D4:D5"/>
    <mergeCell ref="I4:L4"/>
    <mergeCell ref="E4:F5"/>
  </mergeCells>
  <phoneticPr fontId="4"/>
  <conditionalFormatting sqref="B6:B65">
    <cfRule type="expression" dxfId="39" priority="2">
      <formula>LEN(B6)&gt;0</formula>
    </cfRule>
  </conditionalFormatting>
  <conditionalFormatting sqref="C6:C65">
    <cfRule type="cellIs" dxfId="38" priority="6" operator="equal">
      <formula>"入力不可"</formula>
    </cfRule>
  </conditionalFormatting>
  <conditionalFormatting sqref="D6:D65">
    <cfRule type="notContainsBlanks" dxfId="37" priority="27">
      <formula>LEN(TRIM(D6))&gt;0</formula>
    </cfRule>
  </conditionalFormatting>
  <conditionalFormatting sqref="E6:E65">
    <cfRule type="cellIs" dxfId="36" priority="1" operator="equal">
      <formula>"右欄に入力→"</formula>
    </cfRule>
  </conditionalFormatting>
  <conditionalFormatting sqref="F6:F65 H6:H65 J6:J65 N6:N65 K26:K65">
    <cfRule type="cellIs" dxfId="35" priority="24" operator="greaterThan">
      <formula>0</formula>
    </cfRule>
  </conditionalFormatting>
  <conditionalFormatting sqref="I6:I65">
    <cfRule type="cellIs" dxfId="34" priority="14" operator="equal">
      <formula>"入力→"</formula>
    </cfRule>
  </conditionalFormatting>
  <conditionalFormatting sqref="L6:L65">
    <cfRule type="notContainsBlanks" dxfId="33" priority="25">
      <formula>LEN(TRIM(L6))&gt;0</formula>
    </cfRule>
  </conditionalFormatting>
  <conditionalFormatting sqref="M6:M65">
    <cfRule type="cellIs" dxfId="32" priority="8" operator="equal">
      <formula>"入力→"</formula>
    </cfRule>
  </conditionalFormatting>
  <dataValidations count="5">
    <dataValidation type="list" showInputMessage="1" showErrorMessage="1" sqref="F6:F65" xr:uid="{00000000-0002-0000-0800-000000000000}">
      <formula1>"１年,２年"</formula1>
    </dataValidation>
    <dataValidation type="list" showInputMessage="1" showErrorMessage="1" sqref="N6:N65" xr:uid="{00000000-0002-0000-0800-000001000000}">
      <formula1>$U$2:$U$3</formula1>
    </dataValidation>
    <dataValidation showInputMessage="1" showErrorMessage="1" sqref="L6:L65" xr:uid="{00000000-0002-0000-0800-000002000000}"/>
    <dataValidation type="list" allowBlank="1" showInputMessage="1" showErrorMessage="1" sqref="H6:H65" xr:uid="{00000000-0002-0000-0800-000003000000}">
      <formula1>",有り,なし"</formula1>
    </dataValidation>
    <dataValidation type="list" showInputMessage="1" showErrorMessage="1" sqref="J6:J65" xr:uid="{00000000-0002-0000-0800-000004000000}">
      <formula1>$S$2:$S$6</formula1>
    </dataValidation>
  </dataValidations>
  <pageMargins left="0.7" right="0.7" top="0.75" bottom="0.75" header="0.3" footer="0.3"/>
  <pageSetup paperSize="9" scale="75" orientation="portrait" r:id="rId1"/>
  <rowBreaks count="1" manualBreakCount="1">
    <brk id="65" min="1" max="13" man="1"/>
  </rowBreaks>
  <ignoredErrors>
    <ignoredError sqref="I10:I65 I6:I9"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800-000005000000}">
          <x14:formula1>
            <xm:f>初期設定!$D$11:$D$18</xm:f>
          </x14:formula1>
          <xm:sqref>B6:B65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AT284"/>
  <sheetViews>
    <sheetView showZeros="0" view="pageBreakPreview" zoomScale="120" zoomScaleNormal="100" zoomScaleSheetLayoutView="120" workbookViewId="0">
      <pane xSplit="16" topLeftCell="Q1" activePane="topRight" state="frozen"/>
      <selection activeCell="M36" sqref="M36:P36"/>
      <selection pane="topRight"/>
    </sheetView>
  </sheetViews>
  <sheetFormatPr defaultColWidth="8.875" defaultRowHeight="15" x14ac:dyDescent="0.15"/>
  <cols>
    <col min="1" max="1" width="3.375" style="68" customWidth="1"/>
    <col min="2" max="2" width="9.75" style="70" hidden="1" customWidth="1"/>
    <col min="3" max="4" width="15.25" style="68" customWidth="1"/>
    <col min="5" max="5" width="13.75" style="68" hidden="1" customWidth="1"/>
    <col min="6" max="6" width="5.375" style="74" hidden="1" customWidth="1"/>
    <col min="7" max="7" width="15.25" style="68" customWidth="1"/>
    <col min="8" max="8" width="5" style="74" hidden="1" customWidth="1"/>
    <col min="9" max="9" width="7.5" style="68" hidden="1" customWidth="1"/>
    <col min="10" max="10" width="5.125" style="68" hidden="1" customWidth="1"/>
    <col min="11" max="11" width="15.25" style="77" customWidth="1"/>
    <col min="12" max="12" width="5.25" style="68" hidden="1" customWidth="1"/>
    <col min="13" max="13" width="15.25" style="68" customWidth="1"/>
    <col min="14" max="14" width="4.5" style="70" hidden="1" customWidth="1"/>
    <col min="15" max="16" width="7.625" style="70" customWidth="1"/>
    <col min="17" max="20" width="9.75" style="70" customWidth="1"/>
    <col min="21" max="21" width="11" style="70" customWidth="1"/>
    <col min="22" max="22" width="6.125" style="70" customWidth="1"/>
    <col min="23" max="25" width="9" style="71" customWidth="1"/>
    <col min="26" max="26" width="9" style="70" customWidth="1"/>
    <col min="27" max="27" width="9" style="72" customWidth="1"/>
    <col min="28" max="37" width="9" style="71" customWidth="1"/>
    <col min="38" max="16384" width="8.875" style="68"/>
  </cols>
  <sheetData>
    <row r="1" spans="1:37" ht="59.25" customHeight="1" x14ac:dyDescent="0.25">
      <c r="A1" s="67" t="s">
        <v>351</v>
      </c>
      <c r="B1" s="991" t="str">
        <f>(初期設定!D4)</f>
        <v>第47回宮崎県高等学校新人放送コンテスト
第46回九州高校放送コンテスト 宮崎県予選
全九州総文 宮崎県予選／全国高文祭 AM部門・VM部門 宮崎県予選</v>
      </c>
      <c r="C1" s="991"/>
      <c r="D1" s="991"/>
      <c r="E1" s="991"/>
      <c r="F1" s="991"/>
      <c r="G1" s="991"/>
      <c r="H1" s="991"/>
      <c r="I1" s="991"/>
      <c r="J1" s="991"/>
      <c r="K1" s="991"/>
      <c r="M1" s="69" t="s">
        <v>352</v>
      </c>
      <c r="O1" s="943" t="s">
        <v>565</v>
      </c>
      <c r="P1" s="943"/>
    </row>
    <row r="2" spans="1:37" ht="18" customHeight="1" thickBot="1" x14ac:dyDescent="0.2">
      <c r="C2" s="73" t="s">
        <v>353</v>
      </c>
      <c r="H2" s="75"/>
      <c r="J2" s="76"/>
      <c r="M2" s="993" t="str">
        <f>IF(ISERROR(VLOOKUP(C3,(初期設定!D37):(初期設定!F113),3,0)),"",VLOOKUP(C3,(初期設定!D37):(初期設定!F113),3,0))</f>
        <v/>
      </c>
      <c r="N2" s="78" t="s">
        <v>354</v>
      </c>
      <c r="O2" s="724"/>
      <c r="P2" s="723"/>
      <c r="Q2" s="78"/>
    </row>
    <row r="3" spans="1:37" s="79" customFormat="1" ht="25.5" customHeight="1" thickBot="1" x14ac:dyDescent="0.2">
      <c r="C3" s="863">
        <f>(Ⅰ!C9)</f>
        <v>0</v>
      </c>
      <c r="D3" s="864"/>
      <c r="F3" s="81" t="e">
        <f>(Ⅳ１!#REF!)</f>
        <v>#REF!</v>
      </c>
      <c r="G3" s="81" t="str">
        <f>(Ⅳ１!G4)</f>
        <v/>
      </c>
      <c r="H3" s="82"/>
      <c r="I3" s="82"/>
      <c r="J3" s="82"/>
      <c r="K3" s="82"/>
      <c r="L3" s="82"/>
      <c r="M3" s="82"/>
      <c r="N3" s="82"/>
      <c r="O3" s="83"/>
      <c r="P3" s="84" t="s">
        <v>355</v>
      </c>
      <c r="Q3" s="83"/>
      <c r="W3" s="85"/>
      <c r="X3" s="85"/>
      <c r="Y3" s="85"/>
      <c r="AA3" s="86"/>
      <c r="AB3" s="85"/>
      <c r="AC3" s="85"/>
      <c r="AD3" s="85"/>
      <c r="AE3" s="85"/>
      <c r="AF3" s="85"/>
      <c r="AG3" s="85"/>
      <c r="AH3" s="85"/>
      <c r="AI3" s="85"/>
      <c r="AJ3" s="85"/>
      <c r="AK3" s="85"/>
    </row>
    <row r="4" spans="1:37" s="79" customFormat="1" ht="9.75" customHeight="1" thickBot="1" x14ac:dyDescent="0.3">
      <c r="B4" s="172"/>
      <c r="C4" s="88" t="str">
        <f>IF(ISERROR(VLOOKUP(C3,(初期設定!D35):(初期設定!E111),2,0)),"",VLOOKUP(C3,(初期設定!D35):(初期設定!E111),2,0))</f>
        <v/>
      </c>
      <c r="D4" s="448" t="str">
        <f>(初期設定!D9)</f>
        <v>10月30日(水)　消印有効　※提出先持ち込みの場合は、16：30必着</v>
      </c>
      <c r="E4" s="90"/>
      <c r="F4" s="91"/>
      <c r="G4" s="92"/>
      <c r="H4" s="92"/>
      <c r="I4" s="92"/>
      <c r="J4" s="93"/>
      <c r="K4" s="94"/>
      <c r="L4" s="93"/>
      <c r="M4" s="93"/>
      <c r="N4" s="90"/>
      <c r="O4" s="90"/>
      <c r="P4" s="90"/>
      <c r="Q4" s="90"/>
      <c r="W4" s="85"/>
      <c r="X4" s="85"/>
      <c r="Y4" s="85"/>
      <c r="AA4" s="86"/>
      <c r="AB4" s="95"/>
      <c r="AC4" s="85"/>
      <c r="AD4" s="85"/>
      <c r="AE4" s="85"/>
      <c r="AF4" s="85"/>
      <c r="AG4" s="85"/>
      <c r="AH4" s="85"/>
      <c r="AI4" s="85"/>
      <c r="AJ4" s="85"/>
      <c r="AK4" s="85"/>
    </row>
    <row r="5" spans="1:37" s="79" customFormat="1" ht="28.5" customHeight="1" thickBot="1" x14ac:dyDescent="0.25">
      <c r="B5" s="172"/>
      <c r="C5" s="96" t="s">
        <v>356</v>
      </c>
      <c r="D5" s="97" t="s">
        <v>357</v>
      </c>
      <c r="G5" s="874" t="s">
        <v>308</v>
      </c>
      <c r="H5" s="875"/>
      <c r="I5" s="875"/>
      <c r="J5" s="449"/>
      <c r="K5" s="450" t="s">
        <v>357</v>
      </c>
      <c r="L5" s="100"/>
      <c r="M5" s="451" t="s">
        <v>310</v>
      </c>
      <c r="N5" s="102"/>
      <c r="O5" s="872" t="s">
        <v>357</v>
      </c>
      <c r="P5" s="873"/>
      <c r="Q5" s="90"/>
      <c r="W5" s="85"/>
      <c r="X5" s="85"/>
      <c r="Y5" s="85"/>
      <c r="AA5" s="86"/>
      <c r="AB5" s="95"/>
      <c r="AC5" s="85"/>
      <c r="AD5" s="85"/>
      <c r="AE5" s="85"/>
      <c r="AF5" s="85"/>
      <c r="AG5" s="85"/>
      <c r="AH5" s="85"/>
      <c r="AI5" s="85"/>
      <c r="AJ5" s="85"/>
      <c r="AK5" s="85"/>
    </row>
    <row r="6" spans="1:37" s="79" customFormat="1" ht="9.75" customHeight="1" thickBot="1" x14ac:dyDescent="0.3">
      <c r="B6" s="253"/>
      <c r="H6" s="104"/>
      <c r="I6" s="105"/>
      <c r="J6" s="105"/>
      <c r="K6" s="105"/>
      <c r="M6" s="106"/>
      <c r="N6" s="107"/>
      <c r="O6" s="108"/>
      <c r="P6" s="108"/>
      <c r="Q6" s="109"/>
      <c r="W6" s="85"/>
      <c r="X6" s="85"/>
      <c r="Y6" s="85"/>
      <c r="AA6" s="86"/>
      <c r="AB6" s="85"/>
      <c r="AC6" s="85"/>
      <c r="AD6" s="85"/>
      <c r="AE6" s="85"/>
      <c r="AF6" s="85"/>
      <c r="AG6" s="85"/>
      <c r="AH6" s="85"/>
      <c r="AI6" s="85"/>
      <c r="AJ6" s="85"/>
      <c r="AK6" s="85"/>
    </row>
    <row r="7" spans="1:37" s="79" customFormat="1" ht="22.5" customHeight="1" thickBot="1" x14ac:dyDescent="0.2">
      <c r="B7" s="452"/>
      <c r="C7" s="111" t="str">
        <f>(Ⅳ１!B12)</f>
        <v/>
      </c>
      <c r="D7" s="112"/>
      <c r="G7" s="876" t="str">
        <f>(Ⅳ１!D12)</f>
        <v/>
      </c>
      <c r="H7" s="877"/>
      <c r="I7" s="878"/>
      <c r="K7" s="113"/>
      <c r="M7" s="114" t="str">
        <f>(Ⅳ１!F12)</f>
        <v/>
      </c>
      <c r="N7" s="115"/>
      <c r="O7" s="882"/>
      <c r="P7" s="883"/>
      <c r="W7" s="85"/>
      <c r="X7" s="85"/>
      <c r="Y7" s="85"/>
      <c r="AA7" s="86"/>
      <c r="AB7" s="85"/>
      <c r="AC7" s="85"/>
      <c r="AD7" s="85"/>
      <c r="AE7" s="85"/>
      <c r="AF7" s="85"/>
      <c r="AG7" s="85"/>
      <c r="AH7" s="85"/>
      <c r="AI7" s="85"/>
      <c r="AJ7" s="85"/>
      <c r="AK7" s="85"/>
    </row>
    <row r="8" spans="1:37" s="79" customFormat="1" ht="9.75" customHeight="1" x14ac:dyDescent="0.15">
      <c r="B8" s="453"/>
      <c r="C8" s="117" t="str">
        <f>Ⅳ１!A14</f>
        <v>11月5日（火）の準備</v>
      </c>
      <c r="D8" s="118"/>
      <c r="G8" s="119" t="str">
        <f>C8</f>
        <v>11月5日（火）の準備</v>
      </c>
      <c r="H8" s="120"/>
      <c r="I8" s="121"/>
      <c r="K8" s="122"/>
      <c r="M8" s="123" t="str">
        <f>G8</f>
        <v>11月5日（火）の準備</v>
      </c>
      <c r="O8" s="454"/>
      <c r="P8" s="455"/>
      <c r="W8" s="85"/>
      <c r="X8" s="85"/>
      <c r="Y8" s="85"/>
      <c r="AA8" s="86"/>
      <c r="AB8" s="85"/>
      <c r="AC8" s="85"/>
      <c r="AD8" s="85"/>
      <c r="AE8" s="85"/>
      <c r="AF8" s="85"/>
      <c r="AG8" s="85"/>
      <c r="AH8" s="85"/>
      <c r="AI8" s="85"/>
      <c r="AJ8" s="85"/>
      <c r="AK8" s="85"/>
    </row>
    <row r="9" spans="1:37" s="79" customFormat="1" ht="22.5" customHeight="1" x14ac:dyDescent="0.15">
      <c r="B9" s="211"/>
      <c r="C9" s="456" t="str">
        <f>(Ⅳ１!B14)</f>
        <v>入力必須(クリック後選択)</v>
      </c>
      <c r="D9" s="457" t="str">
        <f>(Ⅳ１!C14)</f>
        <v>◆専門部より大会３日間の派遣依頼文書を発行します。</v>
      </c>
      <c r="E9" s="80"/>
      <c r="F9" s="80"/>
      <c r="G9" s="879" t="str">
        <f>(Ⅳ１!D14)</f>
        <v>入力必須(クリック後選択)</v>
      </c>
      <c r="H9" s="880"/>
      <c r="I9" s="881"/>
      <c r="J9" s="80"/>
      <c r="K9" s="458" t="str">
        <f>(Ⅳ１!E14)</f>
        <v>◆専門部より大会３日間の派遣依頼文書を発行します。</v>
      </c>
      <c r="L9" s="80"/>
      <c r="M9" s="459" t="str">
        <f>(Ⅳ１!F14)</f>
        <v>入力必須(クリック後選択)</v>
      </c>
      <c r="N9" s="460"/>
      <c r="O9" s="884" t="str">
        <f>(Ⅳ１!G14)</f>
        <v>◆専門部より大会３日間の派遣依頼文書を発行します。</v>
      </c>
      <c r="P9" s="885"/>
      <c r="Q9" s="131"/>
      <c r="W9" s="85"/>
      <c r="X9" s="85"/>
      <c r="Y9" s="85"/>
      <c r="AA9" s="86"/>
      <c r="AB9" s="85"/>
      <c r="AC9" s="85"/>
      <c r="AD9" s="85"/>
      <c r="AE9" s="85"/>
      <c r="AF9" s="85"/>
      <c r="AG9" s="85"/>
      <c r="AH9" s="85"/>
      <c r="AI9" s="85"/>
      <c r="AJ9" s="85"/>
      <c r="AK9" s="85"/>
    </row>
    <row r="10" spans="1:37" s="79" customFormat="1" ht="9.75" customHeight="1" x14ac:dyDescent="0.15">
      <c r="B10" s="162"/>
      <c r="C10" s="119" t="str">
        <f>Ⅳ１!A16</f>
        <v>11月6日（水）の運営</v>
      </c>
      <c r="D10" s="133"/>
      <c r="G10" s="117" t="str">
        <f>C10</f>
        <v>11月6日（水）の運営</v>
      </c>
      <c r="H10" s="134"/>
      <c r="I10" s="135"/>
      <c r="K10" s="136"/>
      <c r="M10" s="123" t="str">
        <f>G10</f>
        <v>11月6日（水）の運営</v>
      </c>
      <c r="O10" s="461"/>
      <c r="P10" s="462"/>
      <c r="W10" s="85"/>
      <c r="X10" s="85"/>
      <c r="Y10" s="85"/>
      <c r="AA10" s="86"/>
      <c r="AB10" s="85"/>
      <c r="AC10" s="85"/>
      <c r="AD10" s="85"/>
      <c r="AE10" s="85"/>
      <c r="AF10" s="85"/>
      <c r="AG10" s="85"/>
      <c r="AH10" s="85"/>
      <c r="AI10" s="85"/>
      <c r="AJ10" s="85"/>
      <c r="AK10" s="85"/>
    </row>
    <row r="11" spans="1:37" s="79" customFormat="1" ht="22.5" customHeight="1" x14ac:dyDescent="0.15">
      <c r="B11" s="211"/>
      <c r="C11" s="127" t="str">
        <f>(Ⅳ１!B16)</f>
        <v>入力必須(クリック後選択)</v>
      </c>
      <c r="D11" s="128" t="str">
        <f>(Ⅳ１!C14)</f>
        <v>◆専門部より大会３日間の派遣依頼文書を発行します。</v>
      </c>
      <c r="G11" s="865" t="str">
        <f>(Ⅳ１!D16)</f>
        <v>入力必須(クリック後選択)</v>
      </c>
      <c r="H11" s="866"/>
      <c r="I11" s="867"/>
      <c r="K11" s="463" t="str">
        <f>(Ⅳ１!E14)</f>
        <v>◆専門部より大会３日間の派遣依頼文書を発行します。</v>
      </c>
      <c r="M11" s="130" t="str">
        <f>(Ⅳ１!F16)</f>
        <v>入力必須(クリック後選択)</v>
      </c>
      <c r="N11" s="131"/>
      <c r="O11" s="868" t="str">
        <f>(Ⅳ１!G14)</f>
        <v>◆専門部より大会３日間の派遣依頼文書を発行します。</v>
      </c>
      <c r="P11" s="869"/>
      <c r="Q11" s="131"/>
      <c r="W11" s="85"/>
      <c r="X11" s="85"/>
      <c r="Y11" s="85"/>
      <c r="AA11" s="86"/>
      <c r="AB11" s="85"/>
      <c r="AC11" s="85"/>
      <c r="AD11" s="85"/>
      <c r="AE11" s="85"/>
      <c r="AF11" s="85"/>
      <c r="AG11" s="85"/>
      <c r="AH11" s="85"/>
      <c r="AI11" s="85"/>
      <c r="AJ11" s="85"/>
      <c r="AK11" s="85"/>
    </row>
    <row r="12" spans="1:37" s="79" customFormat="1" ht="9.75" customHeight="1" x14ac:dyDescent="0.15">
      <c r="B12" s="162"/>
      <c r="C12" s="119" t="str">
        <f>Ⅳ１!A18</f>
        <v>11月7日（木）の運営</v>
      </c>
      <c r="D12" s="133"/>
      <c r="G12" s="119" t="str">
        <f>C12</f>
        <v>11月7日（木）の運営</v>
      </c>
      <c r="H12" s="140"/>
      <c r="I12" s="135"/>
      <c r="K12" s="141"/>
      <c r="M12" s="123" t="str">
        <f>G12</f>
        <v>11月7日（木）の運営</v>
      </c>
      <c r="O12" s="142"/>
      <c r="P12" s="462"/>
      <c r="W12" s="85"/>
      <c r="X12" s="85"/>
      <c r="Y12" s="85"/>
      <c r="AA12" s="86"/>
      <c r="AB12" s="85"/>
      <c r="AC12" s="85"/>
      <c r="AD12" s="85"/>
      <c r="AE12" s="85"/>
      <c r="AF12" s="85"/>
      <c r="AG12" s="85"/>
      <c r="AH12" s="85"/>
      <c r="AI12" s="85"/>
      <c r="AJ12" s="85"/>
      <c r="AK12" s="85"/>
    </row>
    <row r="13" spans="1:37" s="79" customFormat="1" ht="22.5" customHeight="1" x14ac:dyDescent="0.15">
      <c r="B13" s="211"/>
      <c r="C13" s="127" t="str">
        <f>(Ⅳ１!B18)</f>
        <v>入力必須(クリック後選択)</v>
      </c>
      <c r="D13" s="128" t="str">
        <f>(Ⅳ１!C14)</f>
        <v>◆専門部より大会３日間の派遣依頼文書を発行します。</v>
      </c>
      <c r="G13" s="865" t="str">
        <f>(Ⅳ１!D18)</f>
        <v>入力必須(クリック後選択)</v>
      </c>
      <c r="H13" s="866"/>
      <c r="I13" s="867"/>
      <c r="J13" s="143"/>
      <c r="K13" s="463" t="str">
        <f>(Ⅳ１!E14)</f>
        <v>◆専門部より大会３日間の派遣依頼文書を発行します。</v>
      </c>
      <c r="M13" s="130" t="str">
        <f>(Ⅳ１!F18)</f>
        <v>入力必須(クリック後選択)</v>
      </c>
      <c r="N13" s="131"/>
      <c r="O13" s="868" t="str">
        <f>(Ⅳ１!G14)</f>
        <v>◆専門部より大会３日間の派遣依頼文書を発行します。</v>
      </c>
      <c r="P13" s="869"/>
      <c r="Q13" s="131"/>
      <c r="W13" s="85"/>
      <c r="X13" s="85"/>
      <c r="Y13" s="85"/>
      <c r="AA13" s="86"/>
      <c r="AB13" s="85"/>
      <c r="AC13" s="85"/>
      <c r="AD13" s="85"/>
      <c r="AE13" s="85"/>
      <c r="AF13" s="85"/>
      <c r="AG13" s="85"/>
      <c r="AH13" s="85"/>
      <c r="AI13" s="85"/>
      <c r="AJ13" s="85"/>
      <c r="AK13" s="85"/>
    </row>
    <row r="14" spans="1:37" s="79" customFormat="1" ht="9.75" customHeight="1" x14ac:dyDescent="0.15">
      <c r="B14" s="464"/>
      <c r="C14" s="119" t="s">
        <v>335</v>
      </c>
      <c r="D14" s="145"/>
      <c r="E14" s="146"/>
      <c r="F14" s="91"/>
      <c r="G14" s="117" t="s">
        <v>335</v>
      </c>
      <c r="H14" s="147"/>
      <c r="K14" s="148"/>
      <c r="M14" s="119" t="s">
        <v>335</v>
      </c>
      <c r="N14" s="143"/>
      <c r="O14" s="149"/>
      <c r="P14" s="150"/>
      <c r="W14" s="85"/>
      <c r="X14" s="85"/>
      <c r="Y14" s="85"/>
      <c r="AA14" s="86"/>
      <c r="AB14" s="85"/>
      <c r="AC14" s="85"/>
      <c r="AD14" s="85"/>
      <c r="AE14" s="85"/>
      <c r="AF14" s="85"/>
      <c r="AG14" s="85"/>
      <c r="AH14" s="85"/>
      <c r="AI14" s="85"/>
      <c r="AJ14" s="85"/>
      <c r="AK14" s="85"/>
    </row>
    <row r="15" spans="1:37" s="79" customFormat="1" ht="32.25" customHeight="1" x14ac:dyDescent="0.15">
      <c r="B15" s="452"/>
      <c r="C15" s="870">
        <f>(Ⅳ１!B20)</f>
        <v>0</v>
      </c>
      <c r="D15" s="871"/>
      <c r="G15" s="957">
        <f>(Ⅳ１!D20)</f>
        <v>0</v>
      </c>
      <c r="H15" s="958"/>
      <c r="I15" s="958"/>
      <c r="J15" s="958"/>
      <c r="K15" s="959"/>
      <c r="L15" s="151"/>
      <c r="M15" s="890">
        <f>(Ⅳ１!F20)</f>
        <v>0</v>
      </c>
      <c r="N15" s="891"/>
      <c r="O15" s="892"/>
      <c r="P15" s="893"/>
      <c r="Q15" s="152"/>
      <c r="W15" s="85"/>
      <c r="X15" s="85"/>
      <c r="Y15" s="85"/>
      <c r="AA15" s="86"/>
      <c r="AB15" s="85"/>
      <c r="AC15" s="85"/>
      <c r="AD15" s="85"/>
      <c r="AE15" s="85"/>
      <c r="AF15" s="85"/>
      <c r="AG15" s="85"/>
      <c r="AH15" s="85"/>
      <c r="AI15" s="85"/>
      <c r="AJ15" s="85"/>
      <c r="AK15" s="85"/>
    </row>
    <row r="16" spans="1:37" s="79" customFormat="1" ht="9.75" customHeight="1" x14ac:dyDescent="0.15">
      <c r="B16" s="464"/>
      <c r="C16" s="153" t="s">
        <v>337</v>
      </c>
      <c r="D16" s="719" t="s">
        <v>562</v>
      </c>
      <c r="G16" s="909" t="s">
        <v>337</v>
      </c>
      <c r="H16" s="910"/>
      <c r="I16" s="150"/>
      <c r="K16" s="719" t="s">
        <v>562</v>
      </c>
      <c r="M16" s="154" t="s">
        <v>337</v>
      </c>
      <c r="N16" s="149"/>
      <c r="O16" s="899" t="s">
        <v>562</v>
      </c>
      <c r="P16" s="900"/>
      <c r="W16" s="85"/>
      <c r="X16" s="85"/>
      <c r="Y16" s="71"/>
      <c r="Z16" s="70"/>
      <c r="AA16" s="86"/>
      <c r="AB16" s="85"/>
      <c r="AC16" s="85"/>
      <c r="AD16" s="85"/>
      <c r="AE16" s="85"/>
      <c r="AF16" s="85"/>
      <c r="AG16" s="85"/>
      <c r="AH16" s="85"/>
      <c r="AI16" s="85"/>
      <c r="AJ16" s="85"/>
      <c r="AK16" s="71"/>
    </row>
    <row r="17" spans="1:46" s="79" customFormat="1" ht="20.25" customHeight="1" thickBot="1" x14ac:dyDescent="0.2">
      <c r="B17" s="211"/>
      <c r="C17" s="721">
        <f>(Ⅳ１!B24)</f>
        <v>0</v>
      </c>
      <c r="D17" s="720" t="str">
        <f>(Ⅳ１!B22)</f>
        <v>入力必須(クリック後選択)</v>
      </c>
      <c r="G17" s="960">
        <f>(Ⅳ１!D24)</f>
        <v>0</v>
      </c>
      <c r="H17" s="961"/>
      <c r="I17" s="962"/>
      <c r="J17" s="156"/>
      <c r="K17" s="720" t="str">
        <f>(Ⅳ１!D22)</f>
        <v>入力必須(クリック後選択)</v>
      </c>
      <c r="L17" s="157"/>
      <c r="M17" s="722">
        <f>(Ⅳ１!F24)</f>
        <v>0</v>
      </c>
      <c r="N17" s="159"/>
      <c r="O17" s="901" t="str">
        <f>(Ⅳ１!F22)</f>
        <v>入力必須(クリック後選択)</v>
      </c>
      <c r="P17" s="902"/>
      <c r="Q17" s="131"/>
      <c r="W17" s="85"/>
      <c r="X17" s="85"/>
      <c r="Y17" s="71"/>
      <c r="Z17" s="70"/>
      <c r="AA17" s="86"/>
      <c r="AB17" s="85"/>
      <c r="AC17" s="85"/>
      <c r="AD17" s="85"/>
      <c r="AE17" s="85"/>
      <c r="AF17" s="85"/>
      <c r="AG17" s="85"/>
      <c r="AH17" s="85"/>
      <c r="AI17" s="85"/>
      <c r="AJ17" s="85"/>
      <c r="AK17" s="71"/>
    </row>
    <row r="18" spans="1:46" s="79" customFormat="1" ht="7.5" customHeight="1" thickBot="1" x14ac:dyDescent="0.2">
      <c r="B18" s="161"/>
      <c r="C18" s="161"/>
      <c r="D18" s="162"/>
      <c r="E18" s="163"/>
      <c r="F18" s="91"/>
      <c r="G18" s="164"/>
      <c r="H18" s="91"/>
      <c r="I18" s="94"/>
      <c r="J18" s="94"/>
      <c r="K18" s="165"/>
      <c r="L18" s="94"/>
      <c r="M18" s="94"/>
      <c r="N18" s="166"/>
      <c r="O18" s="166"/>
      <c r="P18" s="166"/>
      <c r="Q18" s="166"/>
      <c r="W18" s="85"/>
      <c r="X18" s="85"/>
      <c r="Y18" s="71"/>
      <c r="Z18" s="70"/>
      <c r="AA18" s="86"/>
      <c r="AB18" s="85"/>
      <c r="AC18" s="85"/>
      <c r="AD18" s="85"/>
      <c r="AE18" s="85"/>
      <c r="AF18" s="85"/>
      <c r="AG18" s="85"/>
      <c r="AH18" s="85"/>
      <c r="AI18" s="85"/>
      <c r="AJ18" s="85"/>
      <c r="AK18" s="71"/>
    </row>
    <row r="19" spans="1:46" s="167" customFormat="1" ht="24.75" customHeight="1" thickBot="1" x14ac:dyDescent="0.3">
      <c r="B19" s="465"/>
      <c r="C19" s="858" t="s">
        <v>570</v>
      </c>
      <c r="D19" s="859"/>
      <c r="E19" s="859"/>
      <c r="F19" s="859"/>
      <c r="G19" s="859"/>
      <c r="H19" s="859"/>
      <c r="I19" s="859"/>
      <c r="J19" s="859"/>
      <c r="K19" s="859"/>
      <c r="L19" s="859"/>
      <c r="M19" s="859"/>
      <c r="N19" s="859"/>
      <c r="O19" s="859"/>
      <c r="P19" s="860"/>
      <c r="Q19" s="169"/>
      <c r="W19" s="85"/>
      <c r="X19" s="85"/>
      <c r="Y19" s="71"/>
      <c r="Z19" s="70"/>
      <c r="AA19" s="72"/>
      <c r="AB19" s="85"/>
      <c r="AC19" s="85"/>
      <c r="AD19" s="85"/>
      <c r="AE19" s="85"/>
      <c r="AF19" s="85"/>
      <c r="AG19" s="85"/>
      <c r="AH19" s="85"/>
      <c r="AI19" s="170"/>
      <c r="AJ19" s="170"/>
      <c r="AK19" s="71"/>
    </row>
    <row r="20" spans="1:46" s="79" customFormat="1" ht="18.75" customHeight="1" thickBot="1" x14ac:dyDescent="0.2">
      <c r="B20" s="466"/>
      <c r="C20" s="954" t="s">
        <v>358</v>
      </c>
      <c r="D20" s="955"/>
      <c r="E20" s="955"/>
      <c r="F20" s="955"/>
      <c r="G20" s="955"/>
      <c r="H20" s="955"/>
      <c r="I20" s="955"/>
      <c r="J20" s="955"/>
      <c r="K20" s="955"/>
      <c r="L20" s="955"/>
      <c r="M20" s="955"/>
      <c r="N20" s="955"/>
      <c r="O20" s="955"/>
      <c r="P20" s="956"/>
      <c r="W20" s="85"/>
      <c r="X20" s="85"/>
      <c r="Y20" s="71"/>
      <c r="Z20" s="70"/>
      <c r="AA20" s="72"/>
      <c r="AB20" s="85"/>
      <c r="AC20" s="85"/>
      <c r="AD20" s="85"/>
      <c r="AE20" s="85"/>
      <c r="AF20" s="85"/>
      <c r="AG20" s="85"/>
      <c r="AH20" s="85"/>
      <c r="AI20" s="85"/>
      <c r="AJ20" s="85"/>
      <c r="AK20" s="71"/>
    </row>
    <row r="21" spans="1:46" s="172" customFormat="1" ht="12" customHeight="1" x14ac:dyDescent="0.15">
      <c r="B21" s="944"/>
      <c r="C21" s="174" t="str">
        <f>初期設定!D11</f>
        <v>アナウンス</v>
      </c>
      <c r="D21" s="175" t="str">
        <f>初期設定!D12</f>
        <v>朗読</v>
      </c>
      <c r="E21" s="176"/>
      <c r="F21" s="176"/>
      <c r="G21" s="861" t="str">
        <f>(初期設定!D13)</f>
        <v>ラジオ番組</v>
      </c>
      <c r="H21" s="861"/>
      <c r="I21" s="861"/>
      <c r="J21" s="177"/>
      <c r="K21" s="725" t="str">
        <f>(初期設定!D14)</f>
        <v>テレビ番組</v>
      </c>
      <c r="L21" s="178"/>
      <c r="M21" s="727" t="s">
        <v>571</v>
      </c>
      <c r="N21" s="179"/>
      <c r="O21" s="923" t="s">
        <v>572</v>
      </c>
      <c r="P21" s="924"/>
      <c r="Q21" s="179"/>
      <c r="W21" s="180"/>
      <c r="X21" s="180"/>
      <c r="Y21" s="180"/>
      <c r="AA21" s="181"/>
      <c r="AB21" s="180"/>
      <c r="AC21" s="180"/>
      <c r="AD21" s="180"/>
      <c r="AE21" s="180"/>
      <c r="AF21" s="180"/>
      <c r="AG21" s="180"/>
      <c r="AH21" s="180"/>
      <c r="AI21" s="180"/>
      <c r="AJ21" s="180"/>
      <c r="AK21" s="180"/>
    </row>
    <row r="22" spans="1:46" s="79" customFormat="1" ht="18" customHeight="1" thickBot="1" x14ac:dyDescent="0.2">
      <c r="B22" s="945"/>
      <c r="C22" s="182">
        <f ca="1">COUNTIF($C$51:$C$169,初期設定!D11)</f>
        <v>0</v>
      </c>
      <c r="D22" s="726">
        <f ca="1">COUNTIF($C$51:$C$169,初期設定!D12)</f>
        <v>0</v>
      </c>
      <c r="E22" s="183"/>
      <c r="F22" s="184"/>
      <c r="G22" s="862">
        <f ca="1">COUNTIF($C$51:$C$169,初期設定!D13)</f>
        <v>0</v>
      </c>
      <c r="H22" s="862"/>
      <c r="I22" s="862"/>
      <c r="J22" s="183"/>
      <c r="K22" s="185">
        <f ca="1">COUNTIF($C$51:$C$169,初期設定!D14)</f>
        <v>0</v>
      </c>
      <c r="L22" s="184"/>
      <c r="M22" s="728">
        <f ca="1">C22+D22+G22+K22</f>
        <v>0</v>
      </c>
      <c r="N22" s="186"/>
      <c r="O22" s="907">
        <f ca="1">(C22+D22+G22+K22)*1000</f>
        <v>0</v>
      </c>
      <c r="P22" s="908"/>
      <c r="Q22" s="186"/>
      <c r="W22" s="85"/>
      <c r="X22" s="85"/>
      <c r="Y22" s="71"/>
      <c r="Z22" s="70"/>
      <c r="AA22" s="72"/>
      <c r="AB22" s="85"/>
      <c r="AC22" s="85"/>
      <c r="AD22" s="85"/>
      <c r="AE22" s="85"/>
      <c r="AF22" s="85"/>
      <c r="AG22" s="85"/>
      <c r="AH22" s="85"/>
      <c r="AI22" s="85"/>
      <c r="AJ22" s="85"/>
      <c r="AK22" s="71"/>
    </row>
    <row r="23" spans="1:46" s="79" customFormat="1" ht="12" customHeight="1" x14ac:dyDescent="0.15">
      <c r="B23" s="945"/>
      <c r="C23" s="729" t="s">
        <v>573</v>
      </c>
      <c r="D23" s="730"/>
      <c r="E23" s="731"/>
      <c r="F23" s="177"/>
      <c r="G23" s="732" t="str">
        <f>(初期設定!D15)</f>
        <v>AM(高文祭)</v>
      </c>
      <c r="H23" s="733"/>
      <c r="I23" s="734"/>
      <c r="J23" s="735"/>
      <c r="K23" s="736" t="str">
        <f>(初期設定!D16)</f>
        <v>VM(高文祭)</v>
      </c>
      <c r="L23" s="737"/>
      <c r="M23" s="738" t="s">
        <v>574</v>
      </c>
      <c r="N23" s="739"/>
      <c r="O23" s="923" t="s">
        <v>359</v>
      </c>
      <c r="P23" s="924"/>
      <c r="Q23" s="187"/>
      <c r="W23" s="85"/>
      <c r="X23" s="85"/>
      <c r="Y23" s="71"/>
      <c r="Z23" s="70"/>
      <c r="AA23" s="72"/>
      <c r="AB23" s="85"/>
      <c r="AC23" s="85"/>
      <c r="AD23" s="85"/>
      <c r="AE23" s="85"/>
      <c r="AF23" s="85"/>
      <c r="AG23" s="85"/>
      <c r="AH23" s="85"/>
      <c r="AI23" s="85"/>
      <c r="AJ23" s="85"/>
      <c r="AK23" s="71"/>
    </row>
    <row r="24" spans="1:46" s="79" customFormat="1" ht="18" customHeight="1" thickBot="1" x14ac:dyDescent="0.2">
      <c r="B24" s="945"/>
      <c r="C24" s="740">
        <f ca="1">COUNTIF($C$51:$C$169,初期設定!D17)</f>
        <v>0</v>
      </c>
      <c r="D24" s="741"/>
      <c r="E24" s="183"/>
      <c r="F24" s="188"/>
      <c r="G24" s="903">
        <f ca="1">COUNTIF($C$51:$C$169,初期設定!D15)</f>
        <v>0</v>
      </c>
      <c r="H24" s="903"/>
      <c r="I24" s="904"/>
      <c r="J24" s="735"/>
      <c r="K24" s="749">
        <f ca="1">COUNTIF($C$51:$C$169,初期設定!D16)</f>
        <v>0</v>
      </c>
      <c r="L24" s="743"/>
      <c r="M24" s="748">
        <f ca="1">K24+G24</f>
        <v>0</v>
      </c>
      <c r="N24" s="744"/>
      <c r="O24" s="905">
        <f ca="1">C22+D22++G22+K22+K24+G24</f>
        <v>0</v>
      </c>
      <c r="P24" s="906"/>
      <c r="Q24" s="187"/>
      <c r="W24" s="85"/>
      <c r="X24" s="85"/>
      <c r="Y24" s="71"/>
      <c r="Z24" s="70"/>
      <c r="AA24" s="72"/>
      <c r="AB24" s="85"/>
      <c r="AC24" s="85"/>
      <c r="AD24" s="85"/>
      <c r="AE24" s="85"/>
      <c r="AF24" s="85"/>
      <c r="AG24" s="85"/>
      <c r="AH24" s="85"/>
      <c r="AI24" s="85"/>
      <c r="AJ24" s="85"/>
      <c r="AK24" s="71"/>
    </row>
    <row r="25" spans="1:46" s="79" customFormat="1" ht="5.25" customHeight="1" x14ac:dyDescent="0.15">
      <c r="B25" s="467"/>
      <c r="C25" s="173"/>
      <c r="D25" s="187"/>
      <c r="E25" s="187"/>
      <c r="F25" s="187"/>
      <c r="G25" s="187"/>
      <c r="H25" s="186"/>
      <c r="I25" s="68"/>
      <c r="J25" s="187"/>
      <c r="M25" s="187"/>
      <c r="N25" s="187"/>
      <c r="O25" s="187"/>
      <c r="P25" s="190"/>
      <c r="Q25" s="187"/>
      <c r="S25" s="192"/>
      <c r="T25" s="192"/>
      <c r="U25" s="192"/>
      <c r="W25" s="85"/>
      <c r="X25" s="85"/>
      <c r="Y25" s="71"/>
      <c r="Z25" s="70"/>
      <c r="AA25" s="72"/>
      <c r="AB25" s="85"/>
      <c r="AC25" s="85"/>
      <c r="AD25" s="85"/>
      <c r="AE25" s="85"/>
      <c r="AF25" s="85"/>
      <c r="AG25" s="85"/>
      <c r="AH25" s="85"/>
      <c r="AI25" s="85"/>
      <c r="AJ25" s="85"/>
      <c r="AK25" s="71"/>
    </row>
    <row r="26" spans="1:46" s="79" customFormat="1" ht="39.75" customHeight="1" x14ac:dyDescent="0.25">
      <c r="B26" s="189"/>
      <c r="C26" s="195" t="b">
        <v>0</v>
      </c>
      <c r="D26" s="193"/>
      <c r="E26" s="193"/>
      <c r="F26" s="193"/>
      <c r="G26" s="193"/>
      <c r="H26" s="193"/>
      <c r="I26" s="193"/>
      <c r="J26" s="193"/>
      <c r="K26" s="193"/>
      <c r="L26" s="193"/>
      <c r="M26" s="193"/>
      <c r="N26" s="193"/>
      <c r="O26" s="193"/>
      <c r="P26" s="196"/>
      <c r="Q26" s="187"/>
      <c r="S26" s="192"/>
      <c r="U26" s="192"/>
      <c r="W26" s="85"/>
      <c r="X26" s="85"/>
      <c r="Y26" s="71"/>
      <c r="Z26" s="70"/>
      <c r="AA26" s="72"/>
      <c r="AB26" s="85"/>
      <c r="AC26" s="85"/>
      <c r="AD26" s="85"/>
      <c r="AE26" s="85"/>
      <c r="AF26" s="85"/>
      <c r="AG26" s="85"/>
      <c r="AH26" s="85"/>
      <c r="AI26" s="85"/>
      <c r="AJ26" s="85"/>
      <c r="AK26" s="71"/>
    </row>
    <row r="27" spans="1:46" s="79" customFormat="1" ht="42" customHeight="1" x14ac:dyDescent="0.25">
      <c r="A27" s="197"/>
      <c r="B27" s="198"/>
      <c r="C27" s="947" t="str">
        <f>"(1)　"&amp;D4&amp;"で原稿と書面による申込書を提出してください。"</f>
        <v>(1)　10月30日(水)　消印有効　※提出先持ち込みの場合は、16：30必着で原稿と書面による申込書を提出してください。</v>
      </c>
      <c r="D27" s="948"/>
      <c r="E27" s="948"/>
      <c r="F27" s="948"/>
      <c r="G27" s="948"/>
      <c r="H27" s="948"/>
      <c r="I27" s="948"/>
      <c r="J27" s="948"/>
      <c r="K27" s="948"/>
      <c r="L27" s="948"/>
      <c r="M27" s="948"/>
      <c r="N27" s="948"/>
      <c r="O27" s="948"/>
      <c r="P27" s="949"/>
      <c r="Q27" s="187"/>
      <c r="S27" s="192"/>
      <c r="T27" s="192"/>
      <c r="U27" s="192"/>
      <c r="W27" s="85"/>
      <c r="X27" s="85"/>
      <c r="Y27" s="71"/>
      <c r="Z27" s="70"/>
      <c r="AA27" s="72"/>
      <c r="AB27" s="85"/>
      <c r="AC27" s="85"/>
      <c r="AD27" s="85"/>
      <c r="AE27" s="85"/>
      <c r="AF27" s="85"/>
      <c r="AG27" s="85"/>
      <c r="AH27" s="85"/>
      <c r="AI27" s="85"/>
      <c r="AJ27" s="85"/>
      <c r="AK27" s="71"/>
    </row>
    <row r="28" spans="1:46" s="79" customFormat="1" ht="93.75" customHeight="1" x14ac:dyDescent="0.15">
      <c r="A28" s="197"/>
      <c r="B28" s="198"/>
      <c r="C28" s="920" t="s">
        <v>589</v>
      </c>
      <c r="D28" s="921"/>
      <c r="E28" s="921"/>
      <c r="F28" s="921"/>
      <c r="G28" s="921"/>
      <c r="H28" s="921"/>
      <c r="I28" s="921"/>
      <c r="J28" s="921"/>
      <c r="K28" s="921"/>
      <c r="L28" s="921"/>
      <c r="M28" s="921"/>
      <c r="N28" s="921"/>
      <c r="O28" s="921"/>
      <c r="P28" s="922"/>
      <c r="Q28" s="187"/>
      <c r="S28" s="192"/>
      <c r="T28" s="192"/>
      <c r="U28" s="192"/>
      <c r="W28" s="85"/>
      <c r="X28" s="85"/>
      <c r="Y28" s="71"/>
      <c r="Z28" s="70"/>
      <c r="AA28" s="72"/>
      <c r="AB28" s="85"/>
      <c r="AC28" s="85"/>
      <c r="AD28" s="85"/>
      <c r="AE28" s="85"/>
      <c r="AF28" s="85"/>
      <c r="AG28" s="85"/>
      <c r="AH28" s="85"/>
      <c r="AI28" s="85"/>
      <c r="AJ28" s="85"/>
      <c r="AK28" s="71"/>
    </row>
    <row r="29" spans="1:46" s="79" customFormat="1" ht="28.5" customHeight="1" x14ac:dyDescent="0.15">
      <c r="A29" s="197"/>
      <c r="B29" s="199"/>
      <c r="C29" s="920" t="s">
        <v>587</v>
      </c>
      <c r="D29" s="921"/>
      <c r="E29" s="921"/>
      <c r="F29" s="921"/>
      <c r="G29" s="921"/>
      <c r="H29" s="921"/>
      <c r="I29" s="921"/>
      <c r="J29" s="921"/>
      <c r="K29" s="921"/>
      <c r="L29" s="921"/>
      <c r="M29" s="921"/>
      <c r="N29" s="921"/>
      <c r="O29" s="921"/>
      <c r="P29" s="922"/>
      <c r="Q29" s="187"/>
      <c r="S29" s="192"/>
      <c r="T29" s="192"/>
      <c r="U29" s="192"/>
      <c r="W29" s="85"/>
      <c r="X29" s="85"/>
      <c r="Y29" s="85"/>
      <c r="AA29" s="72"/>
      <c r="AB29" s="85"/>
      <c r="AC29" s="85"/>
      <c r="AD29" s="85"/>
      <c r="AE29" s="85"/>
      <c r="AF29" s="85"/>
      <c r="AG29" s="85"/>
      <c r="AH29" s="200"/>
      <c r="AI29" s="200"/>
      <c r="AJ29" s="200"/>
      <c r="AK29" s="200"/>
      <c r="AL29" s="200"/>
      <c r="AM29" s="200"/>
      <c r="AN29" s="200"/>
      <c r="AO29" s="200"/>
      <c r="AP29" s="200"/>
      <c r="AQ29" s="200"/>
      <c r="AR29" s="200"/>
      <c r="AS29" s="200"/>
      <c r="AT29" s="201"/>
    </row>
    <row r="30" spans="1:46" s="79" customFormat="1" ht="40.5" customHeight="1" x14ac:dyDescent="0.15">
      <c r="A30" s="197"/>
      <c r="B30" s="202"/>
      <c r="C30" s="920" t="s">
        <v>588</v>
      </c>
      <c r="D30" s="921"/>
      <c r="E30" s="921"/>
      <c r="F30" s="921"/>
      <c r="G30" s="921"/>
      <c r="H30" s="921"/>
      <c r="I30" s="921"/>
      <c r="J30" s="921"/>
      <c r="K30" s="921"/>
      <c r="L30" s="921"/>
      <c r="M30" s="921"/>
      <c r="N30" s="921"/>
      <c r="O30" s="921"/>
      <c r="P30" s="922"/>
      <c r="Q30" s="187"/>
      <c r="S30" s="192"/>
      <c r="T30" s="192"/>
      <c r="U30" s="192"/>
      <c r="W30" s="85"/>
      <c r="X30" s="85"/>
      <c r="Y30" s="85"/>
      <c r="AA30" s="72"/>
      <c r="AB30" s="85"/>
      <c r="AC30" s="85"/>
      <c r="AD30" s="85"/>
      <c r="AE30" s="85"/>
      <c r="AF30" s="85"/>
      <c r="AG30" s="85"/>
      <c r="AH30" s="85"/>
      <c r="AI30" s="85"/>
      <c r="AJ30" s="85"/>
      <c r="AK30" s="71"/>
    </row>
    <row r="31" spans="1:46" s="79" customFormat="1" ht="33" customHeight="1" thickBot="1" x14ac:dyDescent="0.2">
      <c r="A31" s="197"/>
      <c r="B31" s="203"/>
      <c r="C31" s="950" t="s">
        <v>590</v>
      </c>
      <c r="D31" s="951"/>
      <c r="E31" s="951"/>
      <c r="F31" s="951"/>
      <c r="G31" s="951"/>
      <c r="H31" s="951"/>
      <c r="I31" s="951"/>
      <c r="J31" s="951"/>
      <c r="K31" s="951"/>
      <c r="L31" s="951"/>
      <c r="M31" s="951"/>
      <c r="N31" s="951"/>
      <c r="O31" s="951"/>
      <c r="P31" s="952"/>
      <c r="Q31" s="204"/>
      <c r="S31" s="192"/>
      <c r="T31" s="192"/>
      <c r="U31" s="192"/>
      <c r="W31" s="85"/>
      <c r="X31" s="85"/>
      <c r="Y31" s="85"/>
      <c r="AA31" s="72"/>
      <c r="AB31" s="85"/>
      <c r="AC31" s="85"/>
      <c r="AD31" s="85"/>
      <c r="AE31" s="85"/>
      <c r="AF31" s="85"/>
      <c r="AG31" s="85"/>
      <c r="AH31" s="85"/>
      <c r="AI31" s="85"/>
      <c r="AJ31" s="85"/>
      <c r="AK31" s="71"/>
    </row>
    <row r="32" spans="1:46" s="79" customFormat="1" ht="23.25" customHeight="1" x14ac:dyDescent="0.15">
      <c r="A32" s="193"/>
      <c r="B32" s="205"/>
      <c r="C32" s="206" t="s">
        <v>360</v>
      </c>
      <c r="D32" s="206"/>
      <c r="E32" s="207"/>
      <c r="F32" s="208"/>
      <c r="G32" s="193"/>
      <c r="H32" s="193"/>
      <c r="I32" s="208"/>
      <c r="J32" s="193"/>
      <c r="K32" s="209"/>
      <c r="L32" s="209"/>
      <c r="M32" s="193"/>
      <c r="N32" s="210"/>
      <c r="O32" s="210"/>
      <c r="P32" s="210"/>
      <c r="Q32" s="204"/>
      <c r="S32" s="192"/>
      <c r="T32" s="192"/>
      <c r="U32" s="192"/>
      <c r="W32" s="85"/>
      <c r="X32" s="85"/>
      <c r="Y32" s="71"/>
      <c r="Z32" s="70"/>
      <c r="AA32" s="72"/>
      <c r="AB32" s="85"/>
      <c r="AC32" s="85"/>
      <c r="AD32" s="85"/>
      <c r="AE32" s="85"/>
      <c r="AF32" s="85"/>
      <c r="AG32" s="85"/>
      <c r="AH32" s="85"/>
      <c r="AI32" s="85"/>
      <c r="AJ32" s="85"/>
      <c r="AK32" s="71"/>
    </row>
    <row r="33" spans="2:37" s="79" customFormat="1" ht="23.25" customHeight="1" thickBot="1" x14ac:dyDescent="0.2">
      <c r="B33" s="80"/>
      <c r="C33" s="211" t="s">
        <v>361</v>
      </c>
      <c r="D33" s="212">
        <f>(Ⅰ!C19)</f>
        <v>0</v>
      </c>
      <c r="G33" s="213" t="s">
        <v>362</v>
      </c>
      <c r="I33" s="214">
        <f>(Ⅰ!F19)</f>
        <v>0</v>
      </c>
      <c r="K33" s="215"/>
      <c r="L33" s="157"/>
      <c r="M33" s="157"/>
      <c r="N33" s="157"/>
      <c r="O33" s="216"/>
      <c r="P33" s="204"/>
      <c r="Q33" s="204"/>
      <c r="S33" s="192"/>
      <c r="T33" s="192"/>
      <c r="U33" s="192"/>
      <c r="W33" s="85"/>
      <c r="X33" s="85"/>
      <c r="Y33" s="71"/>
      <c r="Z33" s="70"/>
      <c r="AA33" s="86"/>
      <c r="AB33" s="85"/>
      <c r="AC33" s="85"/>
      <c r="AD33" s="85"/>
      <c r="AE33" s="85"/>
      <c r="AF33" s="85"/>
      <c r="AG33" s="85"/>
      <c r="AH33" s="85"/>
      <c r="AI33" s="85"/>
      <c r="AJ33" s="85"/>
      <c r="AK33" s="71"/>
    </row>
    <row r="34" spans="2:37" s="79" customFormat="1" ht="7.5" customHeight="1" thickBot="1" x14ac:dyDescent="0.2">
      <c r="B34" s="80"/>
      <c r="C34" s="211"/>
      <c r="D34" s="209"/>
      <c r="G34" s="213"/>
      <c r="I34" s="217"/>
      <c r="K34" s="164"/>
      <c r="O34" s="204"/>
      <c r="P34" s="204"/>
      <c r="Q34" s="218"/>
      <c r="S34" s="219"/>
      <c r="T34" s="219"/>
      <c r="U34" s="219"/>
      <c r="V34" s="219"/>
      <c r="W34" s="219"/>
      <c r="X34" s="219"/>
      <c r="Y34" s="219"/>
      <c r="Z34" s="70"/>
      <c r="AA34" s="86"/>
      <c r="AB34" s="85"/>
      <c r="AC34" s="85"/>
      <c r="AD34" s="85"/>
      <c r="AE34" s="85"/>
      <c r="AF34" s="85"/>
      <c r="AG34" s="85"/>
      <c r="AH34" s="85"/>
      <c r="AI34" s="85"/>
      <c r="AJ34" s="85"/>
      <c r="AK34" s="71"/>
    </row>
    <row r="35" spans="2:37" s="79" customFormat="1" ht="21.75" customHeight="1" thickBot="1" x14ac:dyDescent="0.2">
      <c r="B35" s="80"/>
      <c r="C35" s="931" t="s">
        <v>363</v>
      </c>
      <c r="D35" s="932"/>
      <c r="E35" s="220"/>
      <c r="F35" s="220"/>
      <c r="G35" s="221"/>
      <c r="H35" s="220"/>
      <c r="I35" s="222"/>
      <c r="J35" s="220"/>
      <c r="K35" s="223"/>
      <c r="L35" s="220"/>
      <c r="M35" s="911" t="s">
        <v>364</v>
      </c>
      <c r="N35" s="912"/>
      <c r="O35" s="912"/>
      <c r="P35" s="913"/>
      <c r="Q35" s="224"/>
      <c r="S35" s="219"/>
      <c r="T35" s="219"/>
      <c r="U35" s="219"/>
      <c r="V35" s="219"/>
      <c r="W35" s="219"/>
      <c r="X35" s="219"/>
      <c r="Y35" s="219"/>
      <c r="Z35" s="70"/>
      <c r="AA35" s="86"/>
      <c r="AB35" s="85"/>
      <c r="AC35" s="85"/>
      <c r="AD35" s="85"/>
      <c r="AE35" s="85"/>
      <c r="AF35" s="85"/>
      <c r="AG35" s="85"/>
      <c r="AH35" s="85"/>
      <c r="AI35" s="85"/>
      <c r="AJ35" s="85"/>
      <c r="AK35" s="71"/>
    </row>
    <row r="36" spans="2:37" s="79" customFormat="1" ht="16.5" customHeight="1" thickBot="1" x14ac:dyDescent="0.2">
      <c r="B36" s="80"/>
      <c r="C36" s="225" t="s">
        <v>365</v>
      </c>
      <c r="D36" s="226"/>
      <c r="E36" s="227"/>
      <c r="F36" s="227"/>
      <c r="G36" s="228"/>
      <c r="H36" s="227"/>
      <c r="I36" s="229"/>
      <c r="J36" s="227"/>
      <c r="K36" s="230"/>
      <c r="L36" s="227"/>
      <c r="M36" s="914" t="str">
        <f>Ⅰ!E9</f>
        <v/>
      </c>
      <c r="N36" s="915"/>
      <c r="O36" s="915"/>
      <c r="P36" s="916"/>
      <c r="Q36" s="224"/>
      <c r="R36" s="224"/>
      <c r="S36" s="219"/>
      <c r="T36" s="219"/>
      <c r="U36" s="219"/>
      <c r="V36" s="219"/>
      <c r="W36" s="219"/>
      <c r="X36" s="219"/>
      <c r="Y36" s="219"/>
      <c r="Z36" s="70"/>
      <c r="AA36" s="86"/>
      <c r="AB36" s="85"/>
      <c r="AC36" s="85"/>
      <c r="AD36" s="85"/>
      <c r="AE36" s="85"/>
      <c r="AF36" s="85"/>
      <c r="AG36" s="85"/>
      <c r="AH36" s="85"/>
      <c r="AI36" s="85"/>
      <c r="AJ36" s="85"/>
      <c r="AK36" s="71"/>
    </row>
    <row r="37" spans="2:37" s="79" customFormat="1" ht="16.5" customHeight="1" thickTop="1" x14ac:dyDescent="0.15">
      <c r="B37" s="80"/>
      <c r="C37" s="231" t="s">
        <v>366</v>
      </c>
      <c r="D37" s="226"/>
      <c r="E37" s="227"/>
      <c r="F37" s="227"/>
      <c r="G37" s="228"/>
      <c r="H37" s="227"/>
      <c r="I37" s="229"/>
      <c r="J37" s="227"/>
      <c r="K37" s="230"/>
      <c r="L37" s="230"/>
      <c r="M37" s="230"/>
      <c r="N37" s="230"/>
      <c r="O37" s="230"/>
      <c r="P37" s="232"/>
      <c r="Q37" s="224"/>
      <c r="R37" s="224"/>
      <c r="S37" s="219"/>
      <c r="T37" s="219"/>
      <c r="U37" s="219"/>
      <c r="V37" s="219"/>
      <c r="W37" s="219"/>
      <c r="X37" s="219"/>
      <c r="Y37" s="219"/>
      <c r="Z37" s="70"/>
      <c r="AA37" s="86"/>
      <c r="AB37" s="85"/>
      <c r="AC37" s="85"/>
      <c r="AD37" s="85"/>
      <c r="AE37" s="85"/>
      <c r="AF37" s="85"/>
      <c r="AG37" s="85"/>
      <c r="AH37" s="85"/>
      <c r="AI37" s="85"/>
      <c r="AJ37" s="85"/>
      <c r="AK37" s="71"/>
    </row>
    <row r="38" spans="2:37" s="79" customFormat="1" ht="16.5" customHeight="1" x14ac:dyDescent="0.15">
      <c r="B38" s="80"/>
      <c r="C38" s="233" t="s">
        <v>367</v>
      </c>
      <c r="D38" s="226"/>
      <c r="E38" s="227"/>
      <c r="F38" s="227"/>
      <c r="G38" s="228"/>
      <c r="H38" s="227"/>
      <c r="I38" s="229"/>
      <c r="J38" s="227"/>
      <c r="K38" s="230"/>
      <c r="L38" s="227"/>
      <c r="M38" s="227"/>
      <c r="N38" s="227"/>
      <c r="O38" s="234"/>
      <c r="P38" s="232"/>
      <c r="Q38" s="224"/>
      <c r="R38" s="224"/>
      <c r="S38" s="219"/>
      <c r="T38" s="219"/>
      <c r="U38" s="219"/>
      <c r="V38" s="219"/>
      <c r="W38" s="219"/>
      <c r="X38" s="219"/>
      <c r="Y38" s="219"/>
      <c r="Z38" s="70"/>
      <c r="AA38" s="86"/>
      <c r="AB38" s="85"/>
      <c r="AC38" s="85"/>
      <c r="AD38" s="85"/>
      <c r="AE38" s="85"/>
      <c r="AF38" s="85"/>
      <c r="AG38" s="85"/>
      <c r="AH38" s="85"/>
      <c r="AI38" s="85"/>
      <c r="AJ38" s="85"/>
      <c r="AK38" s="71"/>
    </row>
    <row r="39" spans="2:37" s="79" customFormat="1" ht="16.5" customHeight="1" x14ac:dyDescent="0.15">
      <c r="B39" s="80"/>
      <c r="C39" s="235" t="s">
        <v>368</v>
      </c>
      <c r="D39" s="226"/>
      <c r="E39" s="227"/>
      <c r="F39" s="227"/>
      <c r="G39" s="228"/>
      <c r="H39" s="227"/>
      <c r="I39" s="229"/>
      <c r="J39" s="227"/>
      <c r="K39" s="230"/>
      <c r="L39" s="227"/>
      <c r="M39" s="227"/>
      <c r="N39" s="227"/>
      <c r="O39" s="234"/>
      <c r="P39" s="232"/>
      <c r="Q39" s="224"/>
      <c r="R39" s="224"/>
      <c r="S39" s="219"/>
      <c r="T39" s="219"/>
      <c r="U39" s="219"/>
      <c r="V39" s="219"/>
      <c r="W39" s="219"/>
      <c r="X39" s="219"/>
      <c r="Y39" s="219"/>
      <c r="Z39" s="70"/>
      <c r="AA39" s="86"/>
      <c r="AB39" s="85"/>
      <c r="AC39" s="85"/>
      <c r="AD39" s="85"/>
      <c r="AE39" s="85"/>
      <c r="AF39" s="85"/>
      <c r="AG39" s="85"/>
      <c r="AH39" s="85"/>
      <c r="AI39" s="85"/>
      <c r="AJ39" s="85"/>
      <c r="AK39" s="71"/>
    </row>
    <row r="40" spans="2:37" s="236" customFormat="1" ht="28.5" customHeight="1" thickBot="1" x14ac:dyDescent="0.2">
      <c r="B40" s="237"/>
      <c r="C40" s="917" t="s">
        <v>369</v>
      </c>
      <c r="D40" s="918"/>
      <c r="E40" s="918"/>
      <c r="F40" s="918"/>
      <c r="G40" s="918"/>
      <c r="H40" s="918"/>
      <c r="I40" s="918"/>
      <c r="J40" s="918"/>
      <c r="K40" s="918"/>
      <c r="L40" s="918"/>
      <c r="M40" s="918"/>
      <c r="N40" s="918"/>
      <c r="O40" s="918"/>
      <c r="P40" s="919"/>
      <c r="Q40" s="238"/>
      <c r="Y40" s="239"/>
      <c r="Z40" s="240"/>
      <c r="AA40" s="241"/>
      <c r="AB40" s="242"/>
      <c r="AC40" s="242"/>
      <c r="AD40" s="242"/>
      <c r="AE40" s="242"/>
      <c r="AF40" s="242"/>
      <c r="AG40" s="242"/>
      <c r="AH40" s="242"/>
      <c r="AI40" s="242"/>
      <c r="AJ40" s="242"/>
      <c r="AK40" s="243"/>
    </row>
    <row r="41" spans="2:37" s="79" customFormat="1" ht="4.5" customHeight="1" x14ac:dyDescent="0.15">
      <c r="B41" s="204"/>
      <c r="F41" s="91"/>
      <c r="I41" s="91"/>
      <c r="K41" s="165"/>
      <c r="L41" s="165"/>
      <c r="N41" s="204"/>
      <c r="O41" s="204"/>
      <c r="P41" s="204"/>
      <c r="Q41" s="219"/>
      <c r="Y41" s="219"/>
      <c r="Z41" s="70"/>
      <c r="AA41" s="72"/>
      <c r="AB41" s="85"/>
      <c r="AC41" s="85"/>
      <c r="AD41" s="85"/>
      <c r="AE41" s="85"/>
      <c r="AF41" s="85"/>
      <c r="AG41" s="85"/>
      <c r="AH41" s="85"/>
      <c r="AI41" s="85"/>
      <c r="AJ41" s="85"/>
      <c r="AK41" s="71"/>
    </row>
    <row r="42" spans="2:37" s="79" customFormat="1" ht="82.5" customHeight="1" x14ac:dyDescent="0.15">
      <c r="B42" s="992" t="str">
        <f>B1</f>
        <v>第47回宮崎県高等学校新人放送コンテスト
第46回九州高校放送コンテスト 宮崎県予選
全九州総文 宮崎県予選／全国高文祭 AM部門・VM部門 宮崎県予選</v>
      </c>
      <c r="C42" s="992"/>
      <c r="D42" s="992"/>
      <c r="E42" s="992"/>
      <c r="F42" s="992"/>
      <c r="G42" s="992"/>
      <c r="H42" s="992"/>
      <c r="I42" s="992"/>
      <c r="J42" s="992"/>
      <c r="K42" s="992"/>
      <c r="L42" s="83"/>
      <c r="M42" s="245" t="s">
        <v>370</v>
      </c>
      <c r="N42" s="78" t="s">
        <v>371</v>
      </c>
      <c r="O42" s="246"/>
      <c r="P42" s="246"/>
      <c r="Q42" s="238"/>
      <c r="R42" s="238"/>
      <c r="S42" s="238"/>
      <c r="T42" s="238"/>
      <c r="U42" s="238"/>
      <c r="V42" s="238"/>
      <c r="W42" s="238"/>
      <c r="X42" s="238"/>
      <c r="Y42" s="238"/>
      <c r="Z42" s="70"/>
      <c r="AA42" s="72"/>
      <c r="AB42" s="85"/>
      <c r="AC42" s="85"/>
      <c r="AD42" s="85"/>
      <c r="AE42" s="85"/>
      <c r="AF42" s="85"/>
      <c r="AG42" s="85"/>
      <c r="AH42" s="85"/>
      <c r="AI42" s="85"/>
      <c r="AJ42" s="85"/>
      <c r="AK42" s="71"/>
    </row>
    <row r="43" spans="2:37" s="79" customFormat="1" ht="18.75" customHeight="1" x14ac:dyDescent="0.25">
      <c r="C43" s="259" t="s">
        <v>372</v>
      </c>
      <c r="D43" s="930">
        <f>C3</f>
        <v>0</v>
      </c>
      <c r="E43" s="930"/>
      <c r="F43" s="930"/>
      <c r="G43" s="930"/>
      <c r="H43" s="930"/>
      <c r="I43" s="930"/>
      <c r="K43" s="94"/>
      <c r="L43" s="93"/>
      <c r="M43" s="953" t="str">
        <f>M36</f>
        <v/>
      </c>
      <c r="N43" s="953"/>
      <c r="O43" s="953"/>
      <c r="P43" s="90"/>
      <c r="Q43" s="219"/>
      <c r="Z43" s="70"/>
      <c r="AA43" s="72"/>
      <c r="AB43" s="85"/>
      <c r="AC43" s="85"/>
      <c r="AD43" s="85"/>
      <c r="AE43" s="85"/>
      <c r="AF43" s="85"/>
      <c r="AG43" s="85"/>
      <c r="AH43" s="85"/>
      <c r="AI43" s="85"/>
      <c r="AJ43" s="85"/>
      <c r="AK43" s="71"/>
    </row>
    <row r="44" spans="2:37" s="79" customFormat="1" ht="7.5" customHeight="1" x14ac:dyDescent="0.25">
      <c r="C44" s="253"/>
      <c r="D44" s="169"/>
      <c r="E44" s="253"/>
      <c r="F44" s="169"/>
      <c r="K44" s="204"/>
      <c r="L44" s="204"/>
      <c r="M44" s="204"/>
      <c r="N44" s="90"/>
      <c r="O44" s="90"/>
      <c r="P44" s="90"/>
      <c r="Q44" s="219"/>
      <c r="R44" s="219"/>
      <c r="S44" s="219"/>
      <c r="T44" s="219"/>
      <c r="U44" s="219"/>
      <c r="V44" s="219"/>
      <c r="W44" s="219"/>
      <c r="X44" s="219"/>
      <c r="Y44" s="219"/>
      <c r="Z44" s="70"/>
      <c r="AA44" s="72"/>
      <c r="AB44" s="85"/>
      <c r="AC44" s="85"/>
      <c r="AD44" s="85"/>
      <c r="AE44" s="85"/>
      <c r="AF44" s="85"/>
      <c r="AG44" s="85"/>
      <c r="AH44" s="85"/>
      <c r="AI44" s="85"/>
      <c r="AJ44" s="85"/>
      <c r="AK44" s="71"/>
    </row>
    <row r="45" spans="2:37" s="79" customFormat="1" ht="16.5" customHeight="1" x14ac:dyDescent="0.15">
      <c r="C45" s="73" t="s">
        <v>373</v>
      </c>
      <c r="D45" s="254">
        <f>(Ⅰ!C17)</f>
        <v>0</v>
      </c>
      <c r="E45" s="162"/>
      <c r="F45" s="163"/>
      <c r="K45" s="255"/>
      <c r="M45" s="256" t="s">
        <v>374</v>
      </c>
      <c r="N45" s="257">
        <v>1</v>
      </c>
      <c r="O45" s="258">
        <v>1</v>
      </c>
      <c r="P45" s="259" t="s">
        <v>375</v>
      </c>
      <c r="W45" s="85"/>
      <c r="X45" s="85"/>
      <c r="Y45" s="71"/>
      <c r="Z45" s="70"/>
      <c r="AA45" s="72"/>
      <c r="AB45" s="85"/>
      <c r="AC45" s="85"/>
      <c r="AD45" s="85"/>
      <c r="AE45" s="85"/>
      <c r="AF45" s="85"/>
      <c r="AG45" s="85"/>
      <c r="AH45" s="85"/>
      <c r="AI45" s="85"/>
      <c r="AJ45" s="85"/>
      <c r="AK45" s="71"/>
    </row>
    <row r="46" spans="2:37" s="79" customFormat="1" ht="7.5" hidden="1" customHeight="1" x14ac:dyDescent="0.15">
      <c r="C46" s="260"/>
      <c r="D46" s="161"/>
      <c r="E46" s="162"/>
      <c r="F46" s="163"/>
      <c r="K46" s="165"/>
      <c r="L46" s="94"/>
      <c r="M46" s="261"/>
      <c r="N46" s="261"/>
      <c r="O46" s="261"/>
      <c r="P46" s="261"/>
      <c r="Q46" s="261"/>
      <c r="W46" s="85"/>
      <c r="X46" s="85"/>
      <c r="Y46" s="71"/>
      <c r="Z46" s="70"/>
      <c r="AA46" s="72"/>
      <c r="AB46" s="85"/>
      <c r="AC46" s="85"/>
      <c r="AD46" s="85"/>
      <c r="AE46" s="85"/>
      <c r="AF46" s="85"/>
      <c r="AG46" s="85"/>
      <c r="AH46" s="85"/>
      <c r="AI46" s="85"/>
      <c r="AJ46" s="85"/>
      <c r="AK46" s="71"/>
    </row>
    <row r="47" spans="2:37" s="79" customFormat="1" ht="16.5" hidden="1" customHeight="1" x14ac:dyDescent="0.15">
      <c r="C47" s="262" t="s">
        <v>376</v>
      </c>
      <c r="D47" s="254">
        <f>D33</f>
        <v>0</v>
      </c>
      <c r="G47" s="263" t="s">
        <v>377</v>
      </c>
      <c r="H47" s="254">
        <f>I33</f>
        <v>0</v>
      </c>
      <c r="I47" s="264">
        <f>(Ⅰ!F19)</f>
        <v>0</v>
      </c>
      <c r="Q47" s="259"/>
      <c r="W47" s="85"/>
      <c r="X47" s="85"/>
      <c r="Y47" s="71"/>
      <c r="Z47" s="70"/>
      <c r="AA47" s="72"/>
      <c r="AB47" s="85"/>
      <c r="AC47" s="85"/>
      <c r="AD47" s="85"/>
      <c r="AE47" s="85"/>
      <c r="AF47" s="85"/>
      <c r="AG47" s="85"/>
      <c r="AH47" s="85"/>
      <c r="AI47" s="85"/>
      <c r="AJ47" s="85"/>
      <c r="AK47" s="71"/>
    </row>
    <row r="48" spans="2:37" s="79" customFormat="1" ht="7.5" customHeight="1" thickBot="1" x14ac:dyDescent="0.2">
      <c r="B48" s="90"/>
      <c r="C48" s="90"/>
      <c r="D48" s="162"/>
      <c r="E48" s="90"/>
      <c r="F48" s="91"/>
      <c r="G48" s="77"/>
      <c r="H48" s="91"/>
      <c r="I48" s="90"/>
      <c r="J48" s="90"/>
      <c r="O48" s="259"/>
      <c r="P48" s="259"/>
      <c r="Q48" s="259"/>
      <c r="W48" s="85"/>
      <c r="X48" s="85"/>
      <c r="Y48" s="71"/>
      <c r="Z48" s="70"/>
      <c r="AA48" s="72"/>
      <c r="AB48" s="71"/>
      <c r="AC48" s="71"/>
      <c r="AD48" s="71"/>
      <c r="AE48" s="71"/>
      <c r="AF48" s="71"/>
      <c r="AG48" s="71"/>
      <c r="AH48" s="71"/>
      <c r="AI48" s="85"/>
      <c r="AJ48" s="85"/>
      <c r="AK48" s="71"/>
    </row>
    <row r="49" spans="1:24" ht="31.5" customHeight="1" x14ac:dyDescent="0.15">
      <c r="B49" s="928" t="s">
        <v>378</v>
      </c>
      <c r="C49" s="841" t="s">
        <v>379</v>
      </c>
      <c r="D49" s="843" t="s">
        <v>380</v>
      </c>
      <c r="E49" s="845" t="s">
        <v>381</v>
      </c>
      <c r="F49" s="933" t="s">
        <v>342</v>
      </c>
      <c r="G49" s="934"/>
      <c r="H49" s="267"/>
      <c r="I49" s="267"/>
      <c r="J49" s="850" t="s">
        <v>344</v>
      </c>
      <c r="K49" s="851"/>
      <c r="L49" s="851"/>
      <c r="M49" s="852"/>
      <c r="N49" s="853" t="s">
        <v>382</v>
      </c>
      <c r="O49" s="854"/>
      <c r="P49" s="204"/>
      <c r="Q49" s="894" t="s">
        <v>383</v>
      </c>
      <c r="R49" s="895"/>
      <c r="S49" s="894" t="s">
        <v>384</v>
      </c>
      <c r="T49" s="895"/>
      <c r="X49" s="85"/>
    </row>
    <row r="50" spans="1:24" ht="24.75" customHeight="1" thickBot="1" x14ac:dyDescent="0.2">
      <c r="B50" s="946"/>
      <c r="C50" s="842"/>
      <c r="D50" s="844"/>
      <c r="E50" s="846"/>
      <c r="F50" s="935"/>
      <c r="G50" s="936"/>
      <c r="H50" s="269"/>
      <c r="I50" s="269"/>
      <c r="J50" s="848" t="s">
        <v>385</v>
      </c>
      <c r="K50" s="855"/>
      <c r="L50" s="848" t="s">
        <v>349</v>
      </c>
      <c r="M50" s="849"/>
      <c r="N50" s="856" t="s">
        <v>62</v>
      </c>
      <c r="O50" s="857"/>
      <c r="P50" s="270"/>
      <c r="Q50" s="271" t="s">
        <v>386</v>
      </c>
      <c r="R50" s="272" t="s">
        <v>387</v>
      </c>
      <c r="S50" s="273" t="s">
        <v>386</v>
      </c>
      <c r="T50" s="274" t="s">
        <v>387</v>
      </c>
      <c r="X50" s="85"/>
    </row>
    <row r="51" spans="1:24" ht="15.75" customHeight="1" thickTop="1" x14ac:dyDescent="0.15">
      <c r="A51" s="68">
        <v>1</v>
      </c>
      <c r="B51" s="468" t="str">
        <f>IF($C$4="", "",$C$4)</f>
        <v/>
      </c>
      <c r="C51" s="276" t="str">
        <f>IF($C$26=TRUE,(Ⅴ１!B6),"表示不可")</f>
        <v>表示不可</v>
      </c>
      <c r="D51" s="277" t="str">
        <f>IF($C$26=TRUE,(Ⅴ１!C6),"表示不可")</f>
        <v>表示不可</v>
      </c>
      <c r="E51" s="277" t="str">
        <f>IF($C$26=TRUE,(Ⅴ１!D6),"表示不可")</f>
        <v>表示不可</v>
      </c>
      <c r="F51" s="422" t="str">
        <f>IF($C$26=TRUE,(Ⅴ１!E6),"表示不可")</f>
        <v>表示不可</v>
      </c>
      <c r="G51" s="423" t="str">
        <f>IF($C$26=TRUE,(Ⅴ１!F6),"表示不可")</f>
        <v>表示不可</v>
      </c>
      <c r="H51" s="469" t="str">
        <f>IF(C51="アナウンス","記入→","")</f>
        <v/>
      </c>
      <c r="I51" s="470" t="str">
        <f>IF($C$26=TRUE,(Ⅴ１!H6),"表示不可")</f>
        <v>表示不可</v>
      </c>
      <c r="J51" s="424" t="str">
        <f>IF($C$26=TRUE,(Ⅴ１!I6),"表示不可")</f>
        <v>表示不可</v>
      </c>
      <c r="K51" s="423" t="str">
        <f>IF($C$26=TRUE,(Ⅴ１!J6),"表示不可")</f>
        <v>表示不可</v>
      </c>
      <c r="L51" s="471" t="str">
        <f>IF(C51="朗読","記入→","")</f>
        <v/>
      </c>
      <c r="M51" s="277" t="str">
        <f>IF($C$26=TRUE,(Ⅴ１!L6),"表示不可")</f>
        <v>表示不可</v>
      </c>
      <c r="N51" s="285" t="str">
        <f>IF($C$26=TRUE,(Ⅴ１!M6),"表示不可")</f>
        <v>表示不可</v>
      </c>
      <c r="O51" s="286" t="str">
        <f>IF($C$26=TRUE,(Ⅴ１!N6),"表示不可")</f>
        <v>表示不可</v>
      </c>
      <c r="P51" s="77"/>
      <c r="Q51" s="287"/>
      <c r="R51" s="288"/>
      <c r="S51" s="289"/>
      <c r="T51" s="290"/>
      <c r="X51" s="85"/>
    </row>
    <row r="52" spans="1:24" ht="15.75" customHeight="1" x14ac:dyDescent="0.15">
      <c r="A52" s="68">
        <v>2</v>
      </c>
      <c r="B52" s="468" t="str">
        <f t="shared" ref="B52:B70" si="0">IF($C$4="", "",$C$4)</f>
        <v/>
      </c>
      <c r="C52" s="276" t="str">
        <f>IF($C$26=TRUE,(Ⅴ１!B7),"表示不可")</f>
        <v>表示不可</v>
      </c>
      <c r="D52" s="277" t="str">
        <f>IF($C$26=TRUE,(Ⅴ１!C7),"表示不可")</f>
        <v>表示不可</v>
      </c>
      <c r="E52" s="277" t="str">
        <f>IF($C$26=TRUE,(Ⅴ１!D7),"表示不可")</f>
        <v>表示不可</v>
      </c>
      <c r="F52" s="422" t="str">
        <f>IF($C$26=TRUE,(Ⅴ１!E7),"表示不可")</f>
        <v>表示不可</v>
      </c>
      <c r="G52" s="423" t="str">
        <f>IF($C$26=TRUE,(Ⅴ１!F7),"表示不可")</f>
        <v>表示不可</v>
      </c>
      <c r="H52" s="469" t="str">
        <f t="shared" ref="H52:H70" si="1">IF(C52="アナウンス","記入→","")</f>
        <v/>
      </c>
      <c r="I52" s="285" t="str">
        <f>IF($C$26=TRUE,(Ⅴ１!H7),"表示不可")</f>
        <v>表示不可</v>
      </c>
      <c r="J52" s="424" t="str">
        <f>IF($C$26=TRUE,(Ⅴ１!I7),"表示不可")</f>
        <v>表示不可</v>
      </c>
      <c r="K52" s="397" t="str">
        <f>IF($C$26=TRUE,(Ⅴ１!J7),"表示不可")</f>
        <v>表示不可</v>
      </c>
      <c r="L52" s="471" t="str">
        <f t="shared" ref="L52:L70" si="2">IF(C52="朗読","記入→","")</f>
        <v/>
      </c>
      <c r="M52" s="277" t="str">
        <f>IF($C$26=TRUE,(Ⅴ１!L7),"表示不可")</f>
        <v>表示不可</v>
      </c>
      <c r="N52" s="285" t="str">
        <f>IF($C$26=TRUE,(Ⅴ１!M7),"表示不可")</f>
        <v>表示不可</v>
      </c>
      <c r="O52" s="286" t="str">
        <f>IF($C$26=TRUE,(Ⅴ１!N7),"表示不可")</f>
        <v>表示不可</v>
      </c>
      <c r="P52" s="77"/>
      <c r="Q52" s="292"/>
      <c r="R52" s="293"/>
      <c r="S52" s="294"/>
      <c r="T52" s="295"/>
      <c r="X52" s="85"/>
    </row>
    <row r="53" spans="1:24" ht="15.75" customHeight="1" x14ac:dyDescent="0.15">
      <c r="A53" s="68">
        <v>3</v>
      </c>
      <c r="B53" s="468" t="str">
        <f t="shared" si="0"/>
        <v/>
      </c>
      <c r="C53" s="276" t="str">
        <f>IF($C$26=TRUE,(Ⅴ１!B8),"表示不可")</f>
        <v>表示不可</v>
      </c>
      <c r="D53" s="277" t="str">
        <f>IF($C$26=TRUE,(Ⅴ１!C8),"表示不可")</f>
        <v>表示不可</v>
      </c>
      <c r="E53" s="277" t="str">
        <f>IF($C$26=TRUE,(Ⅴ１!D8),"表示不可")</f>
        <v>表示不可</v>
      </c>
      <c r="F53" s="422" t="str">
        <f>IF($C$26=TRUE,(Ⅴ１!E8),"表示不可")</f>
        <v>表示不可</v>
      </c>
      <c r="G53" s="423" t="str">
        <f>IF($C$26=TRUE,(Ⅴ１!F8),"表示不可")</f>
        <v>表示不可</v>
      </c>
      <c r="H53" s="469" t="str">
        <f t="shared" si="1"/>
        <v/>
      </c>
      <c r="I53" s="285" t="str">
        <f>IF($C$26=TRUE,(Ⅴ１!H8),"表示不可")</f>
        <v>表示不可</v>
      </c>
      <c r="J53" s="424" t="str">
        <f>IF($C$26=TRUE,(Ⅴ１!I8),"表示不可")</f>
        <v>表示不可</v>
      </c>
      <c r="K53" s="397" t="str">
        <f>IF($C$26=TRUE,(Ⅴ１!J8),"表示不可")</f>
        <v>表示不可</v>
      </c>
      <c r="L53" s="471" t="str">
        <f t="shared" si="2"/>
        <v/>
      </c>
      <c r="M53" s="277" t="str">
        <f>IF($C$26=TRUE,(Ⅴ１!L8),"表示不可")</f>
        <v>表示不可</v>
      </c>
      <c r="N53" s="285" t="str">
        <f>IF($C$26=TRUE,(Ⅴ１!M8),"表示不可")</f>
        <v>表示不可</v>
      </c>
      <c r="O53" s="286" t="str">
        <f>IF($C$26=TRUE,(Ⅴ１!N8),"表示不可")</f>
        <v>表示不可</v>
      </c>
      <c r="P53" s="77"/>
      <c r="Q53" s="292"/>
      <c r="R53" s="293"/>
      <c r="S53" s="294"/>
      <c r="T53" s="295"/>
      <c r="X53" s="85"/>
    </row>
    <row r="54" spans="1:24" ht="15.75" customHeight="1" x14ac:dyDescent="0.15">
      <c r="A54" s="68">
        <v>4</v>
      </c>
      <c r="B54" s="468" t="str">
        <f t="shared" si="0"/>
        <v/>
      </c>
      <c r="C54" s="276" t="str">
        <f>IF($C$26=TRUE,(Ⅴ１!B9),"表示不可")</f>
        <v>表示不可</v>
      </c>
      <c r="D54" s="277" t="str">
        <f>IF($C$26=TRUE,(Ⅴ１!C9),"表示不可")</f>
        <v>表示不可</v>
      </c>
      <c r="E54" s="277" t="str">
        <f>IF($C$26=TRUE,(Ⅴ１!D9),"表示不可")</f>
        <v>表示不可</v>
      </c>
      <c r="F54" s="422" t="str">
        <f>IF($C$26=TRUE,(Ⅴ１!E9),"表示不可")</f>
        <v>表示不可</v>
      </c>
      <c r="G54" s="423" t="str">
        <f>IF($C$26=TRUE,(Ⅴ１!F9),"表示不可")</f>
        <v>表示不可</v>
      </c>
      <c r="H54" s="469" t="str">
        <f t="shared" si="1"/>
        <v/>
      </c>
      <c r="I54" s="285" t="str">
        <f>IF($C$26=TRUE,(Ⅴ１!H9),"表示不可")</f>
        <v>表示不可</v>
      </c>
      <c r="J54" s="424" t="str">
        <f>IF($C$26=TRUE,(Ⅴ１!I9),"表示不可")</f>
        <v>表示不可</v>
      </c>
      <c r="K54" s="397" t="str">
        <f>IF($C$26=TRUE,(Ⅴ１!J9),"表示不可")</f>
        <v>表示不可</v>
      </c>
      <c r="L54" s="471" t="str">
        <f t="shared" si="2"/>
        <v/>
      </c>
      <c r="M54" s="277" t="str">
        <f>IF($C$26=TRUE,(Ⅴ１!L9),"表示不可")</f>
        <v>表示不可</v>
      </c>
      <c r="N54" s="285" t="str">
        <f>IF($C$26=TRUE,(Ⅴ１!M9),"表示不可")</f>
        <v>表示不可</v>
      </c>
      <c r="O54" s="286" t="str">
        <f>IF($C$26=TRUE,(Ⅴ１!N9),"表示不可")</f>
        <v>表示不可</v>
      </c>
      <c r="P54" s="77"/>
      <c r="Q54" s="292"/>
      <c r="R54" s="293"/>
      <c r="S54" s="294"/>
      <c r="T54" s="296"/>
      <c r="W54" s="297"/>
      <c r="X54" s="85"/>
    </row>
    <row r="55" spans="1:24" ht="15.75" customHeight="1" thickBot="1" x14ac:dyDescent="0.2">
      <c r="A55" s="68">
        <v>5</v>
      </c>
      <c r="B55" s="472" t="str">
        <f t="shared" si="0"/>
        <v/>
      </c>
      <c r="C55" s="299" t="str">
        <f>IF($C$26=TRUE,(Ⅴ１!B10),"表示不可")</f>
        <v>表示不可</v>
      </c>
      <c r="D55" s="300" t="str">
        <f>IF($C$26=TRUE,(Ⅴ１!C10),"表示不可")</f>
        <v>表示不可</v>
      </c>
      <c r="E55" s="300" t="str">
        <f>IF($C$26=TRUE,(Ⅴ１!D10),"表示不可")</f>
        <v>表示不可</v>
      </c>
      <c r="F55" s="473" t="str">
        <f>IF($C$26=TRUE,(Ⅴ１!E10),"表示不可")</f>
        <v>表示不可</v>
      </c>
      <c r="G55" s="474" t="str">
        <f>IF($C$26=TRUE,(Ⅴ１!F10),"表示不可")</f>
        <v>表示不可</v>
      </c>
      <c r="H55" s="475" t="str">
        <f t="shared" si="1"/>
        <v/>
      </c>
      <c r="I55" s="308" t="str">
        <f>IF($C$26=TRUE,(Ⅴ１!H10),"表示不可")</f>
        <v>表示不可</v>
      </c>
      <c r="J55" s="476" t="str">
        <f>IF($C$26=TRUE,(Ⅴ１!I10),"表示不可")</f>
        <v>表示不可</v>
      </c>
      <c r="K55" s="434" t="str">
        <f>IF($C$26=TRUE,(Ⅴ１!J10),"表示不可")</f>
        <v>表示不可</v>
      </c>
      <c r="L55" s="477" t="str">
        <f t="shared" si="2"/>
        <v/>
      </c>
      <c r="M55" s="300" t="str">
        <f>IF($C$26=TRUE,(Ⅴ１!L10),"表示不可")</f>
        <v>表示不可</v>
      </c>
      <c r="N55" s="308" t="str">
        <f>IF($C$26=TRUE,(Ⅴ１!M10),"表示不可")</f>
        <v>表示不可</v>
      </c>
      <c r="O55" s="309" t="str">
        <f>IF($C$26=TRUE,(Ⅴ１!N10),"表示不可")</f>
        <v>表示不可</v>
      </c>
      <c r="P55" s="77"/>
      <c r="Q55" s="310"/>
      <c r="R55" s="311"/>
      <c r="S55" s="312"/>
      <c r="T55" s="313"/>
      <c r="X55" s="85"/>
    </row>
    <row r="56" spans="1:24" ht="15.75" customHeight="1" x14ac:dyDescent="0.15">
      <c r="A56" s="68">
        <v>6</v>
      </c>
      <c r="B56" s="478" t="str">
        <f t="shared" si="0"/>
        <v/>
      </c>
      <c r="C56" s="315" t="str">
        <f>IF($C$26=TRUE,(Ⅴ１!B11),"表示不可")</f>
        <v>表示不可</v>
      </c>
      <c r="D56" s="316" t="str">
        <f>IF($C$26=TRUE,(Ⅴ１!C11),"表示不可")</f>
        <v>表示不可</v>
      </c>
      <c r="E56" s="316" t="str">
        <f>IF($C$26=TRUE,(Ⅴ１!D11),"表示不可")</f>
        <v>表示不可</v>
      </c>
      <c r="F56" s="445" t="str">
        <f>IF($C$26=TRUE,(Ⅴ１!E11),"表示不可")</f>
        <v>表示不可</v>
      </c>
      <c r="G56" s="446" t="str">
        <f>IF($C$26=TRUE,(Ⅴ１!F11),"表示不可")</f>
        <v>表示不可</v>
      </c>
      <c r="H56" s="479" t="str">
        <f t="shared" si="1"/>
        <v/>
      </c>
      <c r="I56" s="324" t="str">
        <f>IF($C$26=TRUE,(Ⅴ１!H11),"表示不可")</f>
        <v>表示不可</v>
      </c>
      <c r="J56" s="386" t="str">
        <f>IF($C$26=TRUE,(Ⅴ１!I11),"表示不可")</f>
        <v>表示不可</v>
      </c>
      <c r="K56" s="446" t="str">
        <f>IF($C$26=TRUE,(Ⅴ１!J11),"表示不可")</f>
        <v>表示不可</v>
      </c>
      <c r="L56" s="480" t="str">
        <f t="shared" si="2"/>
        <v/>
      </c>
      <c r="M56" s="316" t="str">
        <f>IF($C$26=TRUE,(Ⅴ１!L11),"表示不可")</f>
        <v>表示不可</v>
      </c>
      <c r="N56" s="324" t="str">
        <f>IF($C$26=TRUE,(Ⅴ１!M11),"表示不可")</f>
        <v>表示不可</v>
      </c>
      <c r="O56" s="325" t="str">
        <f>IF($C$26=TRUE,(Ⅴ１!N11),"表示不可")</f>
        <v>表示不可</v>
      </c>
      <c r="P56" s="77"/>
      <c r="Q56" s="326"/>
      <c r="R56" s="327"/>
      <c r="S56" s="328"/>
      <c r="T56" s="329"/>
      <c r="X56" s="85"/>
    </row>
    <row r="57" spans="1:24" ht="15.75" customHeight="1" x14ac:dyDescent="0.15">
      <c r="A57" s="68">
        <v>7</v>
      </c>
      <c r="B57" s="468" t="str">
        <f t="shared" si="0"/>
        <v/>
      </c>
      <c r="C57" s="276" t="str">
        <f>IF($C$26=TRUE,(Ⅴ１!B12),"表示不可")</f>
        <v>表示不可</v>
      </c>
      <c r="D57" s="277" t="str">
        <f>IF($C$26=TRUE,(Ⅴ１!C12),"表示不可")</f>
        <v>表示不可</v>
      </c>
      <c r="E57" s="277" t="str">
        <f>IF($C$26=TRUE,(Ⅴ１!D12),"表示不可")</f>
        <v>表示不可</v>
      </c>
      <c r="F57" s="422" t="str">
        <f>IF($C$26=TRUE,(Ⅴ１!E12),"表示不可")</f>
        <v>表示不可</v>
      </c>
      <c r="G57" s="423" t="str">
        <f>IF($C$26=TRUE,(Ⅴ１!F12),"表示不可")</f>
        <v>表示不可</v>
      </c>
      <c r="H57" s="469" t="str">
        <f t="shared" si="1"/>
        <v/>
      </c>
      <c r="I57" s="285" t="str">
        <f>IF($C$26=TRUE,(Ⅴ１!H12),"表示不可")</f>
        <v>表示不可</v>
      </c>
      <c r="J57" s="424" t="str">
        <f>IF($C$26=TRUE,(Ⅴ１!I12),"表示不可")</f>
        <v>表示不可</v>
      </c>
      <c r="K57" s="397" t="str">
        <f>IF($C$26=TRUE,(Ⅴ１!J12),"表示不可")</f>
        <v>表示不可</v>
      </c>
      <c r="L57" s="471" t="str">
        <f t="shared" si="2"/>
        <v/>
      </c>
      <c r="M57" s="277" t="str">
        <f>IF($C$26=TRUE,(Ⅴ１!L12),"表示不可")</f>
        <v>表示不可</v>
      </c>
      <c r="N57" s="285" t="str">
        <f>IF($C$26=TRUE,(Ⅴ１!M12),"表示不可")</f>
        <v>表示不可</v>
      </c>
      <c r="O57" s="286" t="str">
        <f>IF($C$26=TRUE,(Ⅴ１!N12),"表示不可")</f>
        <v>表示不可</v>
      </c>
      <c r="P57" s="77"/>
      <c r="Q57" s="292"/>
      <c r="R57" s="293"/>
      <c r="S57" s="294"/>
      <c r="T57" s="296"/>
      <c r="W57" s="297"/>
      <c r="X57" s="85"/>
    </row>
    <row r="58" spans="1:24" ht="15.75" customHeight="1" x14ac:dyDescent="0.15">
      <c r="A58" s="68">
        <v>8</v>
      </c>
      <c r="B58" s="468" t="str">
        <f t="shared" si="0"/>
        <v/>
      </c>
      <c r="C58" s="276" t="str">
        <f>IF($C$26=TRUE,(Ⅴ１!B13),"表示不可")</f>
        <v>表示不可</v>
      </c>
      <c r="D58" s="277" t="str">
        <f>IF($C$26=TRUE,(Ⅴ１!C13),"表示不可")</f>
        <v>表示不可</v>
      </c>
      <c r="E58" s="277" t="str">
        <f>IF($C$26=TRUE,(Ⅴ１!D13),"表示不可")</f>
        <v>表示不可</v>
      </c>
      <c r="F58" s="422" t="str">
        <f>IF($C$26=TRUE,(Ⅴ１!E13),"表示不可")</f>
        <v>表示不可</v>
      </c>
      <c r="G58" s="423" t="str">
        <f>IF($C$26=TRUE,(Ⅴ１!F13),"表示不可")</f>
        <v>表示不可</v>
      </c>
      <c r="H58" s="469" t="str">
        <f t="shared" si="1"/>
        <v/>
      </c>
      <c r="I58" s="285" t="str">
        <f>IF($C$26=TRUE,(Ⅴ１!H13),"表示不可")</f>
        <v>表示不可</v>
      </c>
      <c r="J58" s="424" t="str">
        <f>IF($C$26=TRUE,(Ⅴ１!I13),"表示不可")</f>
        <v>表示不可</v>
      </c>
      <c r="K58" s="397" t="str">
        <f>IF($C$26=TRUE,(Ⅴ１!J13),"表示不可")</f>
        <v>表示不可</v>
      </c>
      <c r="L58" s="471" t="str">
        <f t="shared" si="2"/>
        <v/>
      </c>
      <c r="M58" s="277" t="str">
        <f>IF($C$26=TRUE,(Ⅴ１!L13),"表示不可")</f>
        <v>表示不可</v>
      </c>
      <c r="N58" s="285" t="str">
        <f>IF($C$26=TRUE,(Ⅴ１!M13),"表示不可")</f>
        <v>表示不可</v>
      </c>
      <c r="O58" s="286" t="str">
        <f>IF($C$26=TRUE,(Ⅴ１!N13),"表示不可")</f>
        <v>表示不可</v>
      </c>
      <c r="P58" s="77"/>
      <c r="Q58" s="292"/>
      <c r="R58" s="293"/>
      <c r="S58" s="294"/>
      <c r="T58" s="295"/>
      <c r="X58" s="85"/>
    </row>
    <row r="59" spans="1:24" ht="15.75" customHeight="1" x14ac:dyDescent="0.15">
      <c r="A59" s="68">
        <v>9</v>
      </c>
      <c r="B59" s="468" t="str">
        <f t="shared" si="0"/>
        <v/>
      </c>
      <c r="C59" s="276" t="str">
        <f>IF($C$26=TRUE,(Ⅴ１!B14),"表示不可")</f>
        <v>表示不可</v>
      </c>
      <c r="D59" s="277" t="str">
        <f>IF($C$26=TRUE,(Ⅴ１!C14),"表示不可")</f>
        <v>表示不可</v>
      </c>
      <c r="E59" s="277" t="str">
        <f>IF($C$26=TRUE,(Ⅴ１!D14),"表示不可")</f>
        <v>表示不可</v>
      </c>
      <c r="F59" s="422" t="str">
        <f>IF($C$26=TRUE,(Ⅴ１!E14),"表示不可")</f>
        <v>表示不可</v>
      </c>
      <c r="G59" s="423" t="str">
        <f>IF($C$26=TRUE,(Ⅴ１!F14),"表示不可")</f>
        <v>表示不可</v>
      </c>
      <c r="H59" s="469" t="str">
        <f t="shared" si="1"/>
        <v/>
      </c>
      <c r="I59" s="285" t="str">
        <f>IF($C$26=TRUE,(Ⅴ１!H14),"表示不可")</f>
        <v>表示不可</v>
      </c>
      <c r="J59" s="424" t="str">
        <f>IF($C$26=TRUE,(Ⅴ１!I14),"表示不可")</f>
        <v>表示不可</v>
      </c>
      <c r="K59" s="397" t="str">
        <f>IF($C$26=TRUE,(Ⅴ１!J14),"表示不可")</f>
        <v>表示不可</v>
      </c>
      <c r="L59" s="471" t="str">
        <f t="shared" si="2"/>
        <v/>
      </c>
      <c r="M59" s="277" t="str">
        <f>IF($C$26=TRUE,(Ⅴ１!L14),"表示不可")</f>
        <v>表示不可</v>
      </c>
      <c r="N59" s="285" t="str">
        <f>IF($C$26=TRUE,(Ⅴ１!M14),"表示不可")</f>
        <v>表示不可</v>
      </c>
      <c r="O59" s="286" t="str">
        <f>IF($C$26=TRUE,(Ⅴ１!N14),"表示不可")</f>
        <v>表示不可</v>
      </c>
      <c r="P59" s="77"/>
      <c r="Q59" s="292"/>
      <c r="R59" s="293"/>
      <c r="S59" s="294"/>
      <c r="T59" s="295"/>
      <c r="X59" s="85"/>
    </row>
    <row r="60" spans="1:24" ht="15.75" customHeight="1" thickBot="1" x14ac:dyDescent="0.2">
      <c r="A60" s="68">
        <v>10</v>
      </c>
      <c r="B60" s="481" t="str">
        <f t="shared" si="0"/>
        <v/>
      </c>
      <c r="C60" s="331" t="str">
        <f>IF($C$26=TRUE,(Ⅴ１!B15),"表示不可")</f>
        <v>表示不可</v>
      </c>
      <c r="D60" s="332" t="str">
        <f>IF($C$26=TRUE,(Ⅴ１!C15),"表示不可")</f>
        <v>表示不可</v>
      </c>
      <c r="E60" s="332" t="str">
        <f>IF($C$26=TRUE,(Ⅴ１!D15),"表示不可")</f>
        <v>表示不可</v>
      </c>
      <c r="F60" s="482" t="str">
        <f>IF($C$26=TRUE,(Ⅴ１!E15),"表示不可")</f>
        <v>表示不可</v>
      </c>
      <c r="G60" s="483" t="str">
        <f>IF($C$26=TRUE,(Ⅴ１!F15),"表示不可")</f>
        <v>表示不可</v>
      </c>
      <c r="H60" s="484" t="str">
        <f t="shared" si="1"/>
        <v/>
      </c>
      <c r="I60" s="340" t="str">
        <f>IF($C$26=TRUE,(Ⅴ１!H15),"表示不可")</f>
        <v>表示不可</v>
      </c>
      <c r="J60" s="485" t="str">
        <f>IF($C$26=TRUE,(Ⅴ１!I15),"表示不可")</f>
        <v>表示不可</v>
      </c>
      <c r="K60" s="411" t="str">
        <f>IF($C$26=TRUE,(Ⅴ１!J15),"表示不可")</f>
        <v>表示不可</v>
      </c>
      <c r="L60" s="486" t="str">
        <f t="shared" si="2"/>
        <v/>
      </c>
      <c r="M60" s="332" t="str">
        <f>IF($C$26=TRUE,(Ⅴ１!L15),"表示不可")</f>
        <v>表示不可</v>
      </c>
      <c r="N60" s="340" t="str">
        <f>IF($C$26=TRUE,(Ⅴ１!M15),"表示不可")</f>
        <v>表示不可</v>
      </c>
      <c r="O60" s="341" t="str">
        <f>IF($C$26=TRUE,(Ⅴ１!N15),"表示不可")</f>
        <v>表示不可</v>
      </c>
      <c r="P60" s="77"/>
      <c r="Q60" s="342"/>
      <c r="R60" s="343"/>
      <c r="S60" s="344"/>
      <c r="T60" s="345"/>
      <c r="X60" s="85"/>
    </row>
    <row r="61" spans="1:24" ht="15.75" customHeight="1" x14ac:dyDescent="0.15">
      <c r="A61" s="68">
        <v>11</v>
      </c>
      <c r="B61" s="468" t="str">
        <f t="shared" si="0"/>
        <v/>
      </c>
      <c r="C61" s="276" t="str">
        <f>IF($C$26=TRUE,(Ⅴ１!B16),"表示不可")</f>
        <v>表示不可</v>
      </c>
      <c r="D61" s="277" t="str">
        <f>IF($C$26=TRUE,(Ⅴ１!C16),"表示不可")</f>
        <v>表示不可</v>
      </c>
      <c r="E61" s="277" t="str">
        <f>IF($C$26=TRUE,(Ⅴ１!D16),"表示不可")</f>
        <v>表示不可</v>
      </c>
      <c r="F61" s="422" t="str">
        <f>IF($C$26=TRUE,(Ⅴ１!E16),"表示不可")</f>
        <v>表示不可</v>
      </c>
      <c r="G61" s="423" t="str">
        <f>IF($C$26=TRUE,(Ⅴ１!F16),"表示不可")</f>
        <v>表示不可</v>
      </c>
      <c r="H61" s="469" t="str">
        <f t="shared" si="1"/>
        <v/>
      </c>
      <c r="I61" s="285" t="str">
        <f>IF($C$26=TRUE,(Ⅴ１!H16),"表示不可")</f>
        <v>表示不可</v>
      </c>
      <c r="J61" s="424" t="str">
        <f>IF($C$26=TRUE,(Ⅴ１!I16),"表示不可")</f>
        <v>表示不可</v>
      </c>
      <c r="K61" s="423" t="str">
        <f>IF($C$26=TRUE,(Ⅴ１!J16),"表示不可")</f>
        <v>表示不可</v>
      </c>
      <c r="L61" s="471" t="str">
        <f t="shared" si="2"/>
        <v/>
      </c>
      <c r="M61" s="277" t="str">
        <f>IF($C$26=TRUE,(Ⅴ１!L16),"表示不可")</f>
        <v>表示不可</v>
      </c>
      <c r="N61" s="285" t="str">
        <f>IF($C$26=TRUE,(Ⅴ１!M16),"表示不可")</f>
        <v>表示不可</v>
      </c>
      <c r="O61" s="286" t="str">
        <f>IF($C$26=TRUE,(Ⅴ１!N16),"表示不可")</f>
        <v>表示不可</v>
      </c>
      <c r="P61" s="77"/>
      <c r="Q61" s="346"/>
      <c r="R61" s="347"/>
      <c r="S61" s="348"/>
      <c r="T61" s="349"/>
      <c r="X61" s="85"/>
    </row>
    <row r="62" spans="1:24" ht="15.75" customHeight="1" x14ac:dyDescent="0.15">
      <c r="A62" s="68">
        <v>12</v>
      </c>
      <c r="B62" s="468" t="str">
        <f t="shared" si="0"/>
        <v/>
      </c>
      <c r="C62" s="276" t="str">
        <f>IF($C$26=TRUE,(Ⅴ１!B17),"表示不可")</f>
        <v>表示不可</v>
      </c>
      <c r="D62" s="277" t="str">
        <f>IF($C$26=TRUE,(Ⅴ１!C17),"表示不可")</f>
        <v>表示不可</v>
      </c>
      <c r="E62" s="277" t="str">
        <f>IF($C$26=TRUE,(Ⅴ１!D17),"表示不可")</f>
        <v>表示不可</v>
      </c>
      <c r="F62" s="422" t="str">
        <f>IF($C$26=TRUE,(Ⅴ１!E17),"表示不可")</f>
        <v>表示不可</v>
      </c>
      <c r="G62" s="423" t="str">
        <f>IF($C$26=TRUE,(Ⅴ１!F17),"表示不可")</f>
        <v>表示不可</v>
      </c>
      <c r="H62" s="469" t="str">
        <f t="shared" si="1"/>
        <v/>
      </c>
      <c r="I62" s="285" t="str">
        <f>IF($C$26=TRUE,(Ⅴ１!H17),"表示不可")</f>
        <v>表示不可</v>
      </c>
      <c r="J62" s="424" t="str">
        <f>IF($C$26=TRUE,(Ⅴ１!I17),"表示不可")</f>
        <v>表示不可</v>
      </c>
      <c r="K62" s="397" t="str">
        <f>IF($C$26=TRUE,(Ⅴ１!J17),"表示不可")</f>
        <v>表示不可</v>
      </c>
      <c r="L62" s="471" t="str">
        <f t="shared" si="2"/>
        <v/>
      </c>
      <c r="M62" s="277" t="str">
        <f>IF($C$26=TRUE,(Ⅴ１!L17),"表示不可")</f>
        <v>表示不可</v>
      </c>
      <c r="N62" s="285" t="str">
        <f>IF($C$26=TRUE,(Ⅴ１!M17),"表示不可")</f>
        <v>表示不可</v>
      </c>
      <c r="O62" s="286" t="str">
        <f>IF($C$26=TRUE,(Ⅴ１!N17),"表示不可")</f>
        <v>表示不可</v>
      </c>
      <c r="P62" s="77"/>
      <c r="Q62" s="292"/>
      <c r="R62" s="293"/>
      <c r="S62" s="294"/>
      <c r="T62" s="296"/>
      <c r="W62" s="297"/>
      <c r="X62" s="85"/>
    </row>
    <row r="63" spans="1:24" ht="15.75" customHeight="1" x14ac:dyDescent="0.15">
      <c r="A63" s="68">
        <v>13</v>
      </c>
      <c r="B63" s="468" t="str">
        <f t="shared" si="0"/>
        <v/>
      </c>
      <c r="C63" s="276" t="str">
        <f>IF($C$26=TRUE,(Ⅴ１!B18),"表示不可")</f>
        <v>表示不可</v>
      </c>
      <c r="D63" s="277" t="str">
        <f>IF($C$26=TRUE,(Ⅴ１!C18),"表示不可")</f>
        <v>表示不可</v>
      </c>
      <c r="E63" s="277" t="str">
        <f>IF($C$26=TRUE,(Ⅴ１!D18),"表示不可")</f>
        <v>表示不可</v>
      </c>
      <c r="F63" s="422" t="str">
        <f>IF($C$26=TRUE,(Ⅴ１!E18),"表示不可")</f>
        <v>表示不可</v>
      </c>
      <c r="G63" s="423" t="str">
        <f>IF($C$26=TRUE,(Ⅴ１!F18),"表示不可")</f>
        <v>表示不可</v>
      </c>
      <c r="H63" s="469" t="str">
        <f t="shared" si="1"/>
        <v/>
      </c>
      <c r="I63" s="285" t="str">
        <f>IF($C$26=TRUE,(Ⅴ１!H18),"表示不可")</f>
        <v>表示不可</v>
      </c>
      <c r="J63" s="424" t="str">
        <f>IF($C$26=TRUE,(Ⅴ１!I18),"表示不可")</f>
        <v>表示不可</v>
      </c>
      <c r="K63" s="397" t="str">
        <f>IF($C$26=TRUE,(Ⅴ１!J18),"表示不可")</f>
        <v>表示不可</v>
      </c>
      <c r="L63" s="471" t="str">
        <f t="shared" si="2"/>
        <v/>
      </c>
      <c r="M63" s="277" t="str">
        <f>IF($C$26=TRUE,(Ⅴ１!L18),"表示不可")</f>
        <v>表示不可</v>
      </c>
      <c r="N63" s="285" t="str">
        <f>IF($C$26=TRUE,(Ⅴ１!M18),"表示不可")</f>
        <v>表示不可</v>
      </c>
      <c r="O63" s="286" t="str">
        <f>IF($C$26=TRUE,(Ⅴ１!N18),"表示不可")</f>
        <v>表示不可</v>
      </c>
      <c r="P63" s="77"/>
      <c r="Q63" s="292"/>
      <c r="R63" s="293"/>
      <c r="S63" s="294"/>
      <c r="T63" s="295"/>
      <c r="X63" s="85"/>
    </row>
    <row r="64" spans="1:24" ht="15.75" customHeight="1" x14ac:dyDescent="0.15">
      <c r="A64" s="68">
        <v>14</v>
      </c>
      <c r="B64" s="468" t="str">
        <f t="shared" si="0"/>
        <v/>
      </c>
      <c r="C64" s="276" t="str">
        <f>IF($C$26=TRUE,(Ⅴ１!B19),"表示不可")</f>
        <v>表示不可</v>
      </c>
      <c r="D64" s="277" t="str">
        <f>IF($C$26=TRUE,(Ⅴ１!C19),"表示不可")</f>
        <v>表示不可</v>
      </c>
      <c r="E64" s="277" t="str">
        <f>IF($C$26=TRUE,(Ⅴ１!D19),"表示不可")</f>
        <v>表示不可</v>
      </c>
      <c r="F64" s="422" t="str">
        <f>IF($C$26=TRUE,(Ⅴ１!E19),"表示不可")</f>
        <v>表示不可</v>
      </c>
      <c r="G64" s="423" t="str">
        <f>IF($C$26=TRUE,(Ⅴ１!F19),"表示不可")</f>
        <v>表示不可</v>
      </c>
      <c r="H64" s="469" t="str">
        <f t="shared" si="1"/>
        <v/>
      </c>
      <c r="I64" s="285" t="str">
        <f>IF($C$26=TRUE,(Ⅴ１!H19),"表示不可")</f>
        <v>表示不可</v>
      </c>
      <c r="J64" s="424" t="str">
        <f>IF($C$26=TRUE,(Ⅴ１!I19),"表示不可")</f>
        <v>表示不可</v>
      </c>
      <c r="K64" s="397" t="str">
        <f>IF($C$26=TRUE,(Ⅴ１!J19),"表示不可")</f>
        <v>表示不可</v>
      </c>
      <c r="L64" s="471" t="str">
        <f t="shared" si="2"/>
        <v/>
      </c>
      <c r="M64" s="277" t="str">
        <f>IF($C$26=TRUE,(Ⅴ１!L19),"表示不可")</f>
        <v>表示不可</v>
      </c>
      <c r="N64" s="285" t="str">
        <f>IF($C$26=TRUE,(Ⅴ１!M19),"表示不可")</f>
        <v>表示不可</v>
      </c>
      <c r="O64" s="286" t="str">
        <f>IF($C$26=TRUE,(Ⅴ１!N19),"表示不可")</f>
        <v>表示不可</v>
      </c>
      <c r="P64" s="77"/>
      <c r="Q64" s="292"/>
      <c r="R64" s="293"/>
      <c r="S64" s="292"/>
      <c r="T64" s="295"/>
      <c r="X64" s="85"/>
    </row>
    <row r="65" spans="1:37" ht="15.75" customHeight="1" thickBot="1" x14ac:dyDescent="0.2">
      <c r="A65" s="68">
        <v>15</v>
      </c>
      <c r="B65" s="472" t="str">
        <f t="shared" si="0"/>
        <v/>
      </c>
      <c r="C65" s="299" t="str">
        <f>IF($C$26=TRUE,(Ⅴ１!B20),"表示不可")</f>
        <v>表示不可</v>
      </c>
      <c r="D65" s="300" t="str">
        <f>IF($C$26=TRUE,(Ⅴ１!C20),"表示不可")</f>
        <v>表示不可</v>
      </c>
      <c r="E65" s="300" t="str">
        <f>IF($C$26=TRUE,(Ⅴ１!D20),"表示不可")</f>
        <v>表示不可</v>
      </c>
      <c r="F65" s="473" t="str">
        <f>IF($C$26=TRUE,(Ⅴ１!E20),"表示不可")</f>
        <v>表示不可</v>
      </c>
      <c r="G65" s="474" t="str">
        <f>IF($C$26=TRUE,(Ⅴ１!F20),"表示不可")</f>
        <v>表示不可</v>
      </c>
      <c r="H65" s="475" t="str">
        <f t="shared" si="1"/>
        <v/>
      </c>
      <c r="I65" s="308" t="str">
        <f>IF($C$26=TRUE,(Ⅴ１!H20),"表示不可")</f>
        <v>表示不可</v>
      </c>
      <c r="J65" s="476" t="str">
        <f>IF($C$26=TRUE,(Ⅴ１!I20),"表示不可")</f>
        <v>表示不可</v>
      </c>
      <c r="K65" s="434" t="str">
        <f>IF($C$26=TRUE,(Ⅴ１!J20),"表示不可")</f>
        <v>表示不可</v>
      </c>
      <c r="L65" s="477" t="str">
        <f t="shared" si="2"/>
        <v/>
      </c>
      <c r="M65" s="300" t="str">
        <f>IF($C$26=TRUE,(Ⅴ１!L20),"表示不可")</f>
        <v>表示不可</v>
      </c>
      <c r="N65" s="308" t="str">
        <f>IF($C$26=TRUE,(Ⅴ１!M20),"表示不可")</f>
        <v>表示不可</v>
      </c>
      <c r="O65" s="309" t="str">
        <f>IF($C$26=TRUE,(Ⅴ１!N20),"表示不可")</f>
        <v>表示不可</v>
      </c>
      <c r="P65" s="77"/>
      <c r="Q65" s="310"/>
      <c r="R65" s="311"/>
      <c r="S65" s="310"/>
      <c r="T65" s="313"/>
      <c r="X65" s="85"/>
    </row>
    <row r="66" spans="1:37" ht="15.75" customHeight="1" x14ac:dyDescent="0.15">
      <c r="A66" s="68">
        <v>16</v>
      </c>
      <c r="B66" s="478" t="str">
        <f t="shared" si="0"/>
        <v/>
      </c>
      <c r="C66" s="315" t="str">
        <f>IF($C$26=TRUE,(Ⅴ１!B21),"表示不可")</f>
        <v>表示不可</v>
      </c>
      <c r="D66" s="316" t="str">
        <f>IF($C$26=TRUE,(Ⅴ１!C21),"表示不可")</f>
        <v>表示不可</v>
      </c>
      <c r="E66" s="316" t="str">
        <f>IF($C$26=TRUE,(Ⅴ１!D21),"表示不可")</f>
        <v>表示不可</v>
      </c>
      <c r="F66" s="445" t="str">
        <f>IF($C$26=TRUE,(Ⅴ１!E21),"表示不可")</f>
        <v>表示不可</v>
      </c>
      <c r="G66" s="446" t="str">
        <f>IF($C$26=TRUE,(Ⅴ１!F21),"表示不可")</f>
        <v>表示不可</v>
      </c>
      <c r="H66" s="479" t="str">
        <f t="shared" si="1"/>
        <v/>
      </c>
      <c r="I66" s="324" t="str">
        <f>IF($C$26=TRUE,(Ⅴ１!H21),"表示不可")</f>
        <v>表示不可</v>
      </c>
      <c r="J66" s="386" t="str">
        <f>IF($C$26=TRUE,(Ⅴ１!I21),"表示不可")</f>
        <v>表示不可</v>
      </c>
      <c r="K66" s="446" t="str">
        <f>IF($C$26=TRUE,(Ⅴ１!J21),"表示不可")</f>
        <v>表示不可</v>
      </c>
      <c r="L66" s="480" t="str">
        <f t="shared" si="2"/>
        <v/>
      </c>
      <c r="M66" s="316" t="str">
        <f>IF($C$26=TRUE,(Ⅴ１!L21),"表示不可")</f>
        <v>表示不可</v>
      </c>
      <c r="N66" s="324" t="str">
        <f>IF($C$26=TRUE,(Ⅴ１!M21),"表示不可")</f>
        <v>表示不可</v>
      </c>
      <c r="O66" s="325" t="str">
        <f>IF($C$26=TRUE,(Ⅴ１!N21),"表示不可")</f>
        <v>表示不可</v>
      </c>
      <c r="P66" s="77"/>
      <c r="Q66" s="326"/>
      <c r="R66" s="327"/>
      <c r="S66" s="326"/>
      <c r="T66" s="329"/>
      <c r="X66" s="85"/>
    </row>
    <row r="67" spans="1:37" ht="15.75" customHeight="1" x14ac:dyDescent="0.15">
      <c r="A67" s="68">
        <v>17</v>
      </c>
      <c r="B67" s="468" t="str">
        <f t="shared" si="0"/>
        <v/>
      </c>
      <c r="C67" s="276" t="str">
        <f>IF($C$26=TRUE,(Ⅴ１!B22),"表示不可")</f>
        <v>表示不可</v>
      </c>
      <c r="D67" s="277" t="str">
        <f>IF($C$26=TRUE,(Ⅴ１!C22),"表示不可")</f>
        <v>表示不可</v>
      </c>
      <c r="E67" s="277" t="str">
        <f>IF($C$26=TRUE,(Ⅴ１!D22),"表示不可")</f>
        <v>表示不可</v>
      </c>
      <c r="F67" s="422" t="str">
        <f>IF($C$26=TRUE,(Ⅴ１!E22),"表示不可")</f>
        <v>表示不可</v>
      </c>
      <c r="G67" s="423" t="str">
        <f>IF($C$26=TRUE,(Ⅴ１!F22),"表示不可")</f>
        <v>表示不可</v>
      </c>
      <c r="H67" s="469" t="str">
        <f t="shared" si="1"/>
        <v/>
      </c>
      <c r="I67" s="285" t="str">
        <f>IF($C$26=TRUE,(Ⅴ１!H22),"表示不可")</f>
        <v>表示不可</v>
      </c>
      <c r="J67" s="424" t="str">
        <f>IF($C$26=TRUE,(Ⅴ１!I22),"表示不可")</f>
        <v>表示不可</v>
      </c>
      <c r="K67" s="397" t="str">
        <f>IF($C$26=TRUE,(Ⅴ１!J22),"表示不可")</f>
        <v>表示不可</v>
      </c>
      <c r="L67" s="471" t="str">
        <f t="shared" si="2"/>
        <v/>
      </c>
      <c r="M67" s="277" t="str">
        <f>IF($C$26=TRUE,(Ⅴ１!L22),"表示不可")</f>
        <v>表示不可</v>
      </c>
      <c r="N67" s="285" t="str">
        <f>IF($C$26=TRUE,(Ⅴ１!M22),"表示不可")</f>
        <v>表示不可</v>
      </c>
      <c r="O67" s="286" t="str">
        <f>IF($C$26=TRUE,(Ⅴ１!N22),"表示不可")</f>
        <v>表示不可</v>
      </c>
      <c r="P67" s="77"/>
      <c r="Q67" s="292"/>
      <c r="R67" s="293"/>
      <c r="S67" s="292"/>
      <c r="T67" s="295"/>
      <c r="X67" s="85"/>
    </row>
    <row r="68" spans="1:37" ht="15.75" customHeight="1" x14ac:dyDescent="0.15">
      <c r="A68" s="68">
        <v>18</v>
      </c>
      <c r="B68" s="468" t="str">
        <f t="shared" si="0"/>
        <v/>
      </c>
      <c r="C68" s="276" t="str">
        <f>IF($C$26=TRUE,(Ⅴ１!B23),"表示不可")</f>
        <v>表示不可</v>
      </c>
      <c r="D68" s="277" t="str">
        <f>IF($C$26=TRUE,(Ⅴ１!C23),"表示不可")</f>
        <v>表示不可</v>
      </c>
      <c r="E68" s="277" t="str">
        <f>IF($C$26=TRUE,(Ⅴ１!D23),"表示不可")</f>
        <v>表示不可</v>
      </c>
      <c r="F68" s="422" t="str">
        <f>IF($C$26=TRUE,(Ⅴ１!E23),"表示不可")</f>
        <v>表示不可</v>
      </c>
      <c r="G68" s="423" t="str">
        <f>IF($C$26=TRUE,(Ⅴ１!F23),"表示不可")</f>
        <v>表示不可</v>
      </c>
      <c r="H68" s="469" t="str">
        <f t="shared" si="1"/>
        <v/>
      </c>
      <c r="I68" s="285" t="str">
        <f>IF($C$26=TRUE,(Ⅴ１!H23),"表示不可")</f>
        <v>表示不可</v>
      </c>
      <c r="J68" s="424" t="str">
        <f>IF($C$26=TRUE,(Ⅴ１!I23),"表示不可")</f>
        <v>表示不可</v>
      </c>
      <c r="K68" s="397" t="str">
        <f>IF($C$26=TRUE,(Ⅴ１!J23),"表示不可")</f>
        <v>表示不可</v>
      </c>
      <c r="L68" s="471" t="str">
        <f t="shared" si="2"/>
        <v/>
      </c>
      <c r="M68" s="277" t="str">
        <f>IF($C$26=TRUE,(Ⅴ１!L23),"表示不可")</f>
        <v>表示不可</v>
      </c>
      <c r="N68" s="285" t="str">
        <f>IF($C$26=TRUE,(Ⅴ１!M23),"表示不可")</f>
        <v>表示不可</v>
      </c>
      <c r="O68" s="286" t="str">
        <f>IF($C$26=TRUE,(Ⅴ１!N23),"表示不可")</f>
        <v>表示不可</v>
      </c>
      <c r="P68" s="77"/>
      <c r="Q68" s="292"/>
      <c r="R68" s="293"/>
      <c r="S68" s="292"/>
      <c r="T68" s="295"/>
      <c r="X68" s="85"/>
    </row>
    <row r="69" spans="1:37" ht="15.75" customHeight="1" x14ac:dyDescent="0.15">
      <c r="A69" s="68">
        <v>19</v>
      </c>
      <c r="B69" s="468" t="str">
        <f t="shared" si="0"/>
        <v/>
      </c>
      <c r="C69" s="276" t="str">
        <f>IF($C$26=TRUE,(Ⅴ１!B24),"表示不可")</f>
        <v>表示不可</v>
      </c>
      <c r="D69" s="277" t="str">
        <f>IF($C$26=TRUE,(Ⅴ１!C24),"表示不可")</f>
        <v>表示不可</v>
      </c>
      <c r="E69" s="277" t="str">
        <f>IF($C$26=TRUE,(Ⅴ１!D24),"表示不可")</f>
        <v>表示不可</v>
      </c>
      <c r="F69" s="422" t="str">
        <f>IF($C$26=TRUE,(Ⅴ１!E24),"表示不可")</f>
        <v>表示不可</v>
      </c>
      <c r="G69" s="423" t="str">
        <f>IF($C$26=TRUE,(Ⅴ１!F24),"表示不可")</f>
        <v>表示不可</v>
      </c>
      <c r="H69" s="469" t="str">
        <f t="shared" si="1"/>
        <v/>
      </c>
      <c r="I69" s="285" t="str">
        <f>IF($C$26=TRUE,(Ⅴ１!H24),"表示不可")</f>
        <v>表示不可</v>
      </c>
      <c r="J69" s="424" t="str">
        <f>IF($C$26=TRUE,(Ⅴ１!I24),"表示不可")</f>
        <v>表示不可</v>
      </c>
      <c r="K69" s="397" t="str">
        <f>IF($C$26=TRUE,(Ⅴ１!J24),"表示不可")</f>
        <v>表示不可</v>
      </c>
      <c r="L69" s="471" t="str">
        <f t="shared" si="2"/>
        <v/>
      </c>
      <c r="M69" s="277" t="str">
        <f>IF($C$26=TRUE,(Ⅴ１!L24),"表示不可")</f>
        <v>表示不可</v>
      </c>
      <c r="N69" s="285" t="str">
        <f>IF($C$26=TRUE,(Ⅴ１!M24),"表示不可")</f>
        <v>表示不可</v>
      </c>
      <c r="O69" s="286" t="str">
        <f>IF($C$26=TRUE,(Ⅴ１!N24),"表示不可")</f>
        <v>表示不可</v>
      </c>
      <c r="P69" s="77"/>
      <c r="Q69" s="292"/>
      <c r="R69" s="293"/>
      <c r="S69" s="292"/>
      <c r="T69" s="295"/>
      <c r="X69" s="85"/>
    </row>
    <row r="70" spans="1:37" ht="15.75" customHeight="1" thickBot="1" x14ac:dyDescent="0.2">
      <c r="A70" s="68">
        <v>20</v>
      </c>
      <c r="B70" s="481" t="str">
        <f t="shared" si="0"/>
        <v/>
      </c>
      <c r="C70" s="331" t="str">
        <f>IF($C$26=TRUE,(Ⅴ１!B25),"表示不可")</f>
        <v>表示不可</v>
      </c>
      <c r="D70" s="332" t="str">
        <f>IF($C$26=TRUE,(Ⅴ１!C25),"表示不可")</f>
        <v>表示不可</v>
      </c>
      <c r="E70" s="332" t="str">
        <f>IF($C$26=TRUE,(Ⅴ１!D25),"表示不可")</f>
        <v>表示不可</v>
      </c>
      <c r="F70" s="482" t="str">
        <f>IF($C$26=TRUE,(Ⅴ１!E25),"表示不可")</f>
        <v>表示不可</v>
      </c>
      <c r="G70" s="483" t="str">
        <f>IF($C$26=TRUE,(Ⅴ１!F25),"表示不可")</f>
        <v>表示不可</v>
      </c>
      <c r="H70" s="484" t="str">
        <f t="shared" si="1"/>
        <v/>
      </c>
      <c r="I70" s="340" t="str">
        <f>IF($C$26=TRUE,(Ⅴ１!H25),"表示不可")</f>
        <v>表示不可</v>
      </c>
      <c r="J70" s="485" t="str">
        <f>IF($C$26=TRUE,(Ⅴ１!I25),"表示不可")</f>
        <v>表示不可</v>
      </c>
      <c r="K70" s="411" t="str">
        <f>IF($C$26=TRUE,(Ⅴ１!J25),"表示不可")</f>
        <v>表示不可</v>
      </c>
      <c r="L70" s="486" t="str">
        <f t="shared" si="2"/>
        <v/>
      </c>
      <c r="M70" s="332" t="str">
        <f>IF($C$26=TRUE,(Ⅴ１!L25),"表示不可")</f>
        <v>表示不可</v>
      </c>
      <c r="N70" s="340" t="str">
        <f>IF($C$26=TRUE,(Ⅴ１!M25),"表示不可")</f>
        <v>表示不可</v>
      </c>
      <c r="O70" s="341" t="str">
        <f>IF($C$26=TRUE,(Ⅴ１!N25),"表示不可")</f>
        <v>表示不可</v>
      </c>
      <c r="P70" s="77"/>
      <c r="Q70" s="310"/>
      <c r="R70" s="311"/>
      <c r="S70" s="310"/>
      <c r="T70" s="313"/>
      <c r="X70" s="85"/>
    </row>
    <row r="71" spans="1:37" ht="15.75" customHeight="1" thickTop="1" x14ac:dyDescent="0.15">
      <c r="A71" s="68">
        <v>21</v>
      </c>
      <c r="B71" s="487" t="str">
        <f>IF($C$4="", "",$C$4)</f>
        <v/>
      </c>
      <c r="C71" s="276" t="str">
        <f>IF($C$26=TRUE,(Ⅴ１!B26),"表示不可")</f>
        <v>表示不可</v>
      </c>
      <c r="D71" s="277" t="str">
        <f>IF($C$26=TRUE,(Ⅴ１!C26),"表示不可")</f>
        <v>表示不可</v>
      </c>
      <c r="E71" s="277" t="str">
        <f>IF($C$26=TRUE,(Ⅴ１!D26),"表示不可")</f>
        <v>表示不可</v>
      </c>
      <c r="F71" s="422" t="str">
        <f>IF($C$26=TRUE,(Ⅴ１!E26),"表示不可")</f>
        <v>表示不可</v>
      </c>
      <c r="G71" s="446" t="str">
        <f>IF($C$26=TRUE,(Ⅴ１!F26),"表示不可")</f>
        <v>表示不可</v>
      </c>
      <c r="H71" s="424" t="str">
        <f>IF(C71="アナウンス","記入→","")</f>
        <v/>
      </c>
      <c r="I71" s="324" t="str">
        <f>IF($C$26=TRUE,(Ⅴ１!H26),"表示不可")</f>
        <v>表示不可</v>
      </c>
      <c r="J71" s="386" t="str">
        <f>IF($C$26=TRUE,(Ⅴ１!I26),"表示不可")</f>
        <v>表示不可</v>
      </c>
      <c r="K71" s="446" t="str">
        <f>IF($C$26=TRUE,(Ⅴ１!J26),"表示不可")</f>
        <v>表示不可</v>
      </c>
      <c r="L71" s="488" t="str">
        <f>IF(C71="朗読","記入→","")</f>
        <v/>
      </c>
      <c r="M71" s="316" t="str">
        <f>IF($C$26=TRUE,(Ⅴ１!L26),"表示不可")</f>
        <v>表示不可</v>
      </c>
      <c r="N71" s="353" t="str">
        <f>IF($C$26=TRUE,(Ⅴ１!M26),"表示不可")</f>
        <v>表示不可</v>
      </c>
      <c r="O71" s="354" t="str">
        <f>IF($C$26=TRUE,(Ⅴ１!N26),"表示不可")</f>
        <v>表示不可</v>
      </c>
      <c r="P71" s="77"/>
      <c r="Q71" s="287"/>
      <c r="R71" s="288"/>
      <c r="S71" s="289"/>
      <c r="T71" s="290"/>
    </row>
    <row r="72" spans="1:37" ht="15.75" customHeight="1" x14ac:dyDescent="0.15">
      <c r="A72" s="68">
        <v>22</v>
      </c>
      <c r="B72" s="487" t="str">
        <f t="shared" ref="B72:B90" si="3">IF($C$4="", "",$C$4)</f>
        <v/>
      </c>
      <c r="C72" s="276" t="str">
        <f>IF($C$26=TRUE,(Ⅴ１!B27),"表示不可")</f>
        <v>表示不可</v>
      </c>
      <c r="D72" s="277" t="str">
        <f>IF($C$26=TRUE,(Ⅴ１!C27),"表示不可")</f>
        <v>表示不可</v>
      </c>
      <c r="E72" s="277" t="str">
        <f>IF($C$26=TRUE,(Ⅴ１!D27),"表示不可")</f>
        <v>表示不可</v>
      </c>
      <c r="F72" s="422" t="str">
        <f>IF($C$26=TRUE,(Ⅴ１!E27),"表示不可")</f>
        <v>表示不可</v>
      </c>
      <c r="G72" s="423" t="str">
        <f>IF($C$26=TRUE,(Ⅴ１!F27),"表示不可")</f>
        <v>表示不可</v>
      </c>
      <c r="H72" s="424" t="str">
        <f t="shared" ref="H72:H90" si="4">IF(C72="アナウンス","記入→","")</f>
        <v/>
      </c>
      <c r="I72" s="285" t="str">
        <f>IF($C$26=TRUE,(Ⅴ１!H27),"表示不可")</f>
        <v>表示不可</v>
      </c>
      <c r="J72" s="424" t="str">
        <f>IF($C$26=TRUE,(Ⅴ１!I27),"表示不可")</f>
        <v>表示不可</v>
      </c>
      <c r="K72" s="397" t="str">
        <f>IF($C$26=TRUE,(Ⅴ１!J27),"表示不可")</f>
        <v>表示不可</v>
      </c>
      <c r="L72" s="489" t="str">
        <f t="shared" ref="L72:L90" si="5">IF(C72="朗読","記入→","")</f>
        <v/>
      </c>
      <c r="M72" s="277" t="str">
        <f>IF($C$26=TRUE,(Ⅴ１!L27),"表示不可")</f>
        <v>表示不可</v>
      </c>
      <c r="N72" s="353" t="str">
        <f>IF($C$26=TRUE,(Ⅴ１!M27),"表示不可")</f>
        <v>表示不可</v>
      </c>
      <c r="O72" s="354" t="str">
        <f>IF($C$26=TRUE,(Ⅴ１!N27),"表示不可")</f>
        <v>表示不可</v>
      </c>
      <c r="P72" s="77"/>
      <c r="Q72" s="292"/>
      <c r="R72" s="293"/>
      <c r="S72" s="294"/>
      <c r="T72" s="295"/>
    </row>
    <row r="73" spans="1:37" ht="15.75" customHeight="1" x14ac:dyDescent="0.15">
      <c r="A73" s="68">
        <v>23</v>
      </c>
      <c r="B73" s="487" t="str">
        <f t="shared" si="3"/>
        <v/>
      </c>
      <c r="C73" s="276" t="str">
        <f>IF($C$26=TRUE,(Ⅴ１!B28),"表示不可")</f>
        <v>表示不可</v>
      </c>
      <c r="D73" s="277" t="str">
        <f>IF($C$26=TRUE,(Ⅴ１!C28),"表示不可")</f>
        <v>表示不可</v>
      </c>
      <c r="E73" s="277" t="str">
        <f>IF($C$26=TRUE,(Ⅴ１!D28),"表示不可")</f>
        <v>表示不可</v>
      </c>
      <c r="F73" s="422" t="str">
        <f>IF($C$26=TRUE,(Ⅴ１!E28),"表示不可")</f>
        <v>表示不可</v>
      </c>
      <c r="G73" s="423" t="str">
        <f>IF($C$26=TRUE,(Ⅴ１!F28),"表示不可")</f>
        <v>表示不可</v>
      </c>
      <c r="H73" s="424" t="str">
        <f t="shared" si="4"/>
        <v/>
      </c>
      <c r="I73" s="285" t="str">
        <f>IF($C$26=TRUE,(Ⅴ１!H28),"表示不可")</f>
        <v>表示不可</v>
      </c>
      <c r="J73" s="424" t="str">
        <f>IF($C$26=TRUE,(Ⅴ１!I28),"表示不可")</f>
        <v>表示不可</v>
      </c>
      <c r="K73" s="397" t="str">
        <f>IF($C$26=TRUE,(Ⅴ１!J28),"表示不可")</f>
        <v>表示不可</v>
      </c>
      <c r="L73" s="489" t="str">
        <f t="shared" si="5"/>
        <v/>
      </c>
      <c r="M73" s="277" t="str">
        <f>IF($C$26=TRUE,(Ⅴ１!L28),"表示不可")</f>
        <v>表示不可</v>
      </c>
      <c r="N73" s="353" t="str">
        <f>IF($C$26=TRUE,(Ⅴ１!M28),"表示不可")</f>
        <v>表示不可</v>
      </c>
      <c r="O73" s="354" t="str">
        <f>IF($C$26=TRUE,(Ⅴ１!N28),"表示不可")</f>
        <v>表示不可</v>
      </c>
      <c r="P73" s="77"/>
      <c r="Q73" s="292"/>
      <c r="R73" s="293"/>
      <c r="S73" s="294"/>
      <c r="T73" s="295"/>
    </row>
    <row r="74" spans="1:37" ht="15.75" customHeight="1" x14ac:dyDescent="0.15">
      <c r="A74" s="68">
        <v>24</v>
      </c>
      <c r="B74" s="487" t="str">
        <f t="shared" si="3"/>
        <v/>
      </c>
      <c r="C74" s="276" t="str">
        <f>IF($C$26=TRUE,(Ⅴ１!B29),"表示不可")</f>
        <v>表示不可</v>
      </c>
      <c r="D74" s="277" t="str">
        <f>IF($C$26=TRUE,(Ⅴ１!C29),"表示不可")</f>
        <v>表示不可</v>
      </c>
      <c r="E74" s="277" t="str">
        <f>IF($C$26=TRUE,(Ⅴ１!D29),"表示不可")</f>
        <v>表示不可</v>
      </c>
      <c r="F74" s="422" t="str">
        <f>IF($C$26=TRUE,(Ⅴ１!E29),"表示不可")</f>
        <v>表示不可</v>
      </c>
      <c r="G74" s="423" t="str">
        <f>IF($C$26=TRUE,(Ⅴ１!F29),"表示不可")</f>
        <v>表示不可</v>
      </c>
      <c r="H74" s="424" t="str">
        <f t="shared" si="4"/>
        <v/>
      </c>
      <c r="I74" s="285" t="str">
        <f>IF($C$26=TRUE,(Ⅴ１!H29),"表示不可")</f>
        <v>表示不可</v>
      </c>
      <c r="J74" s="424" t="str">
        <f>IF($C$26=TRUE,(Ⅴ１!I29),"表示不可")</f>
        <v>表示不可</v>
      </c>
      <c r="K74" s="397" t="str">
        <f>IF($C$26=TRUE,(Ⅴ１!J29),"表示不可")</f>
        <v>表示不可</v>
      </c>
      <c r="L74" s="489" t="str">
        <f t="shared" si="5"/>
        <v/>
      </c>
      <c r="M74" s="277" t="str">
        <f>IF($C$26=TRUE,(Ⅴ１!L29),"表示不可")</f>
        <v>表示不可</v>
      </c>
      <c r="N74" s="353" t="str">
        <f>IF($C$26=TRUE,(Ⅴ１!M29),"表示不可")</f>
        <v>表示不可</v>
      </c>
      <c r="O74" s="354" t="str">
        <f>IF($C$26=TRUE,(Ⅴ１!N29),"表示不可")</f>
        <v>表示不可</v>
      </c>
      <c r="P74" s="77"/>
      <c r="Q74" s="292"/>
      <c r="R74" s="293"/>
      <c r="S74" s="294"/>
      <c r="T74" s="296"/>
      <c r="W74" s="297"/>
      <c r="X74" s="297"/>
    </row>
    <row r="75" spans="1:37" ht="15.75" customHeight="1" thickBot="1" x14ac:dyDescent="0.2">
      <c r="A75" s="68">
        <v>25</v>
      </c>
      <c r="B75" s="490" t="str">
        <f t="shared" si="3"/>
        <v/>
      </c>
      <c r="C75" s="299" t="str">
        <f>IF($C$26=TRUE,(Ⅴ１!B30),"表示不可")</f>
        <v>表示不可</v>
      </c>
      <c r="D75" s="300" t="str">
        <f>IF($C$26=TRUE,(Ⅴ１!C30),"表示不可")</f>
        <v>表示不可</v>
      </c>
      <c r="E75" s="300" t="str">
        <f>IF($C$26=TRUE,(Ⅴ１!D30),"表示不可")</f>
        <v>表示不可</v>
      </c>
      <c r="F75" s="473" t="str">
        <f>IF($C$26=TRUE,(Ⅴ１!E30),"表示不可")</f>
        <v>表示不可</v>
      </c>
      <c r="G75" s="474" t="str">
        <f>IF($C$26=TRUE,(Ⅴ１!F30),"表示不可")</f>
        <v>表示不可</v>
      </c>
      <c r="H75" s="476" t="str">
        <f t="shared" si="4"/>
        <v/>
      </c>
      <c r="I75" s="308" t="str">
        <f>IF($C$26=TRUE,(Ⅴ１!H30),"表示不可")</f>
        <v>表示不可</v>
      </c>
      <c r="J75" s="476" t="str">
        <f>IF($C$26=TRUE,(Ⅴ１!I30),"表示不可")</f>
        <v>表示不可</v>
      </c>
      <c r="K75" s="434" t="str">
        <f>IF($C$26=TRUE,(Ⅴ１!J30),"表示不可")</f>
        <v>表示不可</v>
      </c>
      <c r="L75" s="491" t="str">
        <f t="shared" si="5"/>
        <v/>
      </c>
      <c r="M75" s="300" t="str">
        <f>IF($C$26=TRUE,(Ⅴ１!L30),"表示不可")</f>
        <v>表示不可</v>
      </c>
      <c r="N75" s="360" t="str">
        <f>IF($C$26=TRUE,(Ⅴ１!M30),"表示不可")</f>
        <v>表示不可</v>
      </c>
      <c r="O75" s="361" t="str">
        <f>IF($C$26=TRUE,(Ⅴ１!N30),"表示不可")</f>
        <v>表示不可</v>
      </c>
      <c r="P75" s="77"/>
      <c r="Q75" s="310"/>
      <c r="R75" s="311"/>
      <c r="S75" s="312"/>
      <c r="T75" s="313"/>
    </row>
    <row r="76" spans="1:37" ht="15.75" customHeight="1" x14ac:dyDescent="0.15">
      <c r="A76" s="68">
        <v>26</v>
      </c>
      <c r="B76" s="492" t="str">
        <f t="shared" si="3"/>
        <v/>
      </c>
      <c r="C76" s="315" t="str">
        <f>IF($C$26=TRUE,(Ⅴ１!B31),"表示不可")</f>
        <v>表示不可</v>
      </c>
      <c r="D76" s="316" t="str">
        <f>IF($C$26=TRUE,(Ⅴ１!C31),"表示不可")</f>
        <v>表示不可</v>
      </c>
      <c r="E76" s="316" t="str">
        <f>IF($C$26=TRUE,(Ⅴ１!D31),"表示不可")</f>
        <v>表示不可</v>
      </c>
      <c r="F76" s="445" t="str">
        <f>IF($C$26=TRUE,(Ⅴ１!E31),"表示不可")</f>
        <v>表示不可</v>
      </c>
      <c r="G76" s="446" t="str">
        <f>IF($C$26=TRUE,(Ⅴ１!F31),"表示不可")</f>
        <v>表示不可</v>
      </c>
      <c r="H76" s="386" t="str">
        <f t="shared" si="4"/>
        <v/>
      </c>
      <c r="I76" s="324" t="str">
        <f>IF($C$26=TRUE,(Ⅴ１!H31),"表示不可")</f>
        <v>表示不可</v>
      </c>
      <c r="J76" s="386" t="str">
        <f>IF($C$26=TRUE,(Ⅴ１!I31),"表示不可")</f>
        <v>表示不可</v>
      </c>
      <c r="K76" s="446" t="str">
        <f>IF($C$26=TRUE,(Ⅴ１!J31),"表示不可")</f>
        <v>表示不可</v>
      </c>
      <c r="L76" s="488" t="str">
        <f t="shared" si="5"/>
        <v/>
      </c>
      <c r="M76" s="316" t="str">
        <f>IF($C$26=TRUE,(Ⅴ１!L31),"表示不可")</f>
        <v>表示不可</v>
      </c>
      <c r="N76" s="364" t="str">
        <f>IF($C$26=TRUE,(Ⅴ１!M31),"表示不可")</f>
        <v>表示不可</v>
      </c>
      <c r="O76" s="365" t="str">
        <f>IF($C$26=TRUE,(Ⅴ１!N31),"表示不可")</f>
        <v>表示不可</v>
      </c>
      <c r="P76" s="77"/>
      <c r="Q76" s="326"/>
      <c r="R76" s="327"/>
      <c r="S76" s="328"/>
      <c r="T76" s="329"/>
    </row>
    <row r="77" spans="1:37" ht="15.75" customHeight="1" x14ac:dyDescent="0.15">
      <c r="A77" s="68">
        <v>27</v>
      </c>
      <c r="B77" s="487" t="str">
        <f t="shared" si="3"/>
        <v/>
      </c>
      <c r="C77" s="276" t="str">
        <f>IF($C$26=TRUE,(Ⅴ１!B32),"表示不可")</f>
        <v>表示不可</v>
      </c>
      <c r="D77" s="277" t="str">
        <f>IF($C$26=TRUE,(Ⅴ１!C32),"表示不可")</f>
        <v>表示不可</v>
      </c>
      <c r="E77" s="277" t="str">
        <f>IF($C$26=TRUE,(Ⅴ１!D32),"表示不可")</f>
        <v>表示不可</v>
      </c>
      <c r="F77" s="422" t="str">
        <f>IF($C$26=TRUE,(Ⅴ１!E32),"表示不可")</f>
        <v>表示不可</v>
      </c>
      <c r="G77" s="423" t="str">
        <f>IF($C$26=TRUE,(Ⅴ１!F32),"表示不可")</f>
        <v>表示不可</v>
      </c>
      <c r="H77" s="424" t="str">
        <f t="shared" si="4"/>
        <v/>
      </c>
      <c r="I77" s="285" t="str">
        <f>IF($C$26=TRUE,(Ⅴ１!H32),"表示不可")</f>
        <v>表示不可</v>
      </c>
      <c r="J77" s="424" t="str">
        <f>IF($C$26=TRUE,(Ⅴ１!I32),"表示不可")</f>
        <v>表示不可</v>
      </c>
      <c r="K77" s="397" t="str">
        <f>IF($C$26=TRUE,(Ⅴ１!J32),"表示不可")</f>
        <v>表示不可</v>
      </c>
      <c r="L77" s="489" t="str">
        <f t="shared" si="5"/>
        <v/>
      </c>
      <c r="M77" s="277" t="str">
        <f>IF($C$26=TRUE,(Ⅴ１!L32),"表示不可")</f>
        <v>表示不可</v>
      </c>
      <c r="N77" s="353" t="str">
        <f>IF($C$26=TRUE,(Ⅴ１!M32),"表示不可")</f>
        <v>表示不可</v>
      </c>
      <c r="O77" s="354" t="str">
        <f>IF($C$26=TRUE,(Ⅴ１!N32),"表示不可")</f>
        <v>表示不可</v>
      </c>
      <c r="P77" s="77"/>
      <c r="Q77" s="292"/>
      <c r="R77" s="293"/>
      <c r="S77" s="294"/>
      <c r="T77" s="296"/>
      <c r="W77" s="297"/>
      <c r="X77" s="297"/>
      <c r="AI77" s="68"/>
      <c r="AJ77" s="68"/>
      <c r="AK77" s="68"/>
    </row>
    <row r="78" spans="1:37" ht="15.75" customHeight="1" x14ac:dyDescent="0.15">
      <c r="A78" s="68">
        <v>28</v>
      </c>
      <c r="B78" s="487" t="str">
        <f t="shared" si="3"/>
        <v/>
      </c>
      <c r="C78" s="276" t="str">
        <f>IF($C$26=TRUE,(Ⅴ１!B33),"表示不可")</f>
        <v>表示不可</v>
      </c>
      <c r="D78" s="277" t="str">
        <f>IF($C$26=TRUE,(Ⅴ１!C33),"表示不可")</f>
        <v>表示不可</v>
      </c>
      <c r="E78" s="277" t="str">
        <f>IF($C$26=TRUE,(Ⅴ１!D33),"表示不可")</f>
        <v>表示不可</v>
      </c>
      <c r="F78" s="422" t="str">
        <f>IF($C$26=TRUE,(Ⅴ１!E33),"表示不可")</f>
        <v>表示不可</v>
      </c>
      <c r="G78" s="423" t="str">
        <f>IF($C$26=TRUE,(Ⅴ１!F33),"表示不可")</f>
        <v>表示不可</v>
      </c>
      <c r="H78" s="424" t="str">
        <f t="shared" si="4"/>
        <v/>
      </c>
      <c r="I78" s="285" t="str">
        <f>IF($C$26=TRUE,(Ⅴ１!H33),"表示不可")</f>
        <v>表示不可</v>
      </c>
      <c r="J78" s="424" t="str">
        <f>IF($C$26=TRUE,(Ⅴ１!I33),"表示不可")</f>
        <v>表示不可</v>
      </c>
      <c r="K78" s="397" t="str">
        <f>IF($C$26=TRUE,(Ⅴ１!J33),"表示不可")</f>
        <v>表示不可</v>
      </c>
      <c r="L78" s="489" t="str">
        <f t="shared" si="5"/>
        <v/>
      </c>
      <c r="M78" s="277" t="str">
        <f>IF($C$26=TRUE,(Ⅴ１!L33),"表示不可")</f>
        <v>表示不可</v>
      </c>
      <c r="N78" s="353" t="str">
        <f>IF($C$26=TRUE,(Ⅴ１!M33),"表示不可")</f>
        <v>表示不可</v>
      </c>
      <c r="O78" s="354" t="str">
        <f>IF($C$26=TRUE,(Ⅴ１!N33),"表示不可")</f>
        <v>表示不可</v>
      </c>
      <c r="P78" s="77"/>
      <c r="Q78" s="292"/>
      <c r="R78" s="293"/>
      <c r="S78" s="294"/>
      <c r="T78" s="295"/>
      <c r="AI78" s="68"/>
      <c r="AJ78" s="68"/>
      <c r="AK78" s="68"/>
    </row>
    <row r="79" spans="1:37" ht="15.75" customHeight="1" x14ac:dyDescent="0.15">
      <c r="A79" s="68">
        <v>29</v>
      </c>
      <c r="B79" s="487" t="str">
        <f t="shared" si="3"/>
        <v/>
      </c>
      <c r="C79" s="276" t="str">
        <f>IF($C$26=TRUE,(Ⅴ１!B34),"表示不可")</f>
        <v>表示不可</v>
      </c>
      <c r="D79" s="277" t="str">
        <f>IF($C$26=TRUE,(Ⅴ１!C34),"表示不可")</f>
        <v>表示不可</v>
      </c>
      <c r="E79" s="277" t="str">
        <f>IF($C$26=TRUE,(Ⅴ１!D34),"表示不可")</f>
        <v>表示不可</v>
      </c>
      <c r="F79" s="422" t="str">
        <f>IF($C$26=TRUE,(Ⅴ１!E34),"表示不可")</f>
        <v>表示不可</v>
      </c>
      <c r="G79" s="423" t="str">
        <f>IF($C$26=TRUE,(Ⅴ１!F34),"表示不可")</f>
        <v>表示不可</v>
      </c>
      <c r="H79" s="424" t="str">
        <f t="shared" si="4"/>
        <v/>
      </c>
      <c r="I79" s="285" t="str">
        <f>IF($C$26=TRUE,(Ⅴ１!H34),"表示不可")</f>
        <v>表示不可</v>
      </c>
      <c r="J79" s="424" t="str">
        <f>IF($C$26=TRUE,(Ⅴ１!I34),"表示不可")</f>
        <v>表示不可</v>
      </c>
      <c r="K79" s="397" t="str">
        <f>IF($C$26=TRUE,(Ⅴ１!J34),"表示不可")</f>
        <v>表示不可</v>
      </c>
      <c r="L79" s="489" t="str">
        <f t="shared" si="5"/>
        <v/>
      </c>
      <c r="M79" s="277" t="str">
        <f>IF($C$26=TRUE,(Ⅴ１!L34),"表示不可")</f>
        <v>表示不可</v>
      </c>
      <c r="N79" s="353" t="str">
        <f>IF($C$26=TRUE,(Ⅴ１!M34),"表示不可")</f>
        <v>表示不可</v>
      </c>
      <c r="O79" s="354" t="str">
        <f>IF($C$26=TRUE,(Ⅴ１!N34),"表示不可")</f>
        <v>表示不可</v>
      </c>
      <c r="P79" s="77"/>
      <c r="Q79" s="292"/>
      <c r="R79" s="293"/>
      <c r="S79" s="294"/>
      <c r="T79" s="295"/>
      <c r="AI79" s="68"/>
      <c r="AJ79" s="68"/>
      <c r="AK79" s="68"/>
    </row>
    <row r="80" spans="1:37" ht="15.75" customHeight="1" thickBot="1" x14ac:dyDescent="0.2">
      <c r="A80" s="68">
        <v>30</v>
      </c>
      <c r="B80" s="493" t="str">
        <f t="shared" si="3"/>
        <v/>
      </c>
      <c r="C80" s="331" t="str">
        <f>IF($C$26=TRUE,(Ⅴ１!B35),"表示不可")</f>
        <v>表示不可</v>
      </c>
      <c r="D80" s="332" t="str">
        <f>IF($C$26=TRUE,(Ⅴ１!C35),"表示不可")</f>
        <v>表示不可</v>
      </c>
      <c r="E80" s="332" t="str">
        <f>IF($C$26=TRUE,(Ⅴ１!D35),"表示不可")</f>
        <v>表示不可</v>
      </c>
      <c r="F80" s="482" t="str">
        <f>IF($C$26=TRUE,(Ⅴ１!E35),"表示不可")</f>
        <v>表示不可</v>
      </c>
      <c r="G80" s="483" t="str">
        <f>IF($C$26=TRUE,(Ⅴ１!F35),"表示不可")</f>
        <v>表示不可</v>
      </c>
      <c r="H80" s="485" t="str">
        <f t="shared" si="4"/>
        <v/>
      </c>
      <c r="I80" s="340" t="str">
        <f>IF($C$26=TRUE,(Ⅴ１!H35),"表示不可")</f>
        <v>表示不可</v>
      </c>
      <c r="J80" s="485" t="str">
        <f>IF($C$26=TRUE,(Ⅴ１!I35),"表示不可")</f>
        <v>表示不可</v>
      </c>
      <c r="K80" s="411" t="str">
        <f>IF($C$26=TRUE,(Ⅴ１!J35),"表示不可")</f>
        <v>表示不可</v>
      </c>
      <c r="L80" s="494" t="str">
        <f t="shared" si="5"/>
        <v/>
      </c>
      <c r="M80" s="332" t="str">
        <f>IF($C$26=TRUE,(Ⅴ１!L35),"表示不可")</f>
        <v>表示不可</v>
      </c>
      <c r="N80" s="369" t="str">
        <f>IF($C$26=TRUE,(Ⅴ１!M35),"表示不可")</f>
        <v>表示不可</v>
      </c>
      <c r="O80" s="370" t="str">
        <f>IF($C$26=TRUE,(Ⅴ１!N35),"表示不可")</f>
        <v>表示不可</v>
      </c>
      <c r="P80" s="77"/>
      <c r="Q80" s="342"/>
      <c r="R80" s="343"/>
      <c r="S80" s="344"/>
      <c r="T80" s="345"/>
      <c r="AI80" s="68"/>
      <c r="AJ80" s="68"/>
      <c r="AK80" s="68"/>
    </row>
    <row r="81" spans="1:37" ht="15.75" customHeight="1" x14ac:dyDescent="0.15">
      <c r="A81" s="68">
        <v>31</v>
      </c>
      <c r="B81" s="487" t="str">
        <f t="shared" si="3"/>
        <v/>
      </c>
      <c r="C81" s="276" t="str">
        <f>IF($C$26=TRUE,(Ⅴ１!B36),"表示不可")</f>
        <v>表示不可</v>
      </c>
      <c r="D81" s="277" t="str">
        <f>IF($C$26=TRUE,(Ⅴ１!C36),"表示不可")</f>
        <v>表示不可</v>
      </c>
      <c r="E81" s="277" t="str">
        <f>IF($C$26=TRUE,(Ⅴ１!D36),"表示不可")</f>
        <v>表示不可</v>
      </c>
      <c r="F81" s="422" t="str">
        <f>IF($C$26=TRUE,(Ⅴ１!E36),"表示不可")</f>
        <v>表示不可</v>
      </c>
      <c r="G81" s="423" t="str">
        <f>IF($C$26=TRUE,(Ⅴ１!F36),"表示不可")</f>
        <v>表示不可</v>
      </c>
      <c r="H81" s="424" t="str">
        <f t="shared" si="4"/>
        <v/>
      </c>
      <c r="I81" s="285" t="str">
        <f>IF($C$26=TRUE,(Ⅴ１!H36),"表示不可")</f>
        <v>表示不可</v>
      </c>
      <c r="J81" s="424" t="str">
        <f>IF($C$26=TRUE,(Ⅴ１!I36),"表示不可")</f>
        <v>表示不可</v>
      </c>
      <c r="K81" s="423" t="str">
        <f>IF($C$26=TRUE,(Ⅴ１!J36),"表示不可")</f>
        <v>表示不可</v>
      </c>
      <c r="L81" s="489" t="str">
        <f t="shared" si="5"/>
        <v/>
      </c>
      <c r="M81" s="277" t="str">
        <f>IF($C$26=TRUE,(Ⅴ１!L36),"表示不可")</f>
        <v>表示不可</v>
      </c>
      <c r="N81" s="353" t="str">
        <f>IF($C$26=TRUE,(Ⅴ１!M36),"表示不可")</f>
        <v>表示不可</v>
      </c>
      <c r="O81" s="354" t="str">
        <f>IF($C$26=TRUE,(Ⅴ１!N36),"表示不可")</f>
        <v>表示不可</v>
      </c>
      <c r="P81" s="77"/>
      <c r="Q81" s="346"/>
      <c r="R81" s="347"/>
      <c r="S81" s="348"/>
      <c r="T81" s="349"/>
      <c r="AI81" s="68"/>
      <c r="AJ81" s="68"/>
      <c r="AK81" s="68"/>
    </row>
    <row r="82" spans="1:37" ht="15.75" customHeight="1" x14ac:dyDescent="0.15">
      <c r="A82" s="68">
        <v>32</v>
      </c>
      <c r="B82" s="487" t="str">
        <f t="shared" si="3"/>
        <v/>
      </c>
      <c r="C82" s="276" t="str">
        <f>IF($C$26=TRUE,(Ⅴ１!B37),"表示不可")</f>
        <v>表示不可</v>
      </c>
      <c r="D82" s="277" t="str">
        <f>IF($C$26=TRUE,(Ⅴ１!C37),"表示不可")</f>
        <v>表示不可</v>
      </c>
      <c r="E82" s="277" t="str">
        <f>IF($C$26=TRUE,(Ⅴ１!D37),"表示不可")</f>
        <v>表示不可</v>
      </c>
      <c r="F82" s="422" t="str">
        <f>IF($C$26=TRUE,(Ⅴ１!E37),"表示不可")</f>
        <v>表示不可</v>
      </c>
      <c r="G82" s="423" t="str">
        <f>IF($C$26=TRUE,(Ⅴ１!F37),"表示不可")</f>
        <v>表示不可</v>
      </c>
      <c r="H82" s="424" t="str">
        <f t="shared" si="4"/>
        <v/>
      </c>
      <c r="I82" s="285" t="str">
        <f>IF($C$26=TRUE,(Ⅴ１!H37),"表示不可")</f>
        <v>表示不可</v>
      </c>
      <c r="J82" s="424" t="str">
        <f>IF($C$26=TRUE,(Ⅴ１!I37),"表示不可")</f>
        <v>表示不可</v>
      </c>
      <c r="K82" s="397" t="str">
        <f>IF($C$26=TRUE,(Ⅴ１!J37),"表示不可")</f>
        <v>表示不可</v>
      </c>
      <c r="L82" s="489" t="str">
        <f t="shared" si="5"/>
        <v/>
      </c>
      <c r="M82" s="277" t="str">
        <f>IF($C$26=TRUE,(Ⅴ１!L37),"表示不可")</f>
        <v>表示不可</v>
      </c>
      <c r="N82" s="353" t="str">
        <f>IF($C$26=TRUE,(Ⅴ１!M37),"表示不可")</f>
        <v>表示不可</v>
      </c>
      <c r="O82" s="354" t="str">
        <f>IF($C$26=TRUE,(Ⅴ１!N37),"表示不可")</f>
        <v>表示不可</v>
      </c>
      <c r="P82" s="77"/>
      <c r="Q82" s="292"/>
      <c r="R82" s="293"/>
      <c r="S82" s="294"/>
      <c r="T82" s="296"/>
      <c r="W82" s="297"/>
      <c r="X82" s="297"/>
      <c r="AI82" s="68"/>
      <c r="AJ82" s="68"/>
      <c r="AK82" s="68"/>
    </row>
    <row r="83" spans="1:37" ht="15.75" customHeight="1" x14ac:dyDescent="0.15">
      <c r="A83" s="68">
        <v>33</v>
      </c>
      <c r="B83" s="487" t="str">
        <f t="shared" si="3"/>
        <v/>
      </c>
      <c r="C83" s="276" t="str">
        <f>IF($C$26=TRUE,(Ⅴ１!B38),"表示不可")</f>
        <v>表示不可</v>
      </c>
      <c r="D83" s="277" t="str">
        <f>IF($C$26=TRUE,(Ⅴ１!C38),"表示不可")</f>
        <v>表示不可</v>
      </c>
      <c r="E83" s="277" t="str">
        <f>IF($C$26=TRUE,(Ⅴ１!D38),"表示不可")</f>
        <v>表示不可</v>
      </c>
      <c r="F83" s="422" t="str">
        <f>IF($C$26=TRUE,(Ⅴ１!E38),"表示不可")</f>
        <v>表示不可</v>
      </c>
      <c r="G83" s="423" t="str">
        <f>IF($C$26=TRUE,(Ⅴ１!F38),"表示不可")</f>
        <v>表示不可</v>
      </c>
      <c r="H83" s="424" t="str">
        <f t="shared" si="4"/>
        <v/>
      </c>
      <c r="I83" s="285" t="str">
        <f>IF($C$26=TRUE,(Ⅴ１!H38),"表示不可")</f>
        <v>表示不可</v>
      </c>
      <c r="J83" s="424" t="str">
        <f>IF($C$26=TRUE,(Ⅴ１!I38),"表示不可")</f>
        <v>表示不可</v>
      </c>
      <c r="K83" s="397" t="str">
        <f>IF($C$26=TRUE,(Ⅴ１!J38),"表示不可")</f>
        <v>表示不可</v>
      </c>
      <c r="L83" s="489" t="str">
        <f t="shared" si="5"/>
        <v/>
      </c>
      <c r="M83" s="277" t="str">
        <f>IF($C$26=TRUE,(Ⅴ１!L38),"表示不可")</f>
        <v>表示不可</v>
      </c>
      <c r="N83" s="353" t="str">
        <f>IF($C$26=TRUE,(Ⅴ１!M38),"表示不可")</f>
        <v>表示不可</v>
      </c>
      <c r="O83" s="354" t="str">
        <f>IF($C$26=TRUE,(Ⅴ１!N38),"表示不可")</f>
        <v>表示不可</v>
      </c>
      <c r="P83" s="77"/>
      <c r="Q83" s="292"/>
      <c r="R83" s="293"/>
      <c r="S83" s="294"/>
      <c r="T83" s="295"/>
      <c r="AI83" s="68"/>
      <c r="AJ83" s="68"/>
      <c r="AK83" s="68"/>
    </row>
    <row r="84" spans="1:37" ht="15.75" customHeight="1" x14ac:dyDescent="0.15">
      <c r="A84" s="68">
        <v>34</v>
      </c>
      <c r="B84" s="487" t="str">
        <f t="shared" si="3"/>
        <v/>
      </c>
      <c r="C84" s="276" t="str">
        <f>IF($C$26=TRUE,(Ⅴ１!B39),"表示不可")</f>
        <v>表示不可</v>
      </c>
      <c r="D84" s="277" t="str">
        <f>IF($C$26=TRUE,(Ⅴ１!C39),"表示不可")</f>
        <v>表示不可</v>
      </c>
      <c r="E84" s="277" t="str">
        <f>IF($C$26=TRUE,(Ⅴ１!D39),"表示不可")</f>
        <v>表示不可</v>
      </c>
      <c r="F84" s="422" t="str">
        <f>IF($C$26=TRUE,(Ⅴ１!E39),"表示不可")</f>
        <v>表示不可</v>
      </c>
      <c r="G84" s="423" t="str">
        <f>IF($C$26=TRUE,(Ⅴ１!F39),"表示不可")</f>
        <v>表示不可</v>
      </c>
      <c r="H84" s="424" t="str">
        <f t="shared" si="4"/>
        <v/>
      </c>
      <c r="I84" s="285" t="str">
        <f>IF($C$26=TRUE,(Ⅴ１!H39),"表示不可")</f>
        <v>表示不可</v>
      </c>
      <c r="J84" s="424" t="str">
        <f>IF($C$26=TRUE,(Ⅴ１!I39),"表示不可")</f>
        <v>表示不可</v>
      </c>
      <c r="K84" s="397" t="str">
        <f>IF($C$26=TRUE,(Ⅴ１!J39),"表示不可")</f>
        <v>表示不可</v>
      </c>
      <c r="L84" s="489" t="str">
        <f t="shared" si="5"/>
        <v/>
      </c>
      <c r="M84" s="277" t="str">
        <f>IF($C$26=TRUE,(Ⅴ１!L39),"表示不可")</f>
        <v>表示不可</v>
      </c>
      <c r="N84" s="353" t="str">
        <f>IF($C$26=TRUE,(Ⅴ１!M39),"表示不可")</f>
        <v>表示不可</v>
      </c>
      <c r="O84" s="354" t="str">
        <f>IF($C$26=TRUE,(Ⅴ１!N39),"表示不可")</f>
        <v>表示不可</v>
      </c>
      <c r="P84" s="77"/>
      <c r="Q84" s="292"/>
      <c r="R84" s="293"/>
      <c r="S84" s="292"/>
      <c r="T84" s="295"/>
      <c r="AI84" s="68"/>
      <c r="AJ84" s="68"/>
      <c r="AK84" s="68"/>
    </row>
    <row r="85" spans="1:37" ht="15.75" customHeight="1" thickBot="1" x14ac:dyDescent="0.2">
      <c r="A85" s="68">
        <v>35</v>
      </c>
      <c r="B85" s="490" t="str">
        <f t="shared" si="3"/>
        <v/>
      </c>
      <c r="C85" s="299" t="str">
        <f>IF($C$26=TRUE,(Ⅴ１!B40),"表示不可")</f>
        <v>表示不可</v>
      </c>
      <c r="D85" s="300" t="str">
        <f>IF($C$26=TRUE,(Ⅴ１!C40),"表示不可")</f>
        <v>表示不可</v>
      </c>
      <c r="E85" s="300" t="str">
        <f>IF($C$26=TRUE,(Ⅴ１!D40),"表示不可")</f>
        <v>表示不可</v>
      </c>
      <c r="F85" s="473" t="str">
        <f>IF($C$26=TRUE,(Ⅴ１!E40),"表示不可")</f>
        <v>表示不可</v>
      </c>
      <c r="G85" s="474" t="str">
        <f>IF($C$26=TRUE,(Ⅴ１!F40),"表示不可")</f>
        <v>表示不可</v>
      </c>
      <c r="H85" s="476" t="str">
        <f t="shared" si="4"/>
        <v/>
      </c>
      <c r="I85" s="308" t="str">
        <f>IF($C$26=TRUE,(Ⅴ１!H40),"表示不可")</f>
        <v>表示不可</v>
      </c>
      <c r="J85" s="476" t="str">
        <f>IF($C$26=TRUE,(Ⅴ１!I40),"表示不可")</f>
        <v>表示不可</v>
      </c>
      <c r="K85" s="434" t="str">
        <f>IF($C$26=TRUE,(Ⅴ１!J40),"表示不可")</f>
        <v>表示不可</v>
      </c>
      <c r="L85" s="491" t="str">
        <f t="shared" si="5"/>
        <v/>
      </c>
      <c r="M85" s="300" t="str">
        <f>IF($C$26=TRUE,(Ⅴ１!L40),"表示不可")</f>
        <v>表示不可</v>
      </c>
      <c r="N85" s="360" t="str">
        <f>IF($C$26=TRUE,(Ⅴ１!M40),"表示不可")</f>
        <v>表示不可</v>
      </c>
      <c r="O85" s="361" t="str">
        <f>IF($C$26=TRUE,(Ⅴ１!N40),"表示不可")</f>
        <v>表示不可</v>
      </c>
      <c r="P85" s="77"/>
      <c r="Q85" s="310"/>
      <c r="R85" s="311"/>
      <c r="S85" s="310"/>
      <c r="T85" s="313"/>
      <c r="AI85" s="68"/>
      <c r="AJ85" s="68"/>
      <c r="AK85" s="68"/>
    </row>
    <row r="86" spans="1:37" ht="15.75" customHeight="1" x14ac:dyDescent="0.15">
      <c r="A86" s="68">
        <v>36</v>
      </c>
      <c r="B86" s="492" t="str">
        <f t="shared" si="3"/>
        <v/>
      </c>
      <c r="C86" s="315" t="str">
        <f>IF($C$26=TRUE,(Ⅴ１!B41),"表示不可")</f>
        <v>表示不可</v>
      </c>
      <c r="D86" s="316" t="str">
        <f>IF($C$26=TRUE,(Ⅴ１!C41),"表示不可")</f>
        <v>表示不可</v>
      </c>
      <c r="E86" s="316" t="str">
        <f>IF($C$26=TRUE,(Ⅴ１!D41),"表示不可")</f>
        <v>表示不可</v>
      </c>
      <c r="F86" s="445" t="str">
        <f>IF($C$26=TRUE,(Ⅴ１!E41),"表示不可")</f>
        <v>表示不可</v>
      </c>
      <c r="G86" s="446" t="str">
        <f>IF($C$26=TRUE,(Ⅴ１!F41),"表示不可")</f>
        <v>表示不可</v>
      </c>
      <c r="H86" s="386" t="str">
        <f t="shared" si="4"/>
        <v/>
      </c>
      <c r="I86" s="324" t="str">
        <f>IF($C$26=TRUE,(Ⅴ１!H41),"表示不可")</f>
        <v>表示不可</v>
      </c>
      <c r="J86" s="386" t="str">
        <f>IF($C$26=TRUE,(Ⅴ１!I41),"表示不可")</f>
        <v>表示不可</v>
      </c>
      <c r="K86" s="446" t="str">
        <f>IF($C$26=TRUE,(Ⅴ１!J41),"表示不可")</f>
        <v>表示不可</v>
      </c>
      <c r="L86" s="488" t="str">
        <f t="shared" si="5"/>
        <v/>
      </c>
      <c r="M86" s="316" t="str">
        <f>IF($C$26=TRUE,(Ⅴ１!L41),"表示不可")</f>
        <v>表示不可</v>
      </c>
      <c r="N86" s="364" t="str">
        <f>IF($C$26=TRUE,(Ⅴ１!M41),"表示不可")</f>
        <v>表示不可</v>
      </c>
      <c r="O86" s="365" t="str">
        <f>IF($C$26=TRUE,(Ⅴ１!N41),"表示不可")</f>
        <v>表示不可</v>
      </c>
      <c r="P86" s="77"/>
      <c r="Q86" s="326"/>
      <c r="R86" s="327"/>
      <c r="S86" s="326"/>
      <c r="T86" s="329"/>
      <c r="AI86" s="68"/>
      <c r="AJ86" s="68"/>
      <c r="AK86" s="68"/>
    </row>
    <row r="87" spans="1:37" ht="15.75" customHeight="1" x14ac:dyDescent="0.15">
      <c r="A87" s="68">
        <v>37</v>
      </c>
      <c r="B87" s="487" t="str">
        <f t="shared" si="3"/>
        <v/>
      </c>
      <c r="C87" s="276" t="str">
        <f>IF($C$26=TRUE,(Ⅴ１!B42),"表示不可")</f>
        <v>表示不可</v>
      </c>
      <c r="D87" s="277" t="str">
        <f>IF($C$26=TRUE,(Ⅴ１!C42),"表示不可")</f>
        <v>表示不可</v>
      </c>
      <c r="E87" s="277" t="str">
        <f>IF($C$26=TRUE,(Ⅴ１!D42),"表示不可")</f>
        <v>表示不可</v>
      </c>
      <c r="F87" s="422" t="str">
        <f>IF($C$26=TRUE,(Ⅴ１!E42),"表示不可")</f>
        <v>表示不可</v>
      </c>
      <c r="G87" s="423" t="str">
        <f>IF($C$26=TRUE,(Ⅴ１!F42),"表示不可")</f>
        <v>表示不可</v>
      </c>
      <c r="H87" s="424" t="str">
        <f t="shared" si="4"/>
        <v/>
      </c>
      <c r="I87" s="285" t="str">
        <f>IF($C$26=TRUE,(Ⅴ１!H42),"表示不可")</f>
        <v>表示不可</v>
      </c>
      <c r="J87" s="424" t="str">
        <f>IF($C$26=TRUE,(Ⅴ１!I42),"表示不可")</f>
        <v>表示不可</v>
      </c>
      <c r="K87" s="397" t="str">
        <f>IF($C$26=TRUE,(Ⅴ１!J42),"表示不可")</f>
        <v>表示不可</v>
      </c>
      <c r="L87" s="489" t="str">
        <f t="shared" si="5"/>
        <v/>
      </c>
      <c r="M87" s="277" t="str">
        <f>IF($C$26=TRUE,(Ⅴ１!L42),"表示不可")</f>
        <v>表示不可</v>
      </c>
      <c r="N87" s="353" t="str">
        <f>IF($C$26=TRUE,(Ⅴ１!M42),"表示不可")</f>
        <v>表示不可</v>
      </c>
      <c r="O87" s="354" t="str">
        <f>IF($C$26=TRUE,(Ⅴ１!N42),"表示不可")</f>
        <v>表示不可</v>
      </c>
      <c r="P87" s="77"/>
      <c r="Q87" s="292"/>
      <c r="R87" s="293"/>
      <c r="S87" s="292"/>
      <c r="T87" s="295"/>
      <c r="AI87" s="68"/>
      <c r="AJ87" s="68"/>
      <c r="AK87" s="68"/>
    </row>
    <row r="88" spans="1:37" ht="15.75" customHeight="1" x14ac:dyDescent="0.15">
      <c r="A88" s="68">
        <v>38</v>
      </c>
      <c r="B88" s="487" t="str">
        <f t="shared" si="3"/>
        <v/>
      </c>
      <c r="C88" s="276" t="str">
        <f>IF($C$26=TRUE,(Ⅴ１!B43),"表示不可")</f>
        <v>表示不可</v>
      </c>
      <c r="D88" s="277" t="str">
        <f>IF($C$26=TRUE,(Ⅴ１!C43),"表示不可")</f>
        <v>表示不可</v>
      </c>
      <c r="E88" s="277" t="str">
        <f>IF($C$26=TRUE,(Ⅴ１!D43),"表示不可")</f>
        <v>表示不可</v>
      </c>
      <c r="F88" s="422" t="str">
        <f>IF($C$26=TRUE,(Ⅴ１!E43),"表示不可")</f>
        <v>表示不可</v>
      </c>
      <c r="G88" s="423" t="str">
        <f>IF($C$26=TRUE,(Ⅴ１!F43),"表示不可")</f>
        <v>表示不可</v>
      </c>
      <c r="H88" s="424" t="str">
        <f t="shared" si="4"/>
        <v/>
      </c>
      <c r="I88" s="285" t="str">
        <f>IF($C$26=TRUE,(Ⅴ１!H43),"表示不可")</f>
        <v>表示不可</v>
      </c>
      <c r="J88" s="424" t="str">
        <f>IF($C$26=TRUE,(Ⅴ１!I43),"表示不可")</f>
        <v>表示不可</v>
      </c>
      <c r="K88" s="397" t="str">
        <f>IF($C$26=TRUE,(Ⅴ１!J43),"表示不可")</f>
        <v>表示不可</v>
      </c>
      <c r="L88" s="489" t="str">
        <f t="shared" si="5"/>
        <v/>
      </c>
      <c r="M88" s="277" t="str">
        <f>IF($C$26=TRUE,(Ⅴ１!L43),"表示不可")</f>
        <v>表示不可</v>
      </c>
      <c r="N88" s="353" t="str">
        <f>IF($C$26=TRUE,(Ⅴ１!M43),"表示不可")</f>
        <v>表示不可</v>
      </c>
      <c r="O88" s="354" t="str">
        <f>IF($C$26=TRUE,(Ⅴ１!N43),"表示不可")</f>
        <v>表示不可</v>
      </c>
      <c r="P88" s="77"/>
      <c r="Q88" s="292"/>
      <c r="R88" s="293"/>
      <c r="S88" s="292"/>
      <c r="T88" s="295"/>
      <c r="AI88" s="68"/>
      <c r="AJ88" s="68"/>
      <c r="AK88" s="68"/>
    </row>
    <row r="89" spans="1:37" ht="15.75" customHeight="1" x14ac:dyDescent="0.15">
      <c r="A89" s="68">
        <v>39</v>
      </c>
      <c r="B89" s="487" t="str">
        <f t="shared" si="3"/>
        <v/>
      </c>
      <c r="C89" s="276" t="str">
        <f>IF($C$26=TRUE,(Ⅴ１!B44),"表示不可")</f>
        <v>表示不可</v>
      </c>
      <c r="D89" s="277" t="str">
        <f>IF($C$26=TRUE,(Ⅴ１!C44),"表示不可")</f>
        <v>表示不可</v>
      </c>
      <c r="E89" s="277" t="str">
        <f>IF($C$26=TRUE,(Ⅴ１!D44),"表示不可")</f>
        <v>表示不可</v>
      </c>
      <c r="F89" s="422" t="str">
        <f>IF($C$26=TRUE,(Ⅴ１!E44),"表示不可")</f>
        <v>表示不可</v>
      </c>
      <c r="G89" s="423" t="str">
        <f>IF($C$26=TRUE,(Ⅴ１!F44),"表示不可")</f>
        <v>表示不可</v>
      </c>
      <c r="H89" s="424" t="str">
        <f t="shared" si="4"/>
        <v/>
      </c>
      <c r="I89" s="285" t="str">
        <f>IF($C$26=TRUE,(Ⅴ１!H44),"表示不可")</f>
        <v>表示不可</v>
      </c>
      <c r="J89" s="424" t="str">
        <f>IF($C$26=TRUE,(Ⅴ１!I44),"表示不可")</f>
        <v>表示不可</v>
      </c>
      <c r="K89" s="397" t="str">
        <f>IF($C$26=TRUE,(Ⅴ１!J44),"表示不可")</f>
        <v>表示不可</v>
      </c>
      <c r="L89" s="489" t="str">
        <f t="shared" si="5"/>
        <v/>
      </c>
      <c r="M89" s="277" t="str">
        <f>IF($C$26=TRUE,(Ⅴ１!L44),"表示不可")</f>
        <v>表示不可</v>
      </c>
      <c r="N89" s="353" t="str">
        <f>IF($C$26=TRUE,(Ⅴ１!M44),"表示不可")</f>
        <v>表示不可</v>
      </c>
      <c r="O89" s="354" t="str">
        <f>IF($C$26=TRUE,(Ⅴ１!N44),"表示不可")</f>
        <v>表示不可</v>
      </c>
      <c r="P89" s="77"/>
      <c r="Q89" s="292"/>
      <c r="R89" s="293"/>
      <c r="S89" s="292"/>
      <c r="T89" s="295"/>
      <c r="AI89" s="68"/>
      <c r="AJ89" s="68"/>
      <c r="AK89" s="68"/>
    </row>
    <row r="90" spans="1:37" ht="15.75" customHeight="1" thickBot="1" x14ac:dyDescent="0.2">
      <c r="A90" s="68">
        <v>40</v>
      </c>
      <c r="B90" s="493" t="str">
        <f t="shared" si="3"/>
        <v/>
      </c>
      <c r="C90" s="331" t="str">
        <f>IF($C$26=TRUE,(Ⅴ１!B45),"表示不可")</f>
        <v>表示不可</v>
      </c>
      <c r="D90" s="332" t="str">
        <f>IF($C$26=TRUE,(Ⅴ１!C45),"表示不可")</f>
        <v>表示不可</v>
      </c>
      <c r="E90" s="332" t="str">
        <f>IF($C$26=TRUE,(Ⅴ１!D45),"表示不可")</f>
        <v>表示不可</v>
      </c>
      <c r="F90" s="482" t="str">
        <f>IF($C$26=TRUE,(Ⅴ１!E45),"表示不可")</f>
        <v>表示不可</v>
      </c>
      <c r="G90" s="483" t="str">
        <f>IF($C$26=TRUE,(Ⅴ１!F45),"表示不可")</f>
        <v>表示不可</v>
      </c>
      <c r="H90" s="485" t="str">
        <f t="shared" si="4"/>
        <v/>
      </c>
      <c r="I90" s="340" t="str">
        <f>IF($C$26=TRUE,(Ⅴ１!H45),"表示不可")</f>
        <v>表示不可</v>
      </c>
      <c r="J90" s="485" t="str">
        <f>IF($C$26=TRUE,(Ⅴ１!I45),"表示不可")</f>
        <v>表示不可</v>
      </c>
      <c r="K90" s="411" t="str">
        <f>IF($C$26=TRUE,(Ⅴ１!J45),"表示不可")</f>
        <v>表示不可</v>
      </c>
      <c r="L90" s="494" t="str">
        <f t="shared" si="5"/>
        <v/>
      </c>
      <c r="M90" s="332" t="str">
        <f>IF($C$26=TRUE,(Ⅴ１!L45),"表示不可")</f>
        <v>表示不可</v>
      </c>
      <c r="N90" s="369" t="str">
        <f>IF($C$26=TRUE,(Ⅴ１!M45),"表示不可")</f>
        <v>表示不可</v>
      </c>
      <c r="O90" s="370" t="str">
        <f>IF($C$26=TRUE,(Ⅴ１!N45),"表示不可")</f>
        <v>表示不可</v>
      </c>
      <c r="P90" s="77"/>
      <c r="Q90" s="310"/>
      <c r="R90" s="311"/>
      <c r="S90" s="310"/>
      <c r="T90" s="313"/>
      <c r="AI90" s="68"/>
      <c r="AJ90" s="68"/>
      <c r="AK90" s="68"/>
    </row>
    <row r="91" spans="1:37" ht="6" customHeight="1" x14ac:dyDescent="0.15">
      <c r="Q91" s="172"/>
      <c r="R91" s="172"/>
      <c r="S91" s="172"/>
      <c r="T91" s="172"/>
      <c r="X91" s="85"/>
    </row>
    <row r="92" spans="1:37" ht="59.25" customHeight="1" x14ac:dyDescent="0.25">
      <c r="C92" s="839" t="str">
        <f>"　高文連個人情報に関する保護規定を承諾したうえで、上記のとおり"&amp;B1&amp;"への参加を申し込みます。"</f>
        <v>　高文連個人情報に関する保護規定を承諾したうえで、上記のとおり第47回宮崎県高等学校新人放送コンテスト
第46回九州高校放送コンテスト 宮崎県予選
全九州総文 宮崎県予選／全国高文祭 AM部門・VM部門 宮崎県予選への参加を申し込みます。</v>
      </c>
      <c r="D92" s="839"/>
      <c r="E92" s="839"/>
      <c r="F92" s="839"/>
      <c r="G92" s="839"/>
      <c r="H92" s="839"/>
      <c r="I92" s="839"/>
      <c r="J92" s="839"/>
      <c r="K92" s="839"/>
      <c r="L92" s="839"/>
      <c r="M92" s="839"/>
      <c r="N92" s="839"/>
      <c r="O92" s="839"/>
      <c r="P92" s="839"/>
      <c r="Q92" s="172"/>
      <c r="R92" s="172"/>
      <c r="S92" s="172"/>
      <c r="T92" s="172"/>
      <c r="X92" s="85"/>
      <c r="AB92" s="251"/>
      <c r="AC92" s="251"/>
      <c r="AD92" s="251"/>
      <c r="AE92" s="251"/>
      <c r="AF92" s="251"/>
      <c r="AG92" s="251"/>
      <c r="AH92" s="251"/>
    </row>
    <row r="93" spans="1:37" s="356" customFormat="1" ht="18.75" customHeight="1" x14ac:dyDescent="0.25">
      <c r="B93" s="109"/>
      <c r="C93" s="840">
        <f ca="1">(Ⅰ!C23)</f>
        <v>45573</v>
      </c>
      <c r="D93" s="840"/>
      <c r="F93" s="371"/>
      <c r="H93" s="371"/>
      <c r="K93" s="77"/>
      <c r="N93" s="109"/>
      <c r="O93" s="109"/>
      <c r="P93" s="109"/>
      <c r="Q93" s="372"/>
      <c r="R93" s="372"/>
      <c r="S93" s="372"/>
      <c r="T93" s="372"/>
      <c r="W93" s="71"/>
      <c r="X93" s="85"/>
      <c r="Y93" s="71"/>
      <c r="Z93" s="70"/>
      <c r="AA93" s="72"/>
      <c r="AB93" s="71"/>
      <c r="AC93" s="71"/>
      <c r="AD93" s="71"/>
      <c r="AE93" s="71"/>
      <c r="AF93" s="71"/>
      <c r="AG93" s="71"/>
      <c r="AH93" s="71"/>
      <c r="AI93" s="251"/>
      <c r="AJ93" s="251"/>
      <c r="AK93" s="71"/>
    </row>
    <row r="94" spans="1:37" ht="18.75" customHeight="1" x14ac:dyDescent="0.15">
      <c r="C94" s="373" t="s">
        <v>388</v>
      </c>
      <c r="D94" s="373"/>
      <c r="K94" s="77" t="s">
        <v>353</v>
      </c>
      <c r="L94" s="374"/>
      <c r="M94" s="143">
        <f>C3</f>
        <v>0</v>
      </c>
      <c r="N94" s="374">
        <f>C3</f>
        <v>0</v>
      </c>
      <c r="O94" s="375"/>
      <c r="P94" s="375"/>
      <c r="Q94" s="172"/>
      <c r="R94" s="172"/>
      <c r="S94" s="172"/>
      <c r="T94" s="172"/>
      <c r="X94" s="85"/>
      <c r="Y94" s="85"/>
      <c r="Z94" s="79"/>
    </row>
    <row r="95" spans="1:37" ht="18.75" customHeight="1" x14ac:dyDescent="0.15">
      <c r="C95" s="373" t="s">
        <v>596</v>
      </c>
      <c r="D95" s="373"/>
      <c r="K95" s="376" t="s">
        <v>389</v>
      </c>
      <c r="L95" s="377"/>
      <c r="M95" s="838">
        <f>(Ⅰ!C21)</f>
        <v>0</v>
      </c>
      <c r="N95" s="838"/>
      <c r="O95" s="838"/>
      <c r="P95" s="378" t="s">
        <v>390</v>
      </c>
      <c r="Q95" s="172"/>
      <c r="R95" s="172"/>
      <c r="S95" s="172"/>
      <c r="T95" s="172"/>
      <c r="W95" s="85"/>
      <c r="X95" s="85"/>
      <c r="Y95" s="85"/>
      <c r="Z95" s="79"/>
      <c r="AB95" s="85"/>
      <c r="AC95" s="85"/>
      <c r="AD95" s="85"/>
      <c r="AE95" s="85"/>
      <c r="AF95" s="85"/>
      <c r="AG95" s="85"/>
      <c r="AH95" s="85"/>
    </row>
    <row r="96" spans="1:37" s="79" customFormat="1" ht="61.5" customHeight="1" x14ac:dyDescent="0.15">
      <c r="B96" s="937"/>
      <c r="C96" s="937"/>
      <c r="D96" s="937"/>
      <c r="E96" s="937"/>
      <c r="F96" s="937"/>
      <c r="G96" s="937"/>
      <c r="H96" s="937"/>
      <c r="I96" s="937"/>
      <c r="J96" s="937"/>
      <c r="K96" s="937"/>
      <c r="L96" s="83"/>
      <c r="M96" s="938"/>
      <c r="N96" s="938"/>
      <c r="O96" s="938"/>
      <c r="P96" s="938"/>
      <c r="Q96" s="172"/>
      <c r="R96" s="172"/>
      <c r="S96" s="172"/>
      <c r="T96" s="172"/>
      <c r="W96" s="85"/>
      <c r="X96" s="85"/>
      <c r="Y96" s="71"/>
      <c r="AA96" s="72"/>
      <c r="AB96" s="85"/>
      <c r="AC96" s="85"/>
      <c r="AD96" s="85"/>
      <c r="AE96" s="85"/>
      <c r="AF96" s="85"/>
      <c r="AG96" s="85"/>
      <c r="AH96" s="85"/>
      <c r="AI96" s="85"/>
      <c r="AJ96" s="85"/>
      <c r="AK96" s="85"/>
    </row>
    <row r="97" spans="2:37" s="79" customFormat="1" ht="21" customHeight="1" x14ac:dyDescent="0.15">
      <c r="B97" s="259"/>
      <c r="C97" s="939" t="str">
        <f>LEFT(B1,20)&amp;" "&amp;"における個人情報の取り扱いに関する同意書"</f>
        <v>第47回宮崎県高等学校新人放送コンテスト における個人情報の取り扱いに関する同意書</v>
      </c>
      <c r="D97" s="939"/>
      <c r="E97" s="939"/>
      <c r="F97" s="939"/>
      <c r="G97" s="939"/>
      <c r="H97" s="939"/>
      <c r="I97" s="939"/>
      <c r="J97" s="939"/>
      <c r="K97" s="939"/>
      <c r="L97" s="939"/>
      <c r="M97" s="939"/>
      <c r="N97" s="939"/>
      <c r="O97" s="939"/>
      <c r="P97" s="90"/>
      <c r="Q97" s="172"/>
      <c r="R97" s="172"/>
      <c r="S97" s="172"/>
      <c r="T97" s="172"/>
      <c r="W97" s="85"/>
      <c r="X97" s="85"/>
      <c r="Y97" s="71"/>
      <c r="AA97" s="72"/>
      <c r="AB97" s="85"/>
      <c r="AC97" s="85"/>
      <c r="AD97" s="85"/>
      <c r="AE97" s="85"/>
      <c r="AF97" s="85"/>
      <c r="AG97" s="85"/>
      <c r="AH97" s="85"/>
      <c r="AI97" s="85"/>
      <c r="AJ97" s="85"/>
      <c r="AK97" s="85"/>
    </row>
    <row r="98" spans="2:37" s="79" customFormat="1" ht="7.5" customHeight="1" x14ac:dyDescent="0.25">
      <c r="B98" s="253"/>
      <c r="C98" s="253"/>
      <c r="D98" s="169"/>
      <c r="E98" s="253"/>
      <c r="F98" s="169"/>
      <c r="K98" s="204"/>
      <c r="L98" s="204"/>
      <c r="M98" s="204"/>
      <c r="N98" s="90"/>
      <c r="O98" s="90"/>
      <c r="P98" s="90"/>
      <c r="Q98" s="172"/>
      <c r="R98" s="172"/>
      <c r="S98" s="172"/>
      <c r="T98" s="172"/>
      <c r="W98" s="85"/>
      <c r="X98" s="85"/>
      <c r="Y98" s="71"/>
      <c r="AA98" s="72"/>
      <c r="AB98" s="85"/>
      <c r="AC98" s="85"/>
      <c r="AD98" s="85"/>
      <c r="AE98" s="85"/>
      <c r="AF98" s="85"/>
      <c r="AG98" s="85"/>
      <c r="AH98" s="85"/>
      <c r="AI98" s="85"/>
      <c r="AJ98" s="85"/>
      <c r="AK98" s="85"/>
    </row>
    <row r="99" spans="2:37" s="79" customFormat="1" ht="16.5" customHeight="1" x14ac:dyDescent="0.15">
      <c r="B99" s="73"/>
      <c r="C99" s="940" t="str">
        <f>"　"&amp;LEFT(B1,20)&amp;"における個人情報（肖像権に関わるものを含む）について、宮崎県高等学校文化連盟放送専門部は、次のとおり扱うものとする。"</f>
        <v>　第47回宮崎県高等学校新人放送コンテストにおける個人情報（肖像権に関わるものを含む）について、宮崎県高等学校文化連盟放送専門部は、次のとおり扱うものとする。</v>
      </c>
      <c r="D99" s="940"/>
      <c r="E99" s="940"/>
      <c r="F99" s="940"/>
      <c r="G99" s="940"/>
      <c r="H99" s="940"/>
      <c r="I99" s="940"/>
      <c r="J99" s="940"/>
      <c r="K99" s="940"/>
      <c r="L99" s="940"/>
      <c r="M99" s="940"/>
      <c r="N99" s="940"/>
      <c r="O99" s="940"/>
      <c r="P99" s="259"/>
      <c r="Q99" s="172"/>
      <c r="R99" s="172"/>
      <c r="S99" s="172"/>
      <c r="T99" s="172"/>
      <c r="W99" s="85"/>
      <c r="X99" s="85"/>
      <c r="Y99" s="71"/>
      <c r="AA99" s="72"/>
      <c r="AB99" s="85"/>
      <c r="AC99" s="85"/>
      <c r="AD99" s="85"/>
      <c r="AE99" s="85"/>
      <c r="AF99" s="85"/>
      <c r="AG99" s="85"/>
      <c r="AH99" s="85"/>
      <c r="AI99" s="85"/>
      <c r="AJ99" s="85"/>
      <c r="AK99" s="85"/>
    </row>
    <row r="100" spans="2:37" s="79" customFormat="1" ht="7.5" hidden="1" customHeight="1" x14ac:dyDescent="0.15">
      <c r="B100" s="260"/>
      <c r="C100" s="940"/>
      <c r="D100" s="940"/>
      <c r="E100" s="940"/>
      <c r="F100" s="940"/>
      <c r="G100" s="940"/>
      <c r="H100" s="940"/>
      <c r="I100" s="940"/>
      <c r="J100" s="940"/>
      <c r="K100" s="940"/>
      <c r="L100" s="940"/>
      <c r="M100" s="940"/>
      <c r="N100" s="940"/>
      <c r="O100" s="940"/>
      <c r="P100" s="255"/>
      <c r="Q100" s="172"/>
      <c r="R100" s="172"/>
      <c r="S100" s="172"/>
      <c r="T100" s="172"/>
      <c r="W100" s="85"/>
      <c r="X100" s="85"/>
      <c r="Y100" s="85"/>
      <c r="AA100" s="72"/>
      <c r="AB100" s="85"/>
      <c r="AC100" s="85"/>
      <c r="AD100" s="85"/>
      <c r="AE100" s="85"/>
      <c r="AF100" s="85"/>
      <c r="AG100" s="85"/>
      <c r="AH100" s="85"/>
      <c r="AI100" s="85"/>
      <c r="AJ100" s="85"/>
      <c r="AK100" s="85"/>
    </row>
    <row r="101" spans="2:37" s="79" customFormat="1" ht="16.5" hidden="1" customHeight="1" x14ac:dyDescent="0.15">
      <c r="B101" s="262"/>
      <c r="C101" s="940"/>
      <c r="D101" s="940"/>
      <c r="E101" s="940"/>
      <c r="F101" s="940"/>
      <c r="G101" s="940"/>
      <c r="H101" s="940"/>
      <c r="I101" s="940"/>
      <c r="J101" s="940"/>
      <c r="K101" s="940"/>
      <c r="L101" s="940"/>
      <c r="M101" s="940"/>
      <c r="N101" s="940"/>
      <c r="O101" s="940"/>
      <c r="P101" s="259"/>
      <c r="Q101" s="172"/>
      <c r="R101" s="172"/>
      <c r="S101" s="172"/>
      <c r="T101" s="172"/>
      <c r="W101" s="85"/>
      <c r="X101" s="85"/>
      <c r="Y101" s="85"/>
      <c r="AA101" s="72"/>
      <c r="AB101" s="85"/>
      <c r="AC101" s="85"/>
      <c r="AD101" s="85"/>
      <c r="AE101" s="85"/>
      <c r="AF101" s="85"/>
      <c r="AG101" s="85"/>
      <c r="AH101" s="85"/>
      <c r="AI101" s="85"/>
      <c r="AJ101" s="85"/>
      <c r="AK101" s="85"/>
    </row>
    <row r="102" spans="2:37" s="79" customFormat="1" ht="7.5" customHeight="1" x14ac:dyDescent="0.15">
      <c r="B102" s="90"/>
      <c r="C102" s="940"/>
      <c r="D102" s="940"/>
      <c r="E102" s="940"/>
      <c r="F102" s="940"/>
      <c r="G102" s="940"/>
      <c r="H102" s="940"/>
      <c r="I102" s="940"/>
      <c r="J102" s="940"/>
      <c r="K102" s="940"/>
      <c r="L102" s="940"/>
      <c r="M102" s="940"/>
      <c r="N102" s="940"/>
      <c r="O102" s="940"/>
      <c r="P102" s="259"/>
      <c r="Q102" s="172"/>
      <c r="R102" s="172"/>
      <c r="S102" s="172"/>
      <c r="T102" s="172"/>
      <c r="W102" s="85"/>
      <c r="X102" s="85"/>
      <c r="Y102" s="71"/>
      <c r="AA102" s="72"/>
      <c r="AB102" s="71"/>
      <c r="AC102" s="71"/>
      <c r="AD102" s="71"/>
      <c r="AE102" s="71"/>
      <c r="AF102" s="71"/>
      <c r="AG102" s="71"/>
      <c r="AH102" s="71"/>
      <c r="AI102" s="85"/>
      <c r="AJ102" s="85"/>
      <c r="AK102" s="85"/>
    </row>
    <row r="103" spans="2:37" ht="31.5" customHeight="1" x14ac:dyDescent="0.15">
      <c r="B103" s="941"/>
      <c r="C103" s="940"/>
      <c r="D103" s="940"/>
      <c r="E103" s="940"/>
      <c r="F103" s="940"/>
      <c r="G103" s="940"/>
      <c r="H103" s="940"/>
      <c r="I103" s="940"/>
      <c r="J103" s="940"/>
      <c r="K103" s="940"/>
      <c r="L103" s="940"/>
      <c r="M103" s="940"/>
      <c r="N103" s="940"/>
      <c r="O103" s="940"/>
      <c r="P103" s="204"/>
      <c r="Q103" s="896"/>
      <c r="R103" s="896"/>
      <c r="S103" s="897"/>
      <c r="T103" s="897"/>
      <c r="X103" s="85"/>
    </row>
    <row r="104" spans="2:37" ht="24.75" customHeight="1" x14ac:dyDescent="0.15">
      <c r="B104" s="941"/>
      <c r="C104" s="695"/>
      <c r="D104" s="695"/>
      <c r="E104" s="696"/>
      <c r="F104" s="70"/>
      <c r="G104" s="70"/>
      <c r="H104" s="697"/>
      <c r="I104" s="270"/>
      <c r="J104" s="698"/>
      <c r="K104" s="698"/>
      <c r="L104" s="698"/>
      <c r="M104" s="698"/>
      <c r="N104" s="699"/>
      <c r="O104" s="699"/>
      <c r="P104" s="270"/>
      <c r="Q104" s="700"/>
      <c r="R104" s="700"/>
      <c r="S104" s="701"/>
      <c r="T104" s="701"/>
      <c r="X104" s="85"/>
    </row>
    <row r="105" spans="2:37" ht="18.75" customHeight="1" x14ac:dyDescent="0.15">
      <c r="B105" s="164"/>
      <c r="C105" s="942" t="s">
        <v>551</v>
      </c>
      <c r="D105" s="942"/>
      <c r="E105" s="942"/>
      <c r="F105" s="942"/>
      <c r="G105" s="942"/>
      <c r="H105" s="942"/>
      <c r="I105" s="942"/>
      <c r="J105" s="942"/>
      <c r="K105" s="942"/>
      <c r="L105" s="942"/>
      <c r="M105" s="942"/>
      <c r="N105" s="942"/>
      <c r="O105" s="942"/>
      <c r="P105" s="77"/>
      <c r="S105" s="79"/>
    </row>
    <row r="106" spans="2:37" ht="18.75" customHeight="1" x14ac:dyDescent="0.15">
      <c r="B106" s="164"/>
      <c r="C106" s="942"/>
      <c r="D106" s="942"/>
      <c r="E106" s="942"/>
      <c r="F106" s="942"/>
      <c r="G106" s="942"/>
      <c r="H106" s="942"/>
      <c r="I106" s="942"/>
      <c r="J106" s="942"/>
      <c r="K106" s="942"/>
      <c r="L106" s="942"/>
      <c r="M106" s="942"/>
      <c r="N106" s="942"/>
      <c r="O106" s="942"/>
      <c r="P106" s="77"/>
      <c r="S106" s="79"/>
    </row>
    <row r="107" spans="2:37" ht="18.75" customHeight="1" x14ac:dyDescent="0.15">
      <c r="B107" s="164"/>
      <c r="C107" s="942"/>
      <c r="D107" s="942"/>
      <c r="E107" s="942"/>
      <c r="F107" s="942"/>
      <c r="G107" s="942"/>
      <c r="H107" s="942"/>
      <c r="I107" s="942"/>
      <c r="J107" s="942"/>
      <c r="K107" s="942"/>
      <c r="L107" s="942"/>
      <c r="M107" s="942"/>
      <c r="N107" s="942"/>
      <c r="O107" s="942"/>
      <c r="P107" s="77"/>
      <c r="S107" s="79"/>
    </row>
    <row r="108" spans="2:37" ht="18.75" customHeight="1" x14ac:dyDescent="0.15">
      <c r="B108" s="164"/>
      <c r="C108" s="942"/>
      <c r="D108" s="942"/>
      <c r="E108" s="942"/>
      <c r="F108" s="942"/>
      <c r="G108" s="942"/>
      <c r="H108" s="942"/>
      <c r="I108" s="942"/>
      <c r="J108" s="942"/>
      <c r="K108" s="942"/>
      <c r="L108" s="942"/>
      <c r="M108" s="942"/>
      <c r="N108" s="942"/>
      <c r="O108" s="942"/>
      <c r="P108" s="77"/>
      <c r="S108" s="79"/>
      <c r="T108" s="73"/>
    </row>
    <row r="109" spans="2:37" ht="18.75" customHeight="1" x14ac:dyDescent="0.15">
      <c r="B109" s="164"/>
      <c r="C109" s="702"/>
      <c r="D109" s="702"/>
      <c r="E109" s="702"/>
      <c r="F109" s="702"/>
      <c r="G109" s="702"/>
      <c r="H109" s="702"/>
      <c r="I109" s="702"/>
      <c r="J109" s="702"/>
      <c r="K109" s="702"/>
      <c r="L109" s="702"/>
      <c r="M109" s="702"/>
      <c r="N109" s="702"/>
      <c r="O109" s="702"/>
      <c r="P109" s="77"/>
      <c r="S109" s="79"/>
    </row>
    <row r="110" spans="2:37" ht="18.75" customHeight="1" x14ac:dyDescent="0.15">
      <c r="B110" s="164"/>
      <c r="C110" s="702"/>
      <c r="D110" s="702"/>
      <c r="E110" s="702"/>
      <c r="F110" s="702"/>
      <c r="G110" s="702"/>
      <c r="H110" s="702"/>
      <c r="I110" s="702"/>
      <c r="J110" s="702"/>
      <c r="K110" s="702"/>
      <c r="L110" s="702"/>
      <c r="M110" s="702"/>
      <c r="N110" s="702"/>
      <c r="O110" s="702"/>
      <c r="P110" s="77"/>
      <c r="S110" s="79"/>
    </row>
    <row r="111" spans="2:37" ht="18.75" customHeight="1" x14ac:dyDescent="0.15">
      <c r="B111" s="164"/>
      <c r="C111" s="942" t="s">
        <v>595</v>
      </c>
      <c r="D111" s="942"/>
      <c r="E111" s="942"/>
      <c r="F111" s="942"/>
      <c r="G111" s="942"/>
      <c r="H111" s="942"/>
      <c r="I111" s="942"/>
      <c r="J111" s="942"/>
      <c r="K111" s="942"/>
      <c r="L111" s="942"/>
      <c r="M111" s="942"/>
      <c r="N111" s="942"/>
      <c r="O111" s="942"/>
      <c r="P111" s="77"/>
      <c r="S111" s="79"/>
      <c r="T111" s="73"/>
    </row>
    <row r="112" spans="2:37" ht="18.75" customHeight="1" x14ac:dyDescent="0.15">
      <c r="B112" s="164"/>
      <c r="C112" s="942"/>
      <c r="D112" s="942"/>
      <c r="E112" s="942"/>
      <c r="F112" s="942"/>
      <c r="G112" s="942"/>
      <c r="H112" s="942"/>
      <c r="I112" s="942"/>
      <c r="J112" s="942"/>
      <c r="K112" s="942"/>
      <c r="L112" s="942"/>
      <c r="M112" s="942"/>
      <c r="N112" s="942"/>
      <c r="O112" s="942"/>
      <c r="P112" s="77"/>
      <c r="S112" s="79"/>
    </row>
    <row r="113" spans="2:37" ht="18.75" customHeight="1" x14ac:dyDescent="0.15">
      <c r="B113" s="164"/>
      <c r="C113" s="942"/>
      <c r="D113" s="942"/>
      <c r="E113" s="942"/>
      <c r="F113" s="942"/>
      <c r="G113" s="942"/>
      <c r="H113" s="942"/>
      <c r="I113" s="942"/>
      <c r="J113" s="942"/>
      <c r="K113" s="942"/>
      <c r="L113" s="942"/>
      <c r="M113" s="942"/>
      <c r="N113" s="942"/>
      <c r="O113" s="942"/>
      <c r="P113" s="77"/>
      <c r="S113" s="79"/>
    </row>
    <row r="114" spans="2:37" ht="18.75" customHeight="1" x14ac:dyDescent="0.15">
      <c r="B114" s="164"/>
      <c r="C114" s="942"/>
      <c r="D114" s="942"/>
      <c r="E114" s="942"/>
      <c r="F114" s="942"/>
      <c r="G114" s="942"/>
      <c r="H114" s="942"/>
      <c r="I114" s="942"/>
      <c r="J114" s="942"/>
      <c r="K114" s="942"/>
      <c r="L114" s="942"/>
      <c r="M114" s="942"/>
      <c r="N114" s="942"/>
      <c r="O114" s="942"/>
      <c r="P114" s="77"/>
      <c r="S114" s="79"/>
    </row>
    <row r="115" spans="2:37" ht="18.75" customHeight="1" x14ac:dyDescent="0.15">
      <c r="B115" s="164"/>
      <c r="C115" s="942"/>
      <c r="D115" s="942"/>
      <c r="E115" s="942"/>
      <c r="F115" s="942"/>
      <c r="G115" s="942"/>
      <c r="H115" s="942"/>
      <c r="I115" s="942"/>
      <c r="J115" s="942"/>
      <c r="K115" s="942"/>
      <c r="L115" s="942"/>
      <c r="M115" s="942"/>
      <c r="N115" s="942"/>
      <c r="O115" s="942"/>
      <c r="P115" s="77"/>
      <c r="S115" s="79"/>
    </row>
    <row r="116" spans="2:37" ht="18.75" customHeight="1" x14ac:dyDescent="0.15">
      <c r="B116" s="164"/>
      <c r="C116" s="703"/>
      <c r="D116" s="703"/>
      <c r="E116" s="703"/>
      <c r="F116" s="703"/>
      <c r="G116" s="703"/>
      <c r="H116" s="703"/>
      <c r="I116" s="703"/>
      <c r="J116" s="703"/>
      <c r="K116" s="703"/>
      <c r="L116" s="703"/>
      <c r="M116" s="703"/>
      <c r="N116" s="703"/>
      <c r="O116" s="703"/>
      <c r="P116" s="77"/>
      <c r="S116" s="79"/>
      <c r="T116" s="73"/>
    </row>
    <row r="117" spans="2:37" ht="18.75" customHeight="1" x14ac:dyDescent="0.15">
      <c r="B117" s="164"/>
      <c r="C117" s="702"/>
      <c r="D117" s="702"/>
      <c r="E117" s="702"/>
      <c r="F117" s="702"/>
      <c r="G117" s="702"/>
      <c r="H117" s="702"/>
      <c r="I117" s="702"/>
      <c r="J117" s="702"/>
      <c r="K117" s="702"/>
      <c r="L117" s="702"/>
      <c r="M117" s="702"/>
      <c r="N117" s="702"/>
      <c r="O117" s="702"/>
      <c r="P117" s="77"/>
      <c r="S117" s="79"/>
    </row>
    <row r="118" spans="2:37" ht="18.75" customHeight="1" x14ac:dyDescent="0.15">
      <c r="B118" s="164"/>
      <c r="C118" s="702"/>
      <c r="D118" s="702"/>
      <c r="E118" s="702"/>
      <c r="F118" s="702"/>
      <c r="G118" s="702"/>
      <c r="H118" s="702"/>
      <c r="I118" s="702"/>
      <c r="J118" s="702"/>
      <c r="K118" s="702"/>
      <c r="L118" s="702"/>
      <c r="M118" s="702"/>
      <c r="N118" s="702"/>
      <c r="O118" s="702"/>
      <c r="P118" s="77"/>
    </row>
    <row r="119" spans="2:37" ht="18.75" customHeight="1" x14ac:dyDescent="0.15">
      <c r="B119" s="164"/>
      <c r="C119" s="942" t="s">
        <v>552</v>
      </c>
      <c r="D119" s="942"/>
      <c r="E119" s="942"/>
      <c r="F119" s="942"/>
      <c r="G119" s="942"/>
      <c r="H119" s="942"/>
      <c r="I119" s="942"/>
      <c r="J119" s="942"/>
      <c r="K119" s="942"/>
      <c r="L119" s="942"/>
      <c r="M119" s="942"/>
      <c r="N119" s="942"/>
      <c r="O119" s="942"/>
      <c r="P119" s="77"/>
    </row>
    <row r="120" spans="2:37" ht="18.75" customHeight="1" x14ac:dyDescent="0.15">
      <c r="B120" s="164"/>
      <c r="C120" s="942"/>
      <c r="D120" s="942"/>
      <c r="E120" s="942"/>
      <c r="F120" s="942"/>
      <c r="G120" s="942"/>
      <c r="H120" s="942"/>
      <c r="I120" s="942"/>
      <c r="J120" s="942"/>
      <c r="K120" s="942"/>
      <c r="L120" s="942"/>
      <c r="M120" s="942"/>
      <c r="N120" s="942"/>
      <c r="O120" s="942"/>
      <c r="P120" s="77"/>
    </row>
    <row r="121" spans="2:37" ht="18.75" customHeight="1" x14ac:dyDescent="0.15">
      <c r="B121" s="164"/>
      <c r="C121" s="942"/>
      <c r="D121" s="942"/>
      <c r="E121" s="942"/>
      <c r="F121" s="942"/>
      <c r="G121" s="942"/>
      <c r="H121" s="942"/>
      <c r="I121" s="942"/>
      <c r="J121" s="942"/>
      <c r="K121" s="942"/>
      <c r="L121" s="942"/>
      <c r="M121" s="942"/>
      <c r="N121" s="942"/>
      <c r="O121" s="942"/>
      <c r="P121" s="77"/>
    </row>
    <row r="122" spans="2:37" ht="18.75" customHeight="1" x14ac:dyDescent="0.15">
      <c r="B122" s="164"/>
      <c r="C122" s="710"/>
      <c r="D122" s="710"/>
      <c r="E122" s="710"/>
      <c r="F122" s="710"/>
      <c r="G122" s="710"/>
      <c r="H122" s="710"/>
      <c r="I122" s="710"/>
      <c r="J122" s="710"/>
      <c r="K122" s="710"/>
      <c r="L122" s="710"/>
      <c r="M122" s="710"/>
      <c r="N122" s="710"/>
      <c r="O122" s="710"/>
      <c r="P122" s="77"/>
      <c r="R122" s="71"/>
      <c r="S122" s="71"/>
      <c r="T122" s="71"/>
      <c r="V122" s="72"/>
      <c r="Z122" s="71"/>
      <c r="AA122" s="71"/>
      <c r="AG122" s="68"/>
      <c r="AH122" s="68"/>
      <c r="AI122" s="68"/>
      <c r="AJ122" s="68"/>
      <c r="AK122" s="68"/>
    </row>
    <row r="123" spans="2:37" ht="18.75" customHeight="1" x14ac:dyDescent="0.15">
      <c r="B123" s="164"/>
      <c r="C123" s="710"/>
      <c r="D123" s="710"/>
      <c r="E123" s="710"/>
      <c r="F123" s="710"/>
      <c r="G123" s="710"/>
      <c r="H123" s="710"/>
      <c r="I123" s="710"/>
      <c r="J123" s="710"/>
      <c r="K123" s="710"/>
      <c r="L123" s="710"/>
      <c r="M123" s="710"/>
      <c r="N123" s="710"/>
      <c r="O123" s="710"/>
      <c r="P123" s="77"/>
      <c r="R123" s="71"/>
      <c r="S123" s="71"/>
      <c r="T123" s="71"/>
      <c r="V123" s="72"/>
      <c r="Z123" s="71"/>
      <c r="AA123" s="71"/>
      <c r="AG123" s="68"/>
      <c r="AH123" s="68"/>
      <c r="AI123" s="68"/>
      <c r="AJ123" s="68"/>
      <c r="AK123" s="68"/>
    </row>
    <row r="124" spans="2:37" ht="18.75" customHeight="1" x14ac:dyDescent="0.15">
      <c r="B124" s="164"/>
      <c r="C124" s="710"/>
      <c r="D124" s="710"/>
      <c r="E124" s="710"/>
      <c r="F124" s="710"/>
      <c r="G124" s="710"/>
      <c r="H124" s="710"/>
      <c r="I124" s="710"/>
      <c r="J124" s="710"/>
      <c r="K124" s="710"/>
      <c r="L124" s="710"/>
      <c r="M124" s="710"/>
      <c r="N124" s="710"/>
      <c r="O124" s="710"/>
      <c r="P124" s="77"/>
      <c r="R124" s="71"/>
      <c r="S124" s="71"/>
      <c r="T124" s="71"/>
      <c r="V124" s="72"/>
      <c r="Z124" s="71"/>
      <c r="AA124" s="71"/>
      <c r="AG124" s="68"/>
      <c r="AH124" s="68"/>
      <c r="AI124" s="68"/>
      <c r="AJ124" s="68"/>
      <c r="AK124" s="68"/>
    </row>
    <row r="125" spans="2:37" ht="18.75" customHeight="1" x14ac:dyDescent="0.15">
      <c r="B125" s="164"/>
      <c r="C125" s="710"/>
      <c r="D125" s="710"/>
      <c r="E125" s="710"/>
      <c r="F125" s="710"/>
      <c r="G125" s="710"/>
      <c r="H125" s="710"/>
      <c r="I125" s="710"/>
      <c r="J125" s="710"/>
      <c r="K125" s="710"/>
      <c r="L125" s="710"/>
      <c r="M125" s="710"/>
      <c r="N125" s="710"/>
      <c r="O125" s="710"/>
      <c r="P125" s="77"/>
      <c r="R125" s="71"/>
      <c r="S125" s="71"/>
      <c r="T125" s="71"/>
      <c r="V125" s="72"/>
      <c r="Z125" s="71"/>
      <c r="AA125" s="71"/>
      <c r="AG125" s="68"/>
      <c r="AH125" s="68"/>
      <c r="AI125" s="68"/>
      <c r="AJ125" s="68"/>
      <c r="AK125" s="68"/>
    </row>
    <row r="126" spans="2:37" ht="18.75" customHeight="1" x14ac:dyDescent="0.15">
      <c r="B126" s="164"/>
      <c r="C126" s="704"/>
      <c r="D126" s="704"/>
      <c r="E126" s="704"/>
      <c r="F126" s="704"/>
      <c r="G126" s="704"/>
      <c r="H126" s="704"/>
      <c r="I126" s="704"/>
      <c r="J126" s="704"/>
      <c r="K126" s="704"/>
      <c r="L126" s="704"/>
      <c r="M126" s="704"/>
      <c r="N126" s="704"/>
      <c r="O126" s="704"/>
      <c r="P126" s="77"/>
      <c r="R126" s="71"/>
      <c r="S126" s="71"/>
      <c r="T126" s="71"/>
      <c r="V126" s="72"/>
      <c r="Z126" s="71"/>
      <c r="AA126" s="71"/>
      <c r="AG126" s="68"/>
      <c r="AH126" s="68"/>
      <c r="AI126" s="68"/>
      <c r="AJ126" s="68"/>
      <c r="AK126" s="68"/>
    </row>
    <row r="127" spans="2:37" ht="18.75" customHeight="1" x14ac:dyDescent="0.15">
      <c r="B127" s="68"/>
      <c r="R127" s="71"/>
      <c r="S127" s="71"/>
      <c r="T127" s="71"/>
      <c r="V127" s="72"/>
      <c r="Z127" s="71"/>
      <c r="AA127" s="71"/>
      <c r="AG127" s="68"/>
      <c r="AH127" s="68"/>
      <c r="AI127" s="68"/>
      <c r="AJ127" s="68"/>
      <c r="AK127" s="68"/>
    </row>
    <row r="128" spans="2:37" ht="18.75" customHeight="1" x14ac:dyDescent="0.15">
      <c r="B128" s="68"/>
      <c r="C128" s="898" t="s">
        <v>553</v>
      </c>
      <c r="D128" s="898"/>
      <c r="E128" s="898"/>
      <c r="F128" s="898"/>
      <c r="G128" s="898"/>
      <c r="H128" s="898"/>
      <c r="I128" s="898"/>
      <c r="J128" s="898"/>
      <c r="K128" s="898"/>
      <c r="L128" s="898"/>
      <c r="M128" s="898"/>
      <c r="N128" s="898"/>
      <c r="O128" s="898"/>
      <c r="R128" s="71"/>
      <c r="S128" s="71"/>
      <c r="T128" s="71"/>
      <c r="V128" s="72"/>
      <c r="Z128" s="71"/>
      <c r="AA128" s="71"/>
      <c r="AG128" s="68"/>
      <c r="AH128" s="68"/>
      <c r="AI128" s="68"/>
      <c r="AJ128" s="68"/>
      <c r="AK128" s="68"/>
    </row>
    <row r="129" spans="2:37" ht="18.75" customHeight="1" x14ac:dyDescent="0.15">
      <c r="B129" s="68"/>
      <c r="C129" s="77"/>
      <c r="D129" s="77"/>
      <c r="E129" s="77"/>
      <c r="F129" s="77"/>
      <c r="G129" s="77"/>
      <c r="H129" s="77"/>
      <c r="I129" s="77"/>
      <c r="J129" s="77"/>
      <c r="L129" s="77"/>
      <c r="M129" s="77"/>
      <c r="N129" s="77"/>
      <c r="O129" s="77"/>
      <c r="R129" s="71"/>
      <c r="S129" s="71"/>
      <c r="T129" s="71"/>
      <c r="V129" s="72"/>
      <c r="Z129" s="71"/>
      <c r="AA129" s="71"/>
      <c r="AG129" s="68"/>
      <c r="AH129" s="68"/>
      <c r="AI129" s="68"/>
      <c r="AJ129" s="68"/>
      <c r="AK129" s="68"/>
    </row>
    <row r="130" spans="2:37" ht="18.75" customHeight="1" x14ac:dyDescent="0.15">
      <c r="B130" s="68"/>
      <c r="C130" s="77"/>
      <c r="D130" s="77"/>
      <c r="E130" s="77"/>
      <c r="F130" s="77"/>
      <c r="G130" s="77"/>
      <c r="H130" s="77"/>
      <c r="I130" s="77"/>
      <c r="J130" s="77"/>
      <c r="L130" s="77"/>
      <c r="M130" s="77"/>
      <c r="N130" s="77"/>
      <c r="O130" s="77"/>
      <c r="R130" s="71"/>
      <c r="S130" s="71"/>
      <c r="T130" s="71"/>
      <c r="V130" s="72"/>
      <c r="Z130" s="71"/>
      <c r="AA130" s="71"/>
      <c r="AG130" s="68"/>
      <c r="AH130" s="68"/>
      <c r="AI130" s="68"/>
      <c r="AJ130" s="68"/>
      <c r="AK130" s="68"/>
    </row>
    <row r="131" spans="2:37" ht="18.75" customHeight="1" x14ac:dyDescent="0.15">
      <c r="B131" s="68"/>
      <c r="C131" s="77"/>
      <c r="D131" s="77"/>
      <c r="E131" s="77"/>
      <c r="F131" s="77"/>
      <c r="G131" s="77"/>
      <c r="H131" s="77"/>
      <c r="I131" s="77"/>
      <c r="J131" s="77"/>
      <c r="L131" s="77"/>
      <c r="M131" s="77"/>
      <c r="N131" s="77"/>
      <c r="O131" s="77"/>
      <c r="R131" s="71"/>
      <c r="S131" s="71"/>
      <c r="T131" s="71"/>
      <c r="V131" s="72"/>
      <c r="Z131" s="71"/>
      <c r="AA131" s="71"/>
      <c r="AG131" s="68"/>
      <c r="AH131" s="68"/>
      <c r="AI131" s="68"/>
      <c r="AJ131" s="68"/>
      <c r="AK131" s="68"/>
    </row>
    <row r="132" spans="2:37" ht="18.75" customHeight="1" x14ac:dyDescent="0.15">
      <c r="B132" s="68"/>
      <c r="C132" s="77"/>
      <c r="D132" s="77"/>
      <c r="E132" s="77"/>
      <c r="F132" s="77"/>
      <c r="G132" s="77"/>
      <c r="H132" s="77"/>
      <c r="I132" s="77"/>
      <c r="J132" s="77"/>
      <c r="L132" s="77"/>
      <c r="M132" s="77"/>
      <c r="N132" s="77"/>
      <c r="O132" s="77"/>
      <c r="R132" s="71"/>
      <c r="S132" s="71"/>
      <c r="T132" s="71"/>
      <c r="V132" s="72"/>
      <c r="Z132" s="71"/>
      <c r="AA132" s="71"/>
      <c r="AG132" s="68"/>
      <c r="AH132" s="68"/>
      <c r="AI132" s="68"/>
      <c r="AJ132" s="68"/>
      <c r="AK132" s="68"/>
    </row>
    <row r="133" spans="2:37" ht="18.75" customHeight="1" x14ac:dyDescent="0.15">
      <c r="B133" s="68"/>
      <c r="K133" s="925" t="s">
        <v>554</v>
      </c>
      <c r="L133" s="925"/>
      <c r="M133" s="925"/>
      <c r="N133" s="925"/>
      <c r="O133" s="925"/>
      <c r="R133" s="71"/>
      <c r="S133" s="71"/>
      <c r="T133" s="71"/>
      <c r="V133" s="72"/>
      <c r="Z133" s="71"/>
      <c r="AA133" s="71"/>
      <c r="AG133" s="68"/>
      <c r="AH133" s="68"/>
      <c r="AI133" s="68"/>
      <c r="AJ133" s="68"/>
      <c r="AK133" s="68"/>
    </row>
    <row r="134" spans="2:37" ht="18.75" customHeight="1" x14ac:dyDescent="0.15">
      <c r="B134" s="68"/>
      <c r="R134" s="71"/>
      <c r="S134" s="71"/>
      <c r="T134" s="71"/>
      <c r="V134" s="72"/>
      <c r="Z134" s="71"/>
      <c r="AA134" s="71"/>
      <c r="AG134" s="68"/>
      <c r="AH134" s="68"/>
      <c r="AI134" s="68"/>
      <c r="AJ134" s="68"/>
      <c r="AK134" s="68"/>
    </row>
    <row r="135" spans="2:37" ht="25.5" customHeight="1" x14ac:dyDescent="0.15">
      <c r="B135" s="68"/>
      <c r="K135" s="706" t="s">
        <v>561</v>
      </c>
      <c r="L135" s="707"/>
      <c r="M135" s="926">
        <f>C3</f>
        <v>0</v>
      </c>
      <c r="N135" s="926"/>
      <c r="O135" s="926"/>
      <c r="P135" s="926"/>
      <c r="R135" s="71"/>
      <c r="S135" s="71"/>
      <c r="T135" s="71"/>
      <c r="V135" s="72"/>
      <c r="Z135" s="71"/>
      <c r="AA135" s="71"/>
      <c r="AG135" s="68"/>
      <c r="AH135" s="68"/>
      <c r="AI135" s="68"/>
      <c r="AJ135" s="68"/>
      <c r="AK135" s="68"/>
    </row>
    <row r="136" spans="2:37" ht="18.75" customHeight="1" x14ac:dyDescent="0.15">
      <c r="B136" s="68"/>
      <c r="R136" s="71"/>
      <c r="S136" s="71"/>
      <c r="T136" s="71"/>
      <c r="V136" s="72"/>
      <c r="Z136" s="71"/>
      <c r="AA136" s="71"/>
      <c r="AG136" s="68"/>
      <c r="AH136" s="68"/>
      <c r="AI136" s="68"/>
      <c r="AJ136" s="68"/>
      <c r="AK136" s="68"/>
    </row>
    <row r="137" spans="2:37" ht="18.75" customHeight="1" x14ac:dyDescent="0.25">
      <c r="C137" s="179"/>
      <c r="D137" s="179"/>
      <c r="E137" s="179"/>
      <c r="F137" s="179"/>
      <c r="G137" s="179"/>
      <c r="H137" s="179"/>
      <c r="I137" s="179"/>
      <c r="J137" s="179"/>
      <c r="K137" s="706" t="s">
        <v>555</v>
      </c>
      <c r="L137" s="707"/>
      <c r="M137" s="707"/>
      <c r="N137" s="707"/>
      <c r="O137" s="707"/>
      <c r="P137" s="707"/>
      <c r="R137" s="71"/>
      <c r="S137" s="85"/>
      <c r="T137" s="71"/>
      <c r="V137" s="72"/>
      <c r="W137" s="251"/>
      <c r="X137" s="251"/>
      <c r="Y137" s="251"/>
      <c r="Z137" s="251"/>
      <c r="AA137" s="251"/>
      <c r="AB137" s="251"/>
      <c r="AC137" s="251"/>
      <c r="AG137" s="68"/>
      <c r="AH137" s="68"/>
      <c r="AI137" s="68"/>
      <c r="AJ137" s="68"/>
      <c r="AK137" s="68"/>
    </row>
    <row r="138" spans="2:37" s="356" customFormat="1" ht="18.75" customHeight="1" x14ac:dyDescent="0.25">
      <c r="B138" s="109"/>
      <c r="C138" s="927"/>
      <c r="D138" s="927"/>
      <c r="F138" s="371"/>
      <c r="H138" s="371"/>
      <c r="K138" s="77"/>
      <c r="M138" s="708"/>
      <c r="N138" s="708"/>
      <c r="O138" s="708"/>
      <c r="P138" s="109"/>
      <c r="R138" s="71"/>
      <c r="S138" s="85"/>
      <c r="T138" s="71"/>
      <c r="U138" s="70"/>
      <c r="V138" s="72"/>
      <c r="W138" s="71"/>
      <c r="X138" s="71"/>
      <c r="Y138" s="71"/>
      <c r="Z138" s="71"/>
      <c r="AA138" s="71"/>
      <c r="AB138" s="71"/>
      <c r="AC138" s="71"/>
      <c r="AD138" s="251"/>
      <c r="AE138" s="251"/>
      <c r="AF138" s="71"/>
    </row>
    <row r="139" spans="2:37" ht="18.75" customHeight="1" x14ac:dyDescent="0.15">
      <c r="C139" s="373"/>
      <c r="D139" s="373"/>
      <c r="K139" s="264" t="s">
        <v>556</v>
      </c>
      <c r="L139" s="374"/>
      <c r="M139" s="143"/>
      <c r="N139" s="374"/>
      <c r="O139" s="375"/>
      <c r="P139" s="709" t="s">
        <v>390</v>
      </c>
      <c r="R139" s="71"/>
      <c r="S139" s="85"/>
      <c r="T139" s="85"/>
      <c r="U139" s="79"/>
      <c r="V139" s="72"/>
      <c r="Z139" s="71"/>
      <c r="AA139" s="71"/>
      <c r="AG139" s="68"/>
      <c r="AH139" s="68"/>
      <c r="AI139" s="68"/>
      <c r="AJ139" s="68"/>
      <c r="AK139" s="68"/>
    </row>
    <row r="140" spans="2:37" ht="18.75" customHeight="1" x14ac:dyDescent="0.15">
      <c r="C140" s="373"/>
      <c r="D140" s="373"/>
      <c r="L140" s="104"/>
      <c r="M140" s="257"/>
      <c r="N140" s="257"/>
      <c r="O140" s="257"/>
      <c r="P140" s="204"/>
      <c r="R140" s="85"/>
      <c r="S140" s="85"/>
      <c r="T140" s="85"/>
      <c r="U140" s="79"/>
      <c r="V140" s="72"/>
      <c r="W140" s="85"/>
      <c r="X140" s="85"/>
      <c r="Y140" s="85"/>
      <c r="Z140" s="85"/>
      <c r="AA140" s="85"/>
      <c r="AB140" s="85"/>
      <c r="AC140" s="85"/>
      <c r="AG140" s="68"/>
      <c r="AH140" s="68"/>
      <c r="AI140" s="68"/>
      <c r="AJ140" s="68"/>
      <c r="AK140" s="68"/>
    </row>
    <row r="141" spans="2:37" ht="18.75" customHeight="1" x14ac:dyDescent="0.15">
      <c r="B141" s="164"/>
      <c r="C141" s="704"/>
      <c r="D141" s="704"/>
      <c r="E141" s="704"/>
      <c r="F141" s="704"/>
      <c r="G141" s="704"/>
      <c r="H141" s="704"/>
      <c r="I141" s="704"/>
      <c r="J141" s="704"/>
      <c r="K141" s="704"/>
      <c r="L141" s="704"/>
      <c r="M141" s="704"/>
      <c r="N141" s="704"/>
      <c r="O141" s="704"/>
      <c r="P141" s="77"/>
    </row>
    <row r="142" spans="2:37" ht="18.75" customHeight="1" x14ac:dyDescent="0.15">
      <c r="B142" s="164"/>
      <c r="C142" s="705"/>
      <c r="D142" s="705"/>
      <c r="E142" s="705"/>
      <c r="F142" s="705"/>
      <c r="G142" s="705"/>
      <c r="H142" s="705"/>
      <c r="I142" s="705"/>
      <c r="J142" s="705"/>
      <c r="K142" s="705"/>
      <c r="L142" s="705"/>
      <c r="M142" s="705"/>
      <c r="N142" s="705"/>
      <c r="O142" s="705"/>
      <c r="P142" s="77"/>
    </row>
    <row r="143" spans="2:37" ht="18.75" customHeight="1" x14ac:dyDescent="0.15">
      <c r="B143" s="68"/>
      <c r="Q143" s="172"/>
      <c r="R143" s="172"/>
      <c r="S143" s="172"/>
      <c r="T143" s="172"/>
    </row>
    <row r="144" spans="2:37" ht="18.75" customHeight="1" x14ac:dyDescent="0.15">
      <c r="B144" s="68"/>
      <c r="Q144" s="172"/>
      <c r="R144" s="172"/>
      <c r="S144" s="172"/>
      <c r="T144" s="172"/>
    </row>
    <row r="145" spans="1:37" ht="18.75" customHeight="1" x14ac:dyDescent="0.15">
      <c r="B145" s="68"/>
      <c r="C145" s="898"/>
      <c r="D145" s="898"/>
      <c r="E145" s="898"/>
      <c r="F145" s="898"/>
      <c r="G145" s="898"/>
      <c r="H145" s="898"/>
      <c r="I145" s="898"/>
      <c r="J145" s="898"/>
      <c r="K145" s="898"/>
      <c r="L145" s="898"/>
      <c r="M145" s="898"/>
      <c r="N145" s="898"/>
      <c r="O145" s="898"/>
      <c r="Q145" s="172"/>
      <c r="R145" s="172"/>
      <c r="S145" s="172"/>
      <c r="T145" s="172"/>
    </row>
    <row r="146" spans="1:37" ht="18.75" customHeight="1" x14ac:dyDescent="0.15">
      <c r="B146" s="68"/>
      <c r="Q146" s="172"/>
      <c r="R146" s="172"/>
      <c r="S146" s="172"/>
      <c r="T146" s="172"/>
    </row>
    <row r="147" spans="1:37" s="79" customFormat="1" ht="61.5" customHeight="1" x14ac:dyDescent="0.15">
      <c r="B147" s="937" t="str">
        <f>B1</f>
        <v>第47回宮崎県高等学校新人放送コンテスト
第46回九州高校放送コンテスト 宮崎県予選
全九州総文 宮崎県予選／全国高文祭 AM部門・VM部門 宮崎県予選</v>
      </c>
      <c r="C147" s="937"/>
      <c r="D147" s="937"/>
      <c r="E147" s="937"/>
      <c r="F147" s="937"/>
      <c r="G147" s="937"/>
      <c r="H147" s="937"/>
      <c r="I147" s="937"/>
      <c r="J147" s="937"/>
      <c r="K147" s="937"/>
      <c r="L147" s="83"/>
      <c r="M147" s="245" t="s">
        <v>370</v>
      </c>
      <c r="N147" s="78" t="s">
        <v>391</v>
      </c>
      <c r="O147" s="246"/>
      <c r="P147" s="246"/>
      <c r="Q147" s="172"/>
      <c r="R147" s="172"/>
      <c r="S147" s="172"/>
      <c r="T147" s="172"/>
      <c r="W147" s="85"/>
      <c r="X147" s="85"/>
      <c r="Y147" s="71"/>
      <c r="AA147" s="72"/>
      <c r="AB147" s="85"/>
      <c r="AC147" s="85"/>
      <c r="AD147" s="85"/>
      <c r="AE147" s="85"/>
      <c r="AF147" s="85"/>
      <c r="AG147" s="85"/>
      <c r="AH147" s="85"/>
      <c r="AI147" s="85"/>
      <c r="AJ147" s="85"/>
      <c r="AK147" s="85"/>
    </row>
    <row r="148" spans="1:37" s="79" customFormat="1" ht="21" customHeight="1" x14ac:dyDescent="0.2">
      <c r="B148" s="259" t="s">
        <v>372</v>
      </c>
      <c r="C148" s="259" t="s">
        <v>372</v>
      </c>
      <c r="D148" s="930">
        <f>C3</f>
        <v>0</v>
      </c>
      <c r="E148" s="930"/>
      <c r="F148" s="930"/>
      <c r="G148" s="930"/>
      <c r="H148" s="930"/>
      <c r="I148" s="930"/>
      <c r="K148" s="94"/>
      <c r="L148" s="93"/>
      <c r="M148" s="93"/>
      <c r="N148" s="90"/>
      <c r="O148" s="90"/>
      <c r="P148" s="90"/>
      <c r="Q148" s="172"/>
      <c r="R148" s="172"/>
      <c r="S148" s="172"/>
      <c r="T148" s="172"/>
      <c r="W148" s="85"/>
      <c r="X148" s="85"/>
      <c r="Y148" s="71"/>
      <c r="AA148" s="72"/>
      <c r="AB148" s="85"/>
      <c r="AC148" s="85"/>
      <c r="AD148" s="85"/>
      <c r="AE148" s="85"/>
      <c r="AF148" s="85"/>
      <c r="AG148" s="85"/>
      <c r="AH148" s="85"/>
      <c r="AI148" s="85"/>
      <c r="AJ148" s="85"/>
      <c r="AK148" s="85"/>
    </row>
    <row r="149" spans="1:37" s="79" customFormat="1" ht="7.5" customHeight="1" x14ac:dyDescent="0.25">
      <c r="B149" s="253"/>
      <c r="C149" s="253"/>
      <c r="D149" s="169"/>
      <c r="E149" s="253"/>
      <c r="F149" s="169"/>
      <c r="K149" s="204"/>
      <c r="L149" s="204"/>
      <c r="M149" s="204"/>
      <c r="N149" s="90"/>
      <c r="O149" s="90"/>
      <c r="P149" s="90"/>
      <c r="Q149" s="172"/>
      <c r="R149" s="172"/>
      <c r="S149" s="172"/>
      <c r="T149" s="172"/>
      <c r="W149" s="85"/>
      <c r="X149" s="85"/>
      <c r="Y149" s="71"/>
      <c r="AA149" s="72"/>
      <c r="AB149" s="85"/>
      <c r="AC149" s="85"/>
      <c r="AD149" s="85"/>
      <c r="AE149" s="85"/>
      <c r="AF149" s="85"/>
      <c r="AG149" s="85"/>
      <c r="AH149" s="85"/>
      <c r="AI149" s="85"/>
      <c r="AJ149" s="85"/>
      <c r="AK149" s="85"/>
    </row>
    <row r="150" spans="1:37" s="79" customFormat="1" ht="16.5" customHeight="1" x14ac:dyDescent="0.15">
      <c r="B150" s="73" t="s">
        <v>373</v>
      </c>
      <c r="C150" s="73" t="s">
        <v>373</v>
      </c>
      <c r="D150" s="254">
        <f>(Ⅰ!C71)</f>
        <v>0</v>
      </c>
      <c r="E150" s="162"/>
      <c r="F150" s="163"/>
      <c r="K150" s="255"/>
      <c r="M150" s="256" t="s">
        <v>374</v>
      </c>
      <c r="N150" s="257">
        <v>1</v>
      </c>
      <c r="O150" s="258">
        <v>2</v>
      </c>
      <c r="P150" s="259" t="s">
        <v>375</v>
      </c>
      <c r="Q150" s="172"/>
      <c r="R150" s="172"/>
      <c r="S150" s="172"/>
      <c r="T150" s="172"/>
      <c r="W150" s="85"/>
      <c r="X150" s="85"/>
      <c r="Y150" s="71"/>
      <c r="AA150" s="72"/>
      <c r="AB150" s="85"/>
      <c r="AC150" s="85"/>
      <c r="AD150" s="85"/>
      <c r="AE150" s="85"/>
      <c r="AF150" s="85"/>
      <c r="AG150" s="85"/>
      <c r="AH150" s="85"/>
      <c r="AI150" s="85"/>
      <c r="AJ150" s="85"/>
      <c r="AK150" s="85"/>
    </row>
    <row r="151" spans="1:37" s="79" customFormat="1" ht="7.5" hidden="1" customHeight="1" x14ac:dyDescent="0.2">
      <c r="B151" s="260"/>
      <c r="C151" s="165"/>
      <c r="D151" s="162"/>
      <c r="E151" s="163"/>
      <c r="F151" s="91"/>
      <c r="G151" s="847"/>
      <c r="H151" s="847"/>
      <c r="I151" s="847"/>
      <c r="K151" s="255"/>
      <c r="L151" s="255"/>
      <c r="M151" s="255"/>
      <c r="N151" s="255"/>
      <c r="O151" s="255"/>
      <c r="P151" s="255"/>
      <c r="Q151" s="172"/>
      <c r="R151" s="172"/>
      <c r="S151" s="172"/>
      <c r="T151" s="172"/>
      <c r="W151" s="85"/>
      <c r="X151" s="85"/>
      <c r="Y151" s="85"/>
      <c r="AA151" s="72"/>
      <c r="AB151" s="85"/>
      <c r="AC151" s="85"/>
      <c r="AD151" s="85"/>
      <c r="AE151" s="85"/>
      <c r="AF151" s="85"/>
      <c r="AG151" s="85"/>
      <c r="AH151" s="85"/>
      <c r="AI151" s="85"/>
      <c r="AJ151" s="85"/>
      <c r="AK151" s="85"/>
    </row>
    <row r="152" spans="1:37" s="79" customFormat="1" ht="16.5" hidden="1" customHeight="1" x14ac:dyDescent="0.2">
      <c r="B152" s="262" t="s">
        <v>376</v>
      </c>
      <c r="C152" s="254">
        <f>D47</f>
        <v>0</v>
      </c>
      <c r="D152" s="263" t="s">
        <v>377</v>
      </c>
      <c r="E152" s="254">
        <f>H47</f>
        <v>0</v>
      </c>
      <c r="F152" s="91"/>
      <c r="G152" s="847"/>
      <c r="H152" s="847"/>
      <c r="I152" s="847"/>
      <c r="M152" s="256"/>
      <c r="N152" s="257"/>
      <c r="O152" s="259"/>
      <c r="P152" s="259"/>
      <c r="Q152" s="172"/>
      <c r="R152" s="172"/>
      <c r="S152" s="172"/>
      <c r="T152" s="172"/>
      <c r="W152" s="85"/>
      <c r="X152" s="85"/>
      <c r="Y152" s="85"/>
      <c r="AA152" s="72"/>
      <c r="AB152" s="85"/>
      <c r="AC152" s="85"/>
      <c r="AD152" s="85"/>
      <c r="AE152" s="85"/>
      <c r="AF152" s="85"/>
      <c r="AG152" s="85"/>
      <c r="AH152" s="85"/>
      <c r="AI152" s="85"/>
      <c r="AJ152" s="85"/>
      <c r="AK152" s="85"/>
    </row>
    <row r="153" spans="1:37" s="79" customFormat="1" ht="7.5" customHeight="1" thickBot="1" x14ac:dyDescent="0.2">
      <c r="B153" s="495"/>
      <c r="C153" s="495"/>
      <c r="D153" s="496"/>
      <c r="E153" s="495"/>
      <c r="F153" s="497"/>
      <c r="G153" s="498"/>
      <c r="H153" s="497"/>
      <c r="I153" s="495"/>
      <c r="J153" s="90"/>
      <c r="O153" s="259"/>
      <c r="P153" s="259"/>
      <c r="Q153" s="172"/>
      <c r="R153" s="172"/>
      <c r="S153" s="172"/>
      <c r="T153" s="172"/>
      <c r="W153" s="85"/>
      <c r="X153" s="85"/>
      <c r="Y153" s="71"/>
      <c r="AA153" s="72"/>
      <c r="AB153" s="71"/>
      <c r="AC153" s="71"/>
      <c r="AD153" s="71"/>
      <c r="AE153" s="71"/>
      <c r="AF153" s="71"/>
      <c r="AG153" s="71"/>
      <c r="AH153" s="71"/>
      <c r="AI153" s="85"/>
      <c r="AJ153" s="85"/>
      <c r="AK153" s="85"/>
    </row>
    <row r="154" spans="1:37" ht="31.5" customHeight="1" x14ac:dyDescent="0.15">
      <c r="B154" s="928" t="s">
        <v>378</v>
      </c>
      <c r="C154" s="841" t="s">
        <v>379</v>
      </c>
      <c r="D154" s="843" t="str">
        <f>D49</f>
        <v>氏　名</v>
      </c>
      <c r="E154" s="845" t="s">
        <v>381</v>
      </c>
      <c r="F154" s="933" t="s">
        <v>342</v>
      </c>
      <c r="G154" s="934"/>
      <c r="H154" s="379" t="s">
        <v>343</v>
      </c>
      <c r="I154" s="267"/>
      <c r="J154" s="850" t="s">
        <v>344</v>
      </c>
      <c r="K154" s="851"/>
      <c r="L154" s="851"/>
      <c r="M154" s="852"/>
      <c r="N154" s="853" t="s">
        <v>382</v>
      </c>
      <c r="O154" s="854"/>
      <c r="P154" s="204"/>
      <c r="Q154" s="888" t="str">
        <f>Q49</f>
        <v>R04
NHK杯</v>
      </c>
      <c r="R154" s="889"/>
      <c r="S154" s="886" t="str">
        <f>S49</f>
        <v>R03
新人戦</v>
      </c>
      <c r="T154" s="887"/>
      <c r="X154" s="85"/>
    </row>
    <row r="155" spans="1:37" ht="24.75" customHeight="1" thickBot="1" x14ac:dyDescent="0.2">
      <c r="B155" s="929"/>
      <c r="C155" s="842"/>
      <c r="D155" s="844"/>
      <c r="E155" s="846"/>
      <c r="F155" s="935"/>
      <c r="G155" s="936"/>
      <c r="H155" s="380" t="s">
        <v>392</v>
      </c>
      <c r="I155" s="269"/>
      <c r="J155" s="848" t="s">
        <v>385</v>
      </c>
      <c r="K155" s="855"/>
      <c r="L155" s="848" t="s">
        <v>349</v>
      </c>
      <c r="M155" s="849"/>
      <c r="N155" s="856" t="s">
        <v>62</v>
      </c>
      <c r="O155" s="857"/>
      <c r="P155" s="270"/>
      <c r="Q155" s="271" t="s">
        <v>386</v>
      </c>
      <c r="R155" s="272" t="s">
        <v>387</v>
      </c>
      <c r="S155" s="499" t="s">
        <v>386</v>
      </c>
      <c r="T155" s="274" t="s">
        <v>387</v>
      </c>
      <c r="X155" s="85"/>
    </row>
    <row r="156" spans="1:37" ht="15.75" customHeight="1" thickTop="1" x14ac:dyDescent="0.15">
      <c r="A156" s="68">
        <v>41</v>
      </c>
      <c r="B156" s="492" t="str">
        <f>IF($C$4="", "",$C$4)</f>
        <v/>
      </c>
      <c r="C156" s="381" t="str">
        <f>IF($C$26=TRUE,(Ⅴ１!B46),"表示不可")</f>
        <v>表示不可</v>
      </c>
      <c r="D156" s="382" t="str">
        <f>IF($C$26=TRUE,(Ⅴ１!C46),"表示不可")</f>
        <v>表示不可</v>
      </c>
      <c r="E156" s="383" t="str">
        <f>IF($C$26=TRUE,(Ⅴ１!D46),"表示不可")</f>
        <v>表示不可</v>
      </c>
      <c r="F156" s="384" t="str">
        <f>IF($C$26=TRUE,(Ⅴ１!E46),"表示不可")</f>
        <v>表示不可</v>
      </c>
      <c r="G156" s="385" t="str">
        <f>IF($C$26=TRUE,(Ⅴ１!F46),"表示不可")</f>
        <v>表示不可</v>
      </c>
      <c r="H156" s="386" t="str">
        <f>IF(C156="アナウンス","記入→","")</f>
        <v/>
      </c>
      <c r="I156" s="470" t="str">
        <f>IF($C$26=TRUE,(Ⅴ１!H46),"表示不可")</f>
        <v>表示不可</v>
      </c>
      <c r="J156" s="386" t="str">
        <f>IF($C$26=TRUE,(Ⅴ１!I46),"表示不可")</f>
        <v>表示不可</v>
      </c>
      <c r="K156" s="446" t="str">
        <f>IF($C$26=TRUE,(Ⅴ１!J46),"表示不可")</f>
        <v>表示不可</v>
      </c>
      <c r="L156" s="488" t="str">
        <f>IF(C156="朗読","記入→","")</f>
        <v/>
      </c>
      <c r="M156" s="383" t="str">
        <f>IF($C$26=TRUE,(Ⅴ１!L46),"表示不可")</f>
        <v>表示不可</v>
      </c>
      <c r="N156" s="364" t="str">
        <f>IF($C$26=TRUE,(Ⅴ１!M46),"表示不可")</f>
        <v>表示不可</v>
      </c>
      <c r="O156" s="365" t="str">
        <f>IF($C$26=TRUE,(Ⅴ１!N46),"表示不可")</f>
        <v>表示不可</v>
      </c>
      <c r="P156" s="77"/>
      <c r="Q156" s="287"/>
      <c r="R156" s="288"/>
      <c r="S156" s="289"/>
      <c r="T156" s="290"/>
    </row>
    <row r="157" spans="1:37" ht="15.75" customHeight="1" x14ac:dyDescent="0.15">
      <c r="A157" s="68">
        <v>42</v>
      </c>
      <c r="B157" s="500" t="str">
        <f t="shared" ref="B157:B175" si="6">IF($C$4="", "",$C$4)</f>
        <v/>
      </c>
      <c r="C157" s="393" t="str">
        <f>IF($C$26=TRUE,(Ⅴ１!B47),"表示不可")</f>
        <v>表示不可</v>
      </c>
      <c r="D157" s="394" t="str">
        <f>IF($C$26=TRUE,(Ⅴ１!C47),"表示不可")</f>
        <v>表示不可</v>
      </c>
      <c r="E157" s="395" t="str">
        <f>IF($C$26=TRUE,(Ⅴ１!D47),"表示不可")</f>
        <v>表示不可</v>
      </c>
      <c r="F157" s="396" t="str">
        <f>IF($C$26=TRUE,(Ⅴ１!E47),"表示不可")</f>
        <v>表示不可</v>
      </c>
      <c r="G157" s="397" t="str">
        <f>IF($C$26=TRUE,(Ⅴ１!F47),"表示不可")</f>
        <v>表示不可</v>
      </c>
      <c r="H157" s="398" t="str">
        <f t="shared" ref="H157:H175" si="7">IF(C157="アナウンス","記入→","")</f>
        <v/>
      </c>
      <c r="I157" s="501" t="str">
        <f>IF($C$26=TRUE,(Ⅴ１!H47),"表示不可")</f>
        <v>表示不可</v>
      </c>
      <c r="J157" s="398" t="str">
        <f>IF($C$26=TRUE,(Ⅴ１!I47),"表示不可")</f>
        <v>表示不可</v>
      </c>
      <c r="K157" s="397" t="str">
        <f>IF($C$26=TRUE,(Ⅴ１!J47),"表示不可")</f>
        <v>表示不可</v>
      </c>
      <c r="L157" s="502" t="str">
        <f t="shared" ref="L157:L175" si="8">IF(C157="朗読","記入→","")</f>
        <v/>
      </c>
      <c r="M157" s="395" t="str">
        <f>IF($C$26=TRUE,(Ⅴ１!L47),"表示不可")</f>
        <v>表示不可</v>
      </c>
      <c r="N157" s="404" t="str">
        <f>IF($C$26=TRUE,(Ⅴ１!M47),"表示不可")</f>
        <v>表示不可</v>
      </c>
      <c r="O157" s="405" t="str">
        <f>IF($C$26=TRUE,(Ⅴ１!N47),"表示不可")</f>
        <v>表示不可</v>
      </c>
      <c r="P157" s="77"/>
      <c r="Q157" s="292"/>
      <c r="R157" s="293"/>
      <c r="S157" s="294"/>
      <c r="T157" s="295"/>
    </row>
    <row r="158" spans="1:37" ht="15.75" customHeight="1" x14ac:dyDescent="0.15">
      <c r="A158" s="68">
        <v>43</v>
      </c>
      <c r="B158" s="500" t="str">
        <f t="shared" si="6"/>
        <v/>
      </c>
      <c r="C158" s="393" t="str">
        <f>IF($C$26=TRUE,(Ⅴ１!B48),"表示不可")</f>
        <v>表示不可</v>
      </c>
      <c r="D158" s="394" t="str">
        <f>IF($C$26=TRUE,(Ⅴ１!C48),"表示不可")</f>
        <v>表示不可</v>
      </c>
      <c r="E158" s="395" t="str">
        <f>IF($C$26=TRUE,(Ⅴ１!D48),"表示不可")</f>
        <v>表示不可</v>
      </c>
      <c r="F158" s="396" t="str">
        <f>IF($C$26=TRUE,(Ⅴ１!E48),"表示不可")</f>
        <v>表示不可</v>
      </c>
      <c r="G158" s="397" t="str">
        <f>IF($C$26=TRUE,(Ⅴ１!F48),"表示不可")</f>
        <v>表示不可</v>
      </c>
      <c r="H158" s="398" t="str">
        <f t="shared" si="7"/>
        <v/>
      </c>
      <c r="I158" s="501" t="str">
        <f>IF($C$26=TRUE,(Ⅴ１!H48),"表示不可")</f>
        <v>表示不可</v>
      </c>
      <c r="J158" s="398" t="str">
        <f>IF($C$26=TRUE,(Ⅴ１!I48),"表示不可")</f>
        <v>表示不可</v>
      </c>
      <c r="K158" s="397" t="str">
        <f>IF($C$26=TRUE,(Ⅴ１!J48),"表示不可")</f>
        <v>表示不可</v>
      </c>
      <c r="L158" s="502" t="str">
        <f t="shared" si="8"/>
        <v/>
      </c>
      <c r="M158" s="395" t="str">
        <f>IF($C$26=TRUE,(Ⅴ１!L48),"表示不可")</f>
        <v>表示不可</v>
      </c>
      <c r="N158" s="404" t="str">
        <f>IF($C$26=TRUE,(Ⅴ１!M48),"表示不可")</f>
        <v>表示不可</v>
      </c>
      <c r="O158" s="405" t="str">
        <f>IF($C$26=TRUE,(Ⅴ１!N48),"表示不可")</f>
        <v>表示不可</v>
      </c>
      <c r="P158" s="77"/>
      <c r="Q158" s="292"/>
      <c r="R158" s="293"/>
      <c r="S158" s="294"/>
      <c r="T158" s="295"/>
    </row>
    <row r="159" spans="1:37" ht="15.75" customHeight="1" x14ac:dyDescent="0.15">
      <c r="A159" s="68">
        <v>44</v>
      </c>
      <c r="B159" s="500" t="str">
        <f t="shared" si="6"/>
        <v/>
      </c>
      <c r="C159" s="393" t="str">
        <f>IF($C$26=TRUE,(Ⅴ１!B49),"表示不可")</f>
        <v>表示不可</v>
      </c>
      <c r="D159" s="394" t="str">
        <f>IF($C$26=TRUE,(Ⅴ１!C49),"表示不可")</f>
        <v>表示不可</v>
      </c>
      <c r="E159" s="395" t="str">
        <f>IF($C$26=TRUE,(Ⅴ１!D49),"表示不可")</f>
        <v>表示不可</v>
      </c>
      <c r="F159" s="396" t="str">
        <f>IF($C$26=TRUE,(Ⅴ１!E49),"表示不可")</f>
        <v>表示不可</v>
      </c>
      <c r="G159" s="397" t="str">
        <f>IF($C$26=TRUE,(Ⅴ１!F49),"表示不可")</f>
        <v>表示不可</v>
      </c>
      <c r="H159" s="398" t="str">
        <f t="shared" si="7"/>
        <v/>
      </c>
      <c r="I159" s="501" t="str">
        <f>IF($C$26=TRUE,(Ⅴ１!H49),"表示不可")</f>
        <v>表示不可</v>
      </c>
      <c r="J159" s="398" t="str">
        <f>IF($C$26=TRUE,(Ⅴ１!I49),"表示不可")</f>
        <v>表示不可</v>
      </c>
      <c r="K159" s="397" t="str">
        <f>IF($C$26=TRUE,(Ⅴ１!J49),"表示不可")</f>
        <v>表示不可</v>
      </c>
      <c r="L159" s="502" t="str">
        <f t="shared" si="8"/>
        <v/>
      </c>
      <c r="M159" s="395" t="str">
        <f>IF($C$26=TRUE,(Ⅴ１!L49),"表示不可")</f>
        <v>表示不可</v>
      </c>
      <c r="N159" s="404" t="str">
        <f>IF($C$26=TRUE,(Ⅴ１!M49),"表示不可")</f>
        <v>表示不可</v>
      </c>
      <c r="O159" s="405" t="str">
        <f>IF($C$26=TRUE,(Ⅴ１!N49),"表示不可")</f>
        <v>表示不可</v>
      </c>
      <c r="P159" s="77"/>
      <c r="Q159" s="292"/>
      <c r="R159" s="293"/>
      <c r="S159" s="294"/>
      <c r="T159" s="296"/>
    </row>
    <row r="160" spans="1:37" ht="15.75" customHeight="1" thickBot="1" x14ac:dyDescent="0.2">
      <c r="A160" s="68">
        <v>45</v>
      </c>
      <c r="B160" s="503" t="str">
        <f t="shared" si="6"/>
        <v/>
      </c>
      <c r="C160" s="407" t="str">
        <f>IF($C$26=TRUE,(Ⅴ１!B50),"表示不可")</f>
        <v>表示不可</v>
      </c>
      <c r="D160" s="408" t="str">
        <f>IF($C$26=TRUE,(Ⅴ１!C50),"表示不可")</f>
        <v>表示不可</v>
      </c>
      <c r="E160" s="409" t="str">
        <f>IF($C$26=TRUE,(Ⅴ１!D50),"表示不可")</f>
        <v>表示不可</v>
      </c>
      <c r="F160" s="410" t="str">
        <f>IF($C$26=TRUE,(Ⅴ１!E50),"表示不可")</f>
        <v>表示不可</v>
      </c>
      <c r="G160" s="411" t="str">
        <f>IF($C$26=TRUE,(Ⅴ１!F50),"表示不可")</f>
        <v>表示不可</v>
      </c>
      <c r="H160" s="412" t="str">
        <f t="shared" si="7"/>
        <v/>
      </c>
      <c r="I160" s="504" t="str">
        <f>IF($C$26=TRUE,(Ⅴ１!H50),"表示不可")</f>
        <v>表示不可</v>
      </c>
      <c r="J160" s="412" t="str">
        <f>IF($C$26=TRUE,(Ⅴ１!I50),"表示不可")</f>
        <v>表示不可</v>
      </c>
      <c r="K160" s="411" t="str">
        <f>IF($C$26=TRUE,(Ⅴ１!J50),"表示不可")</f>
        <v>表示不可</v>
      </c>
      <c r="L160" s="505" t="str">
        <f t="shared" si="8"/>
        <v/>
      </c>
      <c r="M160" s="409" t="str">
        <f>IF($C$26=TRUE,(Ⅴ１!L50),"表示不可")</f>
        <v>表示不可</v>
      </c>
      <c r="N160" s="418" t="str">
        <f>IF($C$26=TRUE,(Ⅴ１!M50),"表示不可")</f>
        <v>表示不可</v>
      </c>
      <c r="O160" s="419" t="str">
        <f>IF($C$26=TRUE,(Ⅴ１!N50),"表示不可")</f>
        <v>表示不可</v>
      </c>
      <c r="P160" s="77"/>
      <c r="Q160" s="310"/>
      <c r="R160" s="311"/>
      <c r="S160" s="312"/>
      <c r="T160" s="313"/>
    </row>
    <row r="161" spans="1:20" ht="15.75" customHeight="1" x14ac:dyDescent="0.15">
      <c r="A161" s="68">
        <v>46</v>
      </c>
      <c r="B161" s="487" t="str">
        <f t="shared" si="6"/>
        <v/>
      </c>
      <c r="C161" s="420" t="str">
        <f>IF($C$26=TRUE,(Ⅴ１!B51),"表示不可")</f>
        <v>表示不可</v>
      </c>
      <c r="D161" s="421" t="str">
        <f>IF($C$26=TRUE,(Ⅴ１!C51),"表示不可")</f>
        <v>表示不可</v>
      </c>
      <c r="E161" s="277" t="str">
        <f>IF($C$26=TRUE,(Ⅴ１!D51),"表示不可")</f>
        <v>表示不可</v>
      </c>
      <c r="F161" s="422" t="str">
        <f>IF($C$26=TRUE,(Ⅴ１!E51),"表示不可")</f>
        <v>表示不可</v>
      </c>
      <c r="G161" s="423" t="str">
        <f>IF($C$26=TRUE,(Ⅴ１!F51),"表示不可")</f>
        <v>表示不可</v>
      </c>
      <c r="H161" s="424" t="str">
        <f t="shared" si="7"/>
        <v/>
      </c>
      <c r="I161" s="285" t="str">
        <f>IF($C$26=TRUE,(Ⅴ１!H51),"表示不可")</f>
        <v>表示不可</v>
      </c>
      <c r="J161" s="424" t="str">
        <f>IF($C$26=TRUE,(Ⅴ１!I51),"表示不可")</f>
        <v>表示不可</v>
      </c>
      <c r="K161" s="423" t="str">
        <f>IF($C$26=TRUE,(Ⅴ１!J51),"表示不可")</f>
        <v>表示不可</v>
      </c>
      <c r="L161" s="489" t="str">
        <f t="shared" si="8"/>
        <v/>
      </c>
      <c r="M161" s="277" t="str">
        <f>IF($C$26=TRUE,(Ⅴ１!L51),"表示不可")</f>
        <v>表示不可</v>
      </c>
      <c r="N161" s="353" t="str">
        <f>IF($C$26=TRUE,(Ⅴ１!M51),"表示不可")</f>
        <v>表示不可</v>
      </c>
      <c r="O161" s="354" t="str">
        <f>IF($C$26=TRUE,(Ⅴ１!N51),"表示不可")</f>
        <v>表示不可</v>
      </c>
      <c r="P161" s="77"/>
      <c r="Q161" s="326"/>
      <c r="R161" s="327"/>
      <c r="S161" s="328"/>
      <c r="T161" s="329"/>
    </row>
    <row r="162" spans="1:20" ht="15.75" customHeight="1" x14ac:dyDescent="0.15">
      <c r="A162" s="68">
        <v>47</v>
      </c>
      <c r="B162" s="500" t="str">
        <f t="shared" si="6"/>
        <v/>
      </c>
      <c r="C162" s="393" t="str">
        <f>IF($C$26=TRUE,(Ⅴ１!B52),"表示不可")</f>
        <v>表示不可</v>
      </c>
      <c r="D162" s="394" t="str">
        <f>IF($C$26=TRUE,(Ⅴ１!C52),"表示不可")</f>
        <v>表示不可</v>
      </c>
      <c r="E162" s="395" t="str">
        <f>IF($C$26=TRUE,(Ⅴ１!D52),"表示不可")</f>
        <v>表示不可</v>
      </c>
      <c r="F162" s="396" t="str">
        <f>IF($C$26=TRUE,(Ⅴ１!E52),"表示不可")</f>
        <v>表示不可</v>
      </c>
      <c r="G162" s="397" t="str">
        <f>IF($C$26=TRUE,(Ⅴ１!F52),"表示不可")</f>
        <v>表示不可</v>
      </c>
      <c r="H162" s="398" t="str">
        <f t="shared" si="7"/>
        <v/>
      </c>
      <c r="I162" s="501" t="str">
        <f>IF($C$26=TRUE,(Ⅴ１!H52),"表示不可")</f>
        <v>表示不可</v>
      </c>
      <c r="J162" s="398" t="str">
        <f>IF($C$26=TRUE,(Ⅴ１!I52),"表示不可")</f>
        <v>表示不可</v>
      </c>
      <c r="K162" s="397" t="str">
        <f>IF($C$26=TRUE,(Ⅴ１!J52),"表示不可")</f>
        <v>表示不可</v>
      </c>
      <c r="L162" s="502" t="str">
        <f t="shared" si="8"/>
        <v/>
      </c>
      <c r="M162" s="395" t="str">
        <f>IF($C$26=TRUE,(Ⅴ１!L52),"表示不可")</f>
        <v>表示不可</v>
      </c>
      <c r="N162" s="404" t="str">
        <f>IF($C$26=TRUE,(Ⅴ１!M52),"表示不可")</f>
        <v>表示不可</v>
      </c>
      <c r="O162" s="405" t="str">
        <f>IF($C$26=TRUE,(Ⅴ１!N52),"表示不可")</f>
        <v>表示不可</v>
      </c>
      <c r="P162" s="77"/>
      <c r="Q162" s="292"/>
      <c r="R162" s="293"/>
      <c r="S162" s="294"/>
      <c r="T162" s="296"/>
    </row>
    <row r="163" spans="1:20" ht="15.75" customHeight="1" x14ac:dyDescent="0.15">
      <c r="A163" s="68">
        <v>48</v>
      </c>
      <c r="B163" s="500" t="str">
        <f t="shared" si="6"/>
        <v/>
      </c>
      <c r="C163" s="393" t="str">
        <f>IF($C$26=TRUE,(Ⅴ１!B53),"表示不可")</f>
        <v>表示不可</v>
      </c>
      <c r="D163" s="394" t="str">
        <f>IF($C$26=TRUE,(Ⅴ１!C53),"表示不可")</f>
        <v>表示不可</v>
      </c>
      <c r="E163" s="395" t="str">
        <f>IF($C$26=TRUE,(Ⅴ１!D53),"表示不可")</f>
        <v>表示不可</v>
      </c>
      <c r="F163" s="396" t="str">
        <f>IF($C$26=TRUE,(Ⅴ１!E53),"表示不可")</f>
        <v>表示不可</v>
      </c>
      <c r="G163" s="397" t="str">
        <f>IF($C$26=TRUE,(Ⅴ１!F53),"表示不可")</f>
        <v>表示不可</v>
      </c>
      <c r="H163" s="398" t="str">
        <f t="shared" si="7"/>
        <v/>
      </c>
      <c r="I163" s="501" t="str">
        <f>IF($C$26=TRUE,(Ⅴ１!H53),"表示不可")</f>
        <v>表示不可</v>
      </c>
      <c r="J163" s="398" t="str">
        <f>IF($C$26=TRUE,(Ⅴ１!I53),"表示不可")</f>
        <v>表示不可</v>
      </c>
      <c r="K163" s="397" t="str">
        <f>IF($C$26=TRUE,(Ⅴ１!J53),"表示不可")</f>
        <v>表示不可</v>
      </c>
      <c r="L163" s="502" t="str">
        <f t="shared" si="8"/>
        <v/>
      </c>
      <c r="M163" s="395" t="str">
        <f>IF($C$26=TRUE,(Ⅴ１!L53),"表示不可")</f>
        <v>表示不可</v>
      </c>
      <c r="N163" s="404" t="str">
        <f>IF($C$26=TRUE,(Ⅴ１!M53),"表示不可")</f>
        <v>表示不可</v>
      </c>
      <c r="O163" s="405" t="str">
        <f>IF($C$26=TRUE,(Ⅴ１!N53),"表示不可")</f>
        <v>表示不可</v>
      </c>
      <c r="P163" s="77"/>
      <c r="Q163" s="292"/>
      <c r="R163" s="293"/>
      <c r="S163" s="294"/>
      <c r="T163" s="295"/>
    </row>
    <row r="164" spans="1:20" ht="15.75" customHeight="1" x14ac:dyDescent="0.15">
      <c r="A164" s="68">
        <v>49</v>
      </c>
      <c r="B164" s="500" t="str">
        <f t="shared" si="6"/>
        <v/>
      </c>
      <c r="C164" s="393" t="str">
        <f>IF($C$26=TRUE,(Ⅴ１!B54),"表示不可")</f>
        <v>表示不可</v>
      </c>
      <c r="D164" s="394" t="str">
        <f>IF($C$26=TRUE,(Ⅴ１!C54),"表示不可")</f>
        <v>表示不可</v>
      </c>
      <c r="E164" s="395" t="str">
        <f>IF($C$26=TRUE,(Ⅴ１!D54),"表示不可")</f>
        <v>表示不可</v>
      </c>
      <c r="F164" s="396" t="str">
        <f>IF($C$26=TRUE,(Ⅴ１!E54),"表示不可")</f>
        <v>表示不可</v>
      </c>
      <c r="G164" s="397" t="str">
        <f>IF($C$26=TRUE,(Ⅴ１!F54),"表示不可")</f>
        <v>表示不可</v>
      </c>
      <c r="H164" s="398" t="str">
        <f t="shared" si="7"/>
        <v/>
      </c>
      <c r="I164" s="501" t="str">
        <f>IF($C$26=TRUE,(Ⅴ１!H54),"表示不可")</f>
        <v>表示不可</v>
      </c>
      <c r="J164" s="398" t="str">
        <f>IF($C$26=TRUE,(Ⅴ１!I54),"表示不可")</f>
        <v>表示不可</v>
      </c>
      <c r="K164" s="397" t="str">
        <f>IF($C$26=TRUE,(Ⅴ１!J54),"表示不可")</f>
        <v>表示不可</v>
      </c>
      <c r="L164" s="502" t="str">
        <f t="shared" si="8"/>
        <v/>
      </c>
      <c r="M164" s="395" t="str">
        <f>IF($C$26=TRUE,(Ⅴ１!L54),"表示不可")</f>
        <v>表示不可</v>
      </c>
      <c r="N164" s="404" t="str">
        <f>IF($C$26=TRUE,(Ⅴ１!M54),"表示不可")</f>
        <v>表示不可</v>
      </c>
      <c r="O164" s="405" t="str">
        <f>IF($C$26=TRUE,(Ⅴ１!N54),"表示不可")</f>
        <v>表示不可</v>
      </c>
      <c r="P164" s="77"/>
      <c r="Q164" s="292"/>
      <c r="R164" s="293"/>
      <c r="S164" s="294"/>
      <c r="T164" s="295"/>
    </row>
    <row r="165" spans="1:20" ht="15.75" customHeight="1" thickBot="1" x14ac:dyDescent="0.2">
      <c r="A165" s="68">
        <v>50</v>
      </c>
      <c r="B165" s="506" t="str">
        <f t="shared" si="6"/>
        <v/>
      </c>
      <c r="C165" s="430" t="str">
        <f>IF($C$26=TRUE,(Ⅴ１!B55),"表示不可")</f>
        <v>表示不可</v>
      </c>
      <c r="D165" s="431" t="str">
        <f>IF($C$26=TRUE,(Ⅴ１!C55),"表示不可")</f>
        <v>表示不可</v>
      </c>
      <c r="E165" s="432" t="str">
        <f>IF($C$26=TRUE,(Ⅴ１!D55),"表示不可")</f>
        <v>表示不可</v>
      </c>
      <c r="F165" s="433" t="str">
        <f>IF($C$26=TRUE,(Ⅴ１!E55),"表示不可")</f>
        <v>表示不可</v>
      </c>
      <c r="G165" s="434" t="str">
        <f>IF($C$26=TRUE,(Ⅴ１!F55),"表示不可")</f>
        <v>表示不可</v>
      </c>
      <c r="H165" s="435" t="str">
        <f t="shared" si="7"/>
        <v/>
      </c>
      <c r="I165" s="507" t="str">
        <f>IF($C$26=TRUE,(Ⅴ１!H55),"表示不可")</f>
        <v>表示不可</v>
      </c>
      <c r="J165" s="435" t="str">
        <f>IF($C$26=TRUE,(Ⅴ１!I55),"表示不可")</f>
        <v>表示不可</v>
      </c>
      <c r="K165" s="434" t="str">
        <f>IF($C$26=TRUE,(Ⅴ１!J55),"表示不可")</f>
        <v>表示不可</v>
      </c>
      <c r="L165" s="508" t="str">
        <f t="shared" si="8"/>
        <v/>
      </c>
      <c r="M165" s="432" t="str">
        <f>IF($C$26=TRUE,(Ⅴ１!L55),"表示不可")</f>
        <v>表示不可</v>
      </c>
      <c r="N165" s="441" t="str">
        <f>IF($C$26=TRUE,(Ⅴ１!M55),"表示不可")</f>
        <v>表示不可</v>
      </c>
      <c r="O165" s="442" t="str">
        <f>IF($C$26=TRUE,(Ⅴ１!N55),"表示不可")</f>
        <v>表示不可</v>
      </c>
      <c r="P165" s="77"/>
      <c r="Q165" s="342"/>
      <c r="R165" s="343"/>
      <c r="S165" s="344"/>
      <c r="T165" s="345"/>
    </row>
    <row r="166" spans="1:20" ht="15.75" customHeight="1" x14ac:dyDescent="0.15">
      <c r="A166" s="68">
        <v>51</v>
      </c>
      <c r="B166" s="492" t="str">
        <f t="shared" si="6"/>
        <v/>
      </c>
      <c r="C166" s="443" t="str">
        <f>IF($C$26=TRUE,(Ⅴ１!B56),"表示不可")</f>
        <v>表示不可</v>
      </c>
      <c r="D166" s="444" t="str">
        <f>IF($C$26=TRUE,(Ⅴ１!C56),"表示不可")</f>
        <v>表示不可</v>
      </c>
      <c r="E166" s="316" t="str">
        <f>IF($C$26=TRUE,(Ⅴ１!D56),"表示不可")</f>
        <v>表示不可</v>
      </c>
      <c r="F166" s="445" t="str">
        <f>IF($C$26=TRUE,(Ⅴ１!E56),"表示不可")</f>
        <v>表示不可</v>
      </c>
      <c r="G166" s="446" t="str">
        <f>IF($C$26=TRUE,(Ⅴ１!F56),"表示不可")</f>
        <v>表示不可</v>
      </c>
      <c r="H166" s="386" t="str">
        <f t="shared" si="7"/>
        <v/>
      </c>
      <c r="I166" s="324" t="str">
        <f>IF($C$26=TRUE,(Ⅴ１!H56),"表示不可")</f>
        <v>表示不可</v>
      </c>
      <c r="J166" s="386" t="str">
        <f>IF($C$26=TRUE,(Ⅴ１!I56),"表示不可")</f>
        <v>表示不可</v>
      </c>
      <c r="K166" s="446" t="str">
        <f>IF($C$26=TRUE,(Ⅴ１!J56),"表示不可")</f>
        <v>表示不可</v>
      </c>
      <c r="L166" s="488" t="str">
        <f t="shared" si="8"/>
        <v/>
      </c>
      <c r="M166" s="316" t="str">
        <f>IF($C$26=TRUE,(Ⅴ１!L56),"表示不可")</f>
        <v>表示不可</v>
      </c>
      <c r="N166" s="364" t="str">
        <f>IF($C$26=TRUE,(Ⅴ１!M56),"表示不可")</f>
        <v>表示不可</v>
      </c>
      <c r="O166" s="365" t="str">
        <f>IF($C$26=TRUE,(Ⅴ１!N56),"表示不可")</f>
        <v>表示不可</v>
      </c>
      <c r="P166" s="77"/>
      <c r="Q166" s="346"/>
      <c r="R166" s="347"/>
      <c r="S166" s="348"/>
      <c r="T166" s="349"/>
    </row>
    <row r="167" spans="1:20" ht="15.75" customHeight="1" x14ac:dyDescent="0.15">
      <c r="A167" s="68">
        <v>52</v>
      </c>
      <c r="B167" s="500" t="str">
        <f t="shared" si="6"/>
        <v/>
      </c>
      <c r="C167" s="393" t="str">
        <f>IF($C$26=TRUE,(Ⅴ１!B57),"表示不可")</f>
        <v>表示不可</v>
      </c>
      <c r="D167" s="394" t="str">
        <f>IF($C$26=TRUE,(Ⅴ１!C57),"表示不可")</f>
        <v>表示不可</v>
      </c>
      <c r="E167" s="395" t="str">
        <f>IF($C$26=TRUE,(Ⅴ１!D57),"表示不可")</f>
        <v>表示不可</v>
      </c>
      <c r="F167" s="396" t="str">
        <f>IF($C$26=TRUE,(Ⅴ１!E57),"表示不可")</f>
        <v>表示不可</v>
      </c>
      <c r="G167" s="397" t="str">
        <f>IF($C$26=TRUE,(Ⅴ１!F57),"表示不可")</f>
        <v>表示不可</v>
      </c>
      <c r="H167" s="398" t="str">
        <f t="shared" si="7"/>
        <v/>
      </c>
      <c r="I167" s="501" t="str">
        <f>IF($C$26=TRUE,(Ⅴ１!H57),"表示不可")</f>
        <v>表示不可</v>
      </c>
      <c r="J167" s="398" t="str">
        <f>IF($C$26=TRUE,(Ⅴ１!I57),"表示不可")</f>
        <v>表示不可</v>
      </c>
      <c r="K167" s="397" t="str">
        <f>IF($C$26=TRUE,(Ⅴ１!J57),"表示不可")</f>
        <v>表示不可</v>
      </c>
      <c r="L167" s="502" t="str">
        <f t="shared" si="8"/>
        <v/>
      </c>
      <c r="M167" s="395" t="str">
        <f>IF($C$26=TRUE,(Ⅴ１!L57),"表示不可")</f>
        <v>表示不可</v>
      </c>
      <c r="N167" s="404" t="str">
        <f>IF($C$26=TRUE,(Ⅴ１!M57),"表示不可")</f>
        <v>表示不可</v>
      </c>
      <c r="O167" s="405" t="str">
        <f>IF($C$26=TRUE,(Ⅴ１!N57),"表示不可")</f>
        <v>表示不可</v>
      </c>
      <c r="P167" s="77"/>
      <c r="Q167" s="292"/>
      <c r="R167" s="293"/>
      <c r="S167" s="294"/>
      <c r="T167" s="296"/>
    </row>
    <row r="168" spans="1:20" ht="15.75" customHeight="1" x14ac:dyDescent="0.15">
      <c r="A168" s="68">
        <v>53</v>
      </c>
      <c r="B168" s="500" t="str">
        <f t="shared" si="6"/>
        <v/>
      </c>
      <c r="C168" s="393" t="str">
        <f>IF($C$26=TRUE,(Ⅴ１!B58),"表示不可")</f>
        <v>表示不可</v>
      </c>
      <c r="D168" s="394" t="str">
        <f>IF($C$26=TRUE,(Ⅴ１!C58),"表示不可")</f>
        <v>表示不可</v>
      </c>
      <c r="E168" s="395" t="str">
        <f>IF($C$26=TRUE,(Ⅴ１!D58),"表示不可")</f>
        <v>表示不可</v>
      </c>
      <c r="F168" s="396" t="str">
        <f>IF($C$26=TRUE,(Ⅴ１!E58),"表示不可")</f>
        <v>表示不可</v>
      </c>
      <c r="G168" s="397" t="str">
        <f>IF($C$26=TRUE,(Ⅴ１!F58),"表示不可")</f>
        <v>表示不可</v>
      </c>
      <c r="H168" s="398" t="str">
        <f t="shared" si="7"/>
        <v/>
      </c>
      <c r="I168" s="501" t="str">
        <f>IF($C$26=TRUE,(Ⅴ１!H58),"表示不可")</f>
        <v>表示不可</v>
      </c>
      <c r="J168" s="398" t="str">
        <f>IF($C$26=TRUE,(Ⅴ１!I58),"表示不可")</f>
        <v>表示不可</v>
      </c>
      <c r="K168" s="397" t="str">
        <f>IF($C$26=TRUE,(Ⅴ１!J58),"表示不可")</f>
        <v>表示不可</v>
      </c>
      <c r="L168" s="502" t="str">
        <f t="shared" si="8"/>
        <v/>
      </c>
      <c r="M168" s="395" t="str">
        <f>IF($C$26=TRUE,(Ⅴ１!L58),"表示不可")</f>
        <v>表示不可</v>
      </c>
      <c r="N168" s="404" t="str">
        <f>IF($C$26=TRUE,(Ⅴ１!M58),"表示不可")</f>
        <v>表示不可</v>
      </c>
      <c r="O168" s="405" t="str">
        <f>IF($C$26=TRUE,(Ⅴ１!N58),"表示不可")</f>
        <v>表示不可</v>
      </c>
      <c r="P168" s="77"/>
      <c r="Q168" s="292"/>
      <c r="R168" s="293"/>
      <c r="S168" s="294"/>
      <c r="T168" s="295"/>
    </row>
    <row r="169" spans="1:20" ht="15.75" customHeight="1" x14ac:dyDescent="0.15">
      <c r="A169" s="68">
        <v>54</v>
      </c>
      <c r="B169" s="500" t="str">
        <f t="shared" si="6"/>
        <v/>
      </c>
      <c r="C169" s="393" t="str">
        <f>IF($C$26=TRUE,(Ⅴ１!B59),"表示不可")</f>
        <v>表示不可</v>
      </c>
      <c r="D169" s="394" t="str">
        <f>IF($C$26=TRUE,(Ⅴ１!C59),"表示不可")</f>
        <v>表示不可</v>
      </c>
      <c r="E169" s="395" t="str">
        <f>IF($C$26=TRUE,(Ⅴ１!D59),"表示不可")</f>
        <v>表示不可</v>
      </c>
      <c r="F169" s="396" t="str">
        <f>IF($C$26=TRUE,(Ⅴ１!E59),"表示不可")</f>
        <v>表示不可</v>
      </c>
      <c r="G169" s="397" t="str">
        <f>IF($C$26=TRUE,(Ⅴ１!F59),"表示不可")</f>
        <v>表示不可</v>
      </c>
      <c r="H169" s="398" t="str">
        <f t="shared" si="7"/>
        <v/>
      </c>
      <c r="I169" s="501" t="str">
        <f>IF($C$26=TRUE,(Ⅴ１!H59),"表示不可")</f>
        <v>表示不可</v>
      </c>
      <c r="J169" s="398" t="str">
        <f>IF($C$26=TRUE,(Ⅴ１!I59),"表示不可")</f>
        <v>表示不可</v>
      </c>
      <c r="K169" s="397" t="str">
        <f>IF($C$26=TRUE,(Ⅴ１!J59),"表示不可")</f>
        <v>表示不可</v>
      </c>
      <c r="L169" s="502" t="str">
        <f t="shared" si="8"/>
        <v/>
      </c>
      <c r="M169" s="395" t="str">
        <f>IF($C$26=TRUE,(Ⅴ１!L59),"表示不可")</f>
        <v>表示不可</v>
      </c>
      <c r="N169" s="404" t="str">
        <f>IF($C$26=TRUE,(Ⅴ１!M59),"表示不可")</f>
        <v>表示不可</v>
      </c>
      <c r="O169" s="405" t="str">
        <f>IF($C$26=TRUE,(Ⅴ１!N59),"表示不可")</f>
        <v>表示不可</v>
      </c>
      <c r="P169" s="77"/>
      <c r="Q169" s="292"/>
      <c r="R169" s="293"/>
      <c r="S169" s="292"/>
      <c r="T169" s="295"/>
    </row>
    <row r="170" spans="1:20" ht="15.75" customHeight="1" thickBot="1" x14ac:dyDescent="0.2">
      <c r="A170" s="68">
        <v>55</v>
      </c>
      <c r="B170" s="503" t="str">
        <f t="shared" si="6"/>
        <v/>
      </c>
      <c r="C170" s="407" t="str">
        <f>IF($C$26=TRUE,(Ⅴ１!B60),"表示不可")</f>
        <v>表示不可</v>
      </c>
      <c r="D170" s="408" t="str">
        <f>IF($C$26=TRUE,(Ⅴ１!C60),"表示不可")</f>
        <v>表示不可</v>
      </c>
      <c r="E170" s="409" t="str">
        <f>IF($C$26=TRUE,(Ⅴ１!D60),"表示不可")</f>
        <v>表示不可</v>
      </c>
      <c r="F170" s="410" t="str">
        <f>IF($C$26=TRUE,(Ⅴ１!E60),"表示不可")</f>
        <v>表示不可</v>
      </c>
      <c r="G170" s="411" t="str">
        <f>IF($C$26=TRUE,(Ⅴ１!F60),"表示不可")</f>
        <v>表示不可</v>
      </c>
      <c r="H170" s="412" t="str">
        <f t="shared" si="7"/>
        <v/>
      </c>
      <c r="I170" s="504" t="str">
        <f>IF($C$26=TRUE,(Ⅴ１!H60),"表示不可")</f>
        <v>表示不可</v>
      </c>
      <c r="J170" s="412" t="str">
        <f>IF($C$26=TRUE,(Ⅴ１!I60),"表示不可")</f>
        <v>表示不可</v>
      </c>
      <c r="K170" s="411" t="str">
        <f>IF($C$26=TRUE,(Ⅴ１!J60),"表示不可")</f>
        <v>表示不可</v>
      </c>
      <c r="L170" s="505" t="str">
        <f t="shared" si="8"/>
        <v/>
      </c>
      <c r="M170" s="409" t="str">
        <f>IF($C$26=TRUE,(Ⅴ１!L60),"表示不可")</f>
        <v>表示不可</v>
      </c>
      <c r="N170" s="418" t="str">
        <f>IF($C$26=TRUE,(Ⅴ１!M60),"表示不可")</f>
        <v>表示不可</v>
      </c>
      <c r="O170" s="419" t="str">
        <f>IF($C$26=TRUE,(Ⅴ１!N60),"表示不可")</f>
        <v>表示不可</v>
      </c>
      <c r="P170" s="77"/>
      <c r="Q170" s="310"/>
      <c r="R170" s="311"/>
      <c r="S170" s="310"/>
      <c r="T170" s="313"/>
    </row>
    <row r="171" spans="1:20" ht="15.75" customHeight="1" x14ac:dyDescent="0.15">
      <c r="A171" s="68">
        <v>56</v>
      </c>
      <c r="B171" s="487" t="str">
        <f t="shared" si="6"/>
        <v/>
      </c>
      <c r="C171" s="420" t="str">
        <f>IF($C$26=TRUE,(Ⅴ１!B61),"表示不可")</f>
        <v>表示不可</v>
      </c>
      <c r="D171" s="421" t="str">
        <f>IF($C$26=TRUE,(Ⅴ１!C61),"表示不可")</f>
        <v>表示不可</v>
      </c>
      <c r="E171" s="277" t="str">
        <f>IF($C$26=TRUE,(Ⅴ１!D61),"表示不可")</f>
        <v>表示不可</v>
      </c>
      <c r="F171" s="422" t="str">
        <f>IF($C$26=TRUE,(Ⅴ１!E61),"表示不可")</f>
        <v>表示不可</v>
      </c>
      <c r="G171" s="423" t="str">
        <f>IF($C$26=TRUE,(Ⅴ１!F61),"表示不可")</f>
        <v>表示不可</v>
      </c>
      <c r="H171" s="424" t="str">
        <f t="shared" si="7"/>
        <v/>
      </c>
      <c r="I171" s="285" t="str">
        <f>IF($C$26=TRUE,(Ⅴ１!H61),"表示不可")</f>
        <v>表示不可</v>
      </c>
      <c r="J171" s="424" t="str">
        <f>IF($C$26=TRUE,(Ⅴ１!I61),"表示不可")</f>
        <v>表示不可</v>
      </c>
      <c r="K171" s="423" t="str">
        <f>IF($C$26=TRUE,(Ⅴ１!J61),"表示不可")</f>
        <v>表示不可</v>
      </c>
      <c r="L171" s="489" t="str">
        <f t="shared" si="8"/>
        <v/>
      </c>
      <c r="M171" s="277" t="str">
        <f>IF($C$26=TRUE,(Ⅴ１!L61),"表示不可")</f>
        <v>表示不可</v>
      </c>
      <c r="N171" s="353" t="str">
        <f>IF($C$26=TRUE,(Ⅴ１!M61),"表示不可")</f>
        <v>表示不可</v>
      </c>
      <c r="O171" s="354" t="str">
        <f>IF($C$26=TRUE,(Ⅴ１!N61),"表示不可")</f>
        <v>表示不可</v>
      </c>
      <c r="P171" s="77"/>
      <c r="Q171" s="326"/>
      <c r="R171" s="327"/>
      <c r="S171" s="326"/>
      <c r="T171" s="329"/>
    </row>
    <row r="172" spans="1:20" ht="15.75" customHeight="1" x14ac:dyDescent="0.15">
      <c r="A172" s="68">
        <v>57</v>
      </c>
      <c r="B172" s="500" t="str">
        <f t="shared" si="6"/>
        <v/>
      </c>
      <c r="C172" s="393" t="str">
        <f>IF($C$26=TRUE,(Ⅴ１!B62),"表示不可")</f>
        <v>表示不可</v>
      </c>
      <c r="D172" s="394" t="str">
        <f>IF($C$26=TRUE,(Ⅴ１!C62),"表示不可")</f>
        <v>表示不可</v>
      </c>
      <c r="E172" s="395" t="str">
        <f>IF($C$26=TRUE,(Ⅴ１!D62),"表示不可")</f>
        <v>表示不可</v>
      </c>
      <c r="F172" s="396" t="str">
        <f>IF($C$26=TRUE,(Ⅴ１!E62),"表示不可")</f>
        <v>表示不可</v>
      </c>
      <c r="G172" s="397" t="str">
        <f>IF($C$26=TRUE,(Ⅴ１!F62),"表示不可")</f>
        <v>表示不可</v>
      </c>
      <c r="H172" s="398" t="str">
        <f t="shared" si="7"/>
        <v/>
      </c>
      <c r="I172" s="501" t="str">
        <f>IF($C$26=TRUE,(Ⅴ１!H62),"表示不可")</f>
        <v>表示不可</v>
      </c>
      <c r="J172" s="398" t="str">
        <f>IF($C$26=TRUE,(Ⅴ１!I62),"表示不可")</f>
        <v>表示不可</v>
      </c>
      <c r="K172" s="397" t="str">
        <f>IF($C$26=TRUE,(Ⅴ１!J62),"表示不可")</f>
        <v>表示不可</v>
      </c>
      <c r="L172" s="502" t="str">
        <f t="shared" si="8"/>
        <v/>
      </c>
      <c r="M172" s="395" t="str">
        <f>IF($C$26=TRUE,(Ⅴ１!L62),"表示不可")</f>
        <v>表示不可</v>
      </c>
      <c r="N172" s="404" t="str">
        <f>IF($C$26=TRUE,(Ⅴ１!M62),"表示不可")</f>
        <v>表示不可</v>
      </c>
      <c r="O172" s="405" t="str">
        <f>IF($C$26=TRUE,(Ⅴ１!N62),"表示不可")</f>
        <v>表示不可</v>
      </c>
      <c r="P172" s="77"/>
      <c r="Q172" s="292"/>
      <c r="R172" s="293"/>
      <c r="S172" s="292"/>
      <c r="T172" s="295"/>
    </row>
    <row r="173" spans="1:20" ht="15.75" customHeight="1" x14ac:dyDescent="0.15">
      <c r="A173" s="68">
        <v>58</v>
      </c>
      <c r="B173" s="500" t="str">
        <f t="shared" si="6"/>
        <v/>
      </c>
      <c r="C173" s="393" t="str">
        <f>IF($C$26=TRUE,(Ⅴ１!B63),"表示不可")</f>
        <v>表示不可</v>
      </c>
      <c r="D173" s="394" t="str">
        <f>IF($C$26=TRUE,(Ⅴ１!C63),"表示不可")</f>
        <v>表示不可</v>
      </c>
      <c r="E173" s="395" t="str">
        <f>IF($C$26=TRUE,(Ⅴ１!D63),"表示不可")</f>
        <v>表示不可</v>
      </c>
      <c r="F173" s="396" t="str">
        <f>IF($C$26=TRUE,(Ⅴ１!E63),"表示不可")</f>
        <v>表示不可</v>
      </c>
      <c r="G173" s="397" t="str">
        <f>IF($C$26=TRUE,(Ⅴ１!F63),"表示不可")</f>
        <v>表示不可</v>
      </c>
      <c r="H173" s="398" t="str">
        <f t="shared" si="7"/>
        <v/>
      </c>
      <c r="I173" s="501" t="str">
        <f>IF($C$26=TRUE,(Ⅴ１!H63),"表示不可")</f>
        <v>表示不可</v>
      </c>
      <c r="J173" s="398" t="str">
        <f>IF($C$26=TRUE,(Ⅴ１!I63),"表示不可")</f>
        <v>表示不可</v>
      </c>
      <c r="K173" s="397" t="str">
        <f>IF($C$26=TRUE,(Ⅴ１!J63),"表示不可")</f>
        <v>表示不可</v>
      </c>
      <c r="L173" s="502" t="str">
        <f t="shared" si="8"/>
        <v/>
      </c>
      <c r="M173" s="395" t="str">
        <f>IF($C$26=TRUE,(Ⅴ１!L63),"表示不可")</f>
        <v>表示不可</v>
      </c>
      <c r="N173" s="404" t="str">
        <f>IF($C$26=TRUE,(Ⅴ１!M63),"表示不可")</f>
        <v>表示不可</v>
      </c>
      <c r="O173" s="405" t="str">
        <f>IF($C$26=TRUE,(Ⅴ１!N63),"表示不可")</f>
        <v>表示不可</v>
      </c>
      <c r="P173" s="77"/>
      <c r="Q173" s="292"/>
      <c r="R173" s="293"/>
      <c r="S173" s="292"/>
      <c r="T173" s="295"/>
    </row>
    <row r="174" spans="1:20" ht="15.75" customHeight="1" x14ac:dyDescent="0.15">
      <c r="A174" s="68">
        <v>59</v>
      </c>
      <c r="B174" s="500" t="str">
        <f t="shared" si="6"/>
        <v/>
      </c>
      <c r="C174" s="393" t="str">
        <f>IF($C$26=TRUE,(Ⅴ１!B64),"表示不可")</f>
        <v>表示不可</v>
      </c>
      <c r="D174" s="394" t="str">
        <f>IF($C$26=TRUE,(Ⅴ１!C64),"表示不可")</f>
        <v>表示不可</v>
      </c>
      <c r="E174" s="395" t="str">
        <f>IF($C$26=TRUE,(Ⅴ１!D64),"表示不可")</f>
        <v>表示不可</v>
      </c>
      <c r="F174" s="396" t="str">
        <f>IF($C$26=TRUE,(Ⅴ１!E64),"表示不可")</f>
        <v>表示不可</v>
      </c>
      <c r="G174" s="397" t="str">
        <f>IF($C$26=TRUE,(Ⅴ１!F64),"表示不可")</f>
        <v>表示不可</v>
      </c>
      <c r="H174" s="398" t="str">
        <f t="shared" si="7"/>
        <v/>
      </c>
      <c r="I174" s="501" t="str">
        <f>IF($C$26=TRUE,(Ⅴ１!H64),"表示不可")</f>
        <v>表示不可</v>
      </c>
      <c r="J174" s="398" t="str">
        <f>IF($C$26=TRUE,(Ⅴ１!I64),"表示不可")</f>
        <v>表示不可</v>
      </c>
      <c r="K174" s="397" t="str">
        <f>IF($C$26=TRUE,(Ⅴ１!J64),"表示不可")</f>
        <v>表示不可</v>
      </c>
      <c r="L174" s="502" t="str">
        <f t="shared" si="8"/>
        <v/>
      </c>
      <c r="M174" s="395" t="str">
        <f>IF($C$26=TRUE,(Ⅴ１!L64),"表示不可")</f>
        <v>表示不可</v>
      </c>
      <c r="N174" s="404" t="str">
        <f>IF($C$26=TRUE,(Ⅴ１!M64),"表示不可")</f>
        <v>表示不可</v>
      </c>
      <c r="O174" s="405" t="str">
        <f>IF($C$26=TRUE,(Ⅴ１!N64),"表示不可")</f>
        <v>表示不可</v>
      </c>
      <c r="P174" s="77"/>
      <c r="Q174" s="292"/>
      <c r="R174" s="293"/>
      <c r="S174" s="292"/>
      <c r="T174" s="295"/>
    </row>
    <row r="175" spans="1:20" ht="15.75" customHeight="1" thickBot="1" x14ac:dyDescent="0.2">
      <c r="A175" s="68">
        <v>60</v>
      </c>
      <c r="B175" s="503" t="str">
        <f t="shared" si="6"/>
        <v/>
      </c>
      <c r="C175" s="407" t="str">
        <f>IF($C$26=TRUE,(Ⅴ１!B65),"表示不可")</f>
        <v>表示不可</v>
      </c>
      <c r="D175" s="408" t="str">
        <f>IF($C$26=TRUE,(Ⅴ１!C65),"表示不可")</f>
        <v>表示不可</v>
      </c>
      <c r="E175" s="409" t="str">
        <f>IF($C$26=TRUE,(Ⅴ１!D65),"表示不可")</f>
        <v>表示不可</v>
      </c>
      <c r="F175" s="410" t="str">
        <f>IF($C$26=TRUE,(Ⅴ１!E65),"表示不可")</f>
        <v>表示不可</v>
      </c>
      <c r="G175" s="411" t="str">
        <f>IF($C$26=TRUE,(Ⅴ１!F65),"表示不可")</f>
        <v>表示不可</v>
      </c>
      <c r="H175" s="412" t="str">
        <f t="shared" si="7"/>
        <v/>
      </c>
      <c r="I175" s="504" t="str">
        <f>IF($C$26=TRUE,(Ⅴ１!H65),"表示不可")</f>
        <v>表示不可</v>
      </c>
      <c r="J175" s="412" t="str">
        <f>IF($C$26=TRUE,(Ⅴ１!I65),"表示不可")</f>
        <v>表示不可</v>
      </c>
      <c r="K175" s="411" t="str">
        <f>IF($C$26=TRUE,(Ⅴ１!J65),"表示不可")</f>
        <v>表示不可</v>
      </c>
      <c r="L175" s="505" t="str">
        <f t="shared" si="8"/>
        <v/>
      </c>
      <c r="M175" s="409" t="str">
        <f>IF($C$26=TRUE,(Ⅴ１!L65),"表示不可")</f>
        <v>表示不可</v>
      </c>
      <c r="N175" s="418" t="str">
        <f>IF($C$26=TRUE,(Ⅴ１!M65),"表示不可")</f>
        <v>表示不可</v>
      </c>
      <c r="O175" s="509" t="str">
        <f>IF($C$26=TRUE,(Ⅴ１!N65),"表示不可")</f>
        <v>表示不可</v>
      </c>
      <c r="P175" s="77"/>
      <c r="Q175" s="310"/>
      <c r="R175" s="311"/>
      <c r="S175" s="310"/>
      <c r="T175" s="313"/>
    </row>
    <row r="176" spans="1:20" ht="12" customHeight="1" x14ac:dyDescent="0.15">
      <c r="Q176" s="172"/>
      <c r="R176" s="172"/>
      <c r="S176" s="172"/>
      <c r="T176" s="172"/>
    </row>
    <row r="177" spans="2:20" ht="15.75" customHeight="1" x14ac:dyDescent="0.15">
      <c r="B177" s="68"/>
      <c r="Q177" s="172"/>
      <c r="R177" s="172"/>
      <c r="S177" s="172"/>
      <c r="T177" s="172"/>
    </row>
    <row r="178" spans="2:20" ht="15.75" customHeight="1" x14ac:dyDescent="0.15">
      <c r="B178" s="68"/>
      <c r="Q178" s="172"/>
      <c r="R178" s="172"/>
      <c r="S178" s="172"/>
      <c r="T178" s="172"/>
    </row>
    <row r="179" spans="2:20" ht="15.75" customHeight="1" x14ac:dyDescent="0.15">
      <c r="B179" s="68"/>
      <c r="Q179" s="172"/>
      <c r="R179" s="172"/>
      <c r="S179" s="172"/>
      <c r="T179" s="172"/>
    </row>
    <row r="180" spans="2:20" ht="15.75" customHeight="1" x14ac:dyDescent="0.15">
      <c r="B180" s="68"/>
      <c r="Q180" s="172"/>
      <c r="R180" s="172"/>
      <c r="S180" s="172"/>
      <c r="T180" s="172"/>
    </row>
    <row r="181" spans="2:20" ht="15.75" customHeight="1" x14ac:dyDescent="0.15">
      <c r="B181" s="68"/>
      <c r="Q181" s="172"/>
      <c r="R181" s="172"/>
      <c r="S181" s="172"/>
      <c r="T181" s="172"/>
    </row>
    <row r="182" spans="2:20" ht="15.75" customHeight="1" x14ac:dyDescent="0.15">
      <c r="B182" s="68"/>
      <c r="Q182" s="172"/>
      <c r="R182" s="172"/>
      <c r="S182" s="172"/>
      <c r="T182" s="172"/>
    </row>
    <row r="183" spans="2:20" ht="15.75" customHeight="1" x14ac:dyDescent="0.15">
      <c r="B183" s="68"/>
      <c r="Q183" s="172"/>
      <c r="R183" s="172"/>
      <c r="S183" s="172"/>
      <c r="T183" s="172"/>
    </row>
    <row r="184" spans="2:20" ht="15.75" customHeight="1" x14ac:dyDescent="0.15">
      <c r="B184" s="68"/>
      <c r="Q184" s="172"/>
      <c r="R184" s="172"/>
      <c r="S184" s="172"/>
      <c r="T184" s="172"/>
    </row>
    <row r="185" spans="2:20" ht="15.75" customHeight="1" x14ac:dyDescent="0.15">
      <c r="B185" s="68"/>
      <c r="Q185" s="172"/>
      <c r="R185" s="172"/>
      <c r="S185" s="172"/>
      <c r="T185" s="172"/>
    </row>
    <row r="186" spans="2:20" ht="15.75" customHeight="1" x14ac:dyDescent="0.15">
      <c r="B186" s="68"/>
      <c r="Q186" s="172"/>
      <c r="R186" s="172"/>
      <c r="S186" s="172"/>
      <c r="T186" s="172"/>
    </row>
    <row r="187" spans="2:20" ht="15.75" customHeight="1" x14ac:dyDescent="0.15">
      <c r="B187" s="68"/>
      <c r="Q187" s="172"/>
      <c r="R187" s="172"/>
      <c r="S187" s="172"/>
      <c r="T187" s="172"/>
    </row>
    <row r="188" spans="2:20" ht="15.75" customHeight="1" x14ac:dyDescent="0.15">
      <c r="B188" s="68"/>
      <c r="Q188" s="172"/>
      <c r="R188" s="172"/>
      <c r="S188" s="172"/>
      <c r="T188" s="172"/>
    </row>
    <row r="189" spans="2:20" ht="15.75" customHeight="1" x14ac:dyDescent="0.15">
      <c r="B189" s="68"/>
      <c r="Q189" s="172"/>
      <c r="R189" s="172"/>
      <c r="S189" s="172"/>
      <c r="T189" s="172"/>
    </row>
    <row r="190" spans="2:20" ht="15.75" customHeight="1" x14ac:dyDescent="0.15">
      <c r="B190" s="68"/>
      <c r="Q190" s="172"/>
      <c r="R190" s="172"/>
      <c r="S190" s="172"/>
      <c r="T190" s="172"/>
    </row>
    <row r="191" spans="2:20" ht="15.75" customHeight="1" x14ac:dyDescent="0.15">
      <c r="B191" s="68"/>
      <c r="Q191" s="172"/>
      <c r="R191" s="172"/>
      <c r="S191" s="172"/>
      <c r="T191" s="172"/>
    </row>
    <row r="192" spans="2:20" ht="15.75" customHeight="1" x14ac:dyDescent="0.15">
      <c r="B192" s="68"/>
      <c r="Q192" s="172"/>
      <c r="R192" s="172"/>
      <c r="S192" s="172"/>
      <c r="T192" s="172"/>
    </row>
    <row r="193" spans="2:37" ht="15.75" customHeight="1" x14ac:dyDescent="0.15">
      <c r="B193" s="68"/>
      <c r="Q193" s="172"/>
      <c r="R193" s="172"/>
      <c r="S193" s="172"/>
      <c r="T193" s="172"/>
    </row>
    <row r="194" spans="2:37" ht="15.75" customHeight="1" x14ac:dyDescent="0.15">
      <c r="B194" s="68"/>
      <c r="Q194" s="172"/>
      <c r="R194" s="172"/>
      <c r="S194" s="172"/>
      <c r="T194" s="172"/>
    </row>
    <row r="195" spans="2:37" ht="15.75" customHeight="1" x14ac:dyDescent="0.15">
      <c r="B195" s="68"/>
      <c r="Q195" s="172"/>
      <c r="R195" s="172"/>
      <c r="S195" s="172"/>
      <c r="T195" s="172"/>
    </row>
    <row r="196" spans="2:37" ht="15.75" customHeight="1" x14ac:dyDescent="0.15">
      <c r="B196" s="68"/>
      <c r="Q196" s="172"/>
      <c r="R196" s="172"/>
      <c r="S196" s="172"/>
      <c r="T196" s="172"/>
    </row>
    <row r="197" spans="2:37" ht="68.25" customHeight="1" x14ac:dyDescent="0.25">
      <c r="C197" s="839" t="str">
        <f>"　高文連個人情報に関する保護規定を承諾したうえで、上記のとおり"&amp;B42&amp;"への参加を申し込みます。"</f>
        <v>　高文連個人情報に関する保護規定を承諾したうえで、上記のとおり第47回宮崎県高等学校新人放送コンテスト
第46回九州高校放送コンテスト 宮崎県予選
全九州総文 宮崎県予選／全国高文祭 AM部門・VM部門 宮崎県予選への参加を申し込みます。</v>
      </c>
      <c r="D197" s="839"/>
      <c r="E197" s="839"/>
      <c r="F197" s="839"/>
      <c r="G197" s="839"/>
      <c r="H197" s="839"/>
      <c r="I197" s="839"/>
      <c r="J197" s="839"/>
      <c r="K197" s="839"/>
      <c r="L197" s="839"/>
      <c r="M197" s="839"/>
      <c r="N197" s="839"/>
      <c r="O197" s="839"/>
      <c r="P197" s="839"/>
      <c r="Q197" s="172"/>
      <c r="R197" s="172"/>
      <c r="S197" s="172"/>
      <c r="T197" s="172"/>
      <c r="X197" s="85"/>
      <c r="AB197" s="251"/>
      <c r="AC197" s="251"/>
      <c r="AD197" s="251"/>
      <c r="AE197" s="251"/>
      <c r="AF197" s="251"/>
      <c r="AG197" s="251"/>
      <c r="AH197" s="251"/>
    </row>
    <row r="198" spans="2:37" s="356" customFormat="1" ht="18.75" customHeight="1" x14ac:dyDescent="0.25">
      <c r="B198" s="109"/>
      <c r="C198" s="840">
        <f ca="1">(Ⅰ!C23)</f>
        <v>45573</v>
      </c>
      <c r="D198" s="840"/>
      <c r="F198" s="371"/>
      <c r="H198" s="371"/>
      <c r="K198" s="77"/>
      <c r="N198" s="109"/>
      <c r="O198" s="109"/>
      <c r="P198" s="109"/>
      <c r="Q198" s="372"/>
      <c r="R198" s="372"/>
      <c r="S198" s="372"/>
      <c r="T198" s="372"/>
      <c r="W198" s="71"/>
      <c r="X198" s="85"/>
      <c r="Y198" s="71"/>
      <c r="Z198" s="70"/>
      <c r="AA198" s="72"/>
      <c r="AB198" s="71"/>
      <c r="AC198" s="71"/>
      <c r="AD198" s="71"/>
      <c r="AE198" s="71"/>
      <c r="AF198" s="71"/>
      <c r="AG198" s="71"/>
      <c r="AH198" s="71"/>
      <c r="AI198" s="251"/>
      <c r="AJ198" s="251"/>
      <c r="AK198" s="71"/>
    </row>
    <row r="199" spans="2:37" ht="18.75" customHeight="1" x14ac:dyDescent="0.15">
      <c r="C199" s="373" t="s">
        <v>388</v>
      </c>
      <c r="D199" s="373"/>
      <c r="K199" s="77" t="s">
        <v>353</v>
      </c>
      <c r="L199" s="374"/>
      <c r="M199" s="143">
        <f>C3</f>
        <v>0</v>
      </c>
      <c r="N199" s="374">
        <f>C44</f>
        <v>0</v>
      </c>
      <c r="O199" s="375"/>
      <c r="P199" s="375"/>
      <c r="Q199" s="172"/>
      <c r="R199" s="172"/>
      <c r="S199" s="172"/>
      <c r="T199" s="172"/>
      <c r="X199" s="85"/>
      <c r="Y199" s="85"/>
      <c r="Z199" s="79"/>
    </row>
    <row r="200" spans="2:37" ht="18.75" customHeight="1" x14ac:dyDescent="0.15">
      <c r="C200" s="373" t="str">
        <f>C95</f>
        <v>（日南高等学校校長）</v>
      </c>
      <c r="D200" s="373"/>
      <c r="K200" s="376" t="s">
        <v>389</v>
      </c>
      <c r="L200" s="377"/>
      <c r="M200" s="838">
        <f>(Ⅰ!C21)</f>
        <v>0</v>
      </c>
      <c r="N200" s="838"/>
      <c r="O200" s="838"/>
      <c r="P200" s="378" t="s">
        <v>390</v>
      </c>
      <c r="Q200" s="172"/>
      <c r="R200" s="172"/>
      <c r="S200" s="172"/>
      <c r="T200" s="172"/>
      <c r="W200" s="85"/>
      <c r="X200" s="85"/>
      <c r="Y200" s="85"/>
      <c r="Z200" s="79"/>
      <c r="AB200" s="85"/>
      <c r="AC200" s="85"/>
      <c r="AD200" s="85"/>
      <c r="AE200" s="85"/>
      <c r="AF200" s="85"/>
      <c r="AG200" s="85"/>
      <c r="AH200" s="85"/>
    </row>
    <row r="201" spans="2:37" x14ac:dyDescent="0.15">
      <c r="Q201" s="172"/>
      <c r="R201" s="172"/>
      <c r="S201" s="172"/>
      <c r="T201" s="172"/>
    </row>
    <row r="202" spans="2:37" x14ac:dyDescent="0.15">
      <c r="Q202" s="172"/>
      <c r="R202" s="172"/>
      <c r="S202" s="172"/>
      <c r="T202" s="172"/>
    </row>
    <row r="203" spans="2:37" x14ac:dyDescent="0.15">
      <c r="Q203" s="172"/>
      <c r="R203" s="172"/>
      <c r="S203" s="172"/>
      <c r="T203" s="172"/>
    </row>
    <row r="204" spans="2:37" x14ac:dyDescent="0.15">
      <c r="Q204" s="172"/>
      <c r="R204" s="172"/>
      <c r="S204" s="172"/>
      <c r="T204" s="172"/>
    </row>
    <row r="205" spans="2:37" x14ac:dyDescent="0.15">
      <c r="Q205" s="172"/>
      <c r="R205" s="172"/>
      <c r="S205" s="172"/>
      <c r="T205" s="172"/>
    </row>
    <row r="206" spans="2:37" x14ac:dyDescent="0.15">
      <c r="Q206" s="172"/>
      <c r="R206" s="172"/>
      <c r="S206" s="172"/>
      <c r="T206" s="172"/>
    </row>
    <row r="207" spans="2:37" x14ac:dyDescent="0.15">
      <c r="Q207" s="172"/>
      <c r="R207" s="172"/>
      <c r="S207" s="172"/>
      <c r="T207" s="172"/>
    </row>
    <row r="208" spans="2:37" x14ac:dyDescent="0.15">
      <c r="Q208" s="172"/>
      <c r="R208" s="172"/>
      <c r="S208" s="172"/>
      <c r="T208" s="172"/>
    </row>
    <row r="209" spans="6:37" x14ac:dyDescent="0.15">
      <c r="Q209" s="172"/>
      <c r="R209" s="172"/>
      <c r="S209" s="172"/>
      <c r="T209" s="172"/>
    </row>
    <row r="210" spans="6:37" x14ac:dyDescent="0.15">
      <c r="Q210" s="172"/>
      <c r="R210" s="172"/>
      <c r="S210" s="172"/>
      <c r="T210" s="172"/>
    </row>
    <row r="211" spans="6:37" x14ac:dyDescent="0.15">
      <c r="Q211" s="172"/>
      <c r="R211" s="172"/>
      <c r="S211" s="172"/>
      <c r="T211" s="172"/>
    </row>
    <row r="212" spans="6:37" x14ac:dyDescent="0.15">
      <c r="F212" s="68"/>
      <c r="H212" s="68"/>
      <c r="K212" s="68"/>
      <c r="N212" s="68"/>
      <c r="O212" s="68"/>
      <c r="P212" s="68"/>
      <c r="Q212" s="172"/>
      <c r="R212" s="172"/>
      <c r="S212" s="172"/>
      <c r="T212" s="172"/>
      <c r="W212" s="68"/>
      <c r="AB212" s="68"/>
      <c r="AC212" s="68"/>
      <c r="AD212" s="68"/>
      <c r="AE212" s="68"/>
      <c r="AF212" s="68"/>
      <c r="AG212" s="68"/>
      <c r="AH212" s="68"/>
      <c r="AI212" s="68"/>
      <c r="AJ212" s="68"/>
      <c r="AK212" s="68"/>
    </row>
    <row r="213" spans="6:37" x14ac:dyDescent="0.15">
      <c r="F213" s="68"/>
      <c r="H213" s="68"/>
      <c r="K213" s="68"/>
      <c r="N213" s="68"/>
      <c r="O213" s="68"/>
      <c r="P213" s="68"/>
      <c r="Q213" s="172"/>
      <c r="R213" s="172"/>
      <c r="S213" s="172"/>
      <c r="T213" s="172"/>
      <c r="W213" s="68"/>
      <c r="AB213" s="68"/>
      <c r="AC213" s="68"/>
      <c r="AD213" s="68"/>
      <c r="AE213" s="68"/>
      <c r="AF213" s="68"/>
      <c r="AG213" s="68"/>
      <c r="AH213" s="68"/>
      <c r="AI213" s="68"/>
      <c r="AJ213" s="68"/>
      <c r="AK213" s="68"/>
    </row>
    <row r="214" spans="6:37" x14ac:dyDescent="0.15">
      <c r="F214" s="68"/>
      <c r="H214" s="68"/>
      <c r="K214" s="68"/>
      <c r="N214" s="68"/>
      <c r="O214" s="68"/>
      <c r="P214" s="68"/>
      <c r="Q214" s="172"/>
      <c r="R214" s="172"/>
      <c r="S214" s="172"/>
      <c r="T214" s="172"/>
      <c r="W214" s="68"/>
      <c r="AB214" s="68"/>
      <c r="AC214" s="68"/>
      <c r="AD214" s="68"/>
      <c r="AE214" s="68"/>
      <c r="AF214" s="68"/>
      <c r="AG214" s="68"/>
      <c r="AH214" s="68"/>
      <c r="AI214" s="68"/>
      <c r="AJ214" s="68"/>
      <c r="AK214" s="68"/>
    </row>
    <row r="215" spans="6:37" x14ac:dyDescent="0.15">
      <c r="F215" s="68"/>
      <c r="H215" s="68"/>
      <c r="K215" s="68"/>
      <c r="N215" s="68"/>
      <c r="O215" s="68"/>
      <c r="P215" s="68"/>
      <c r="Q215" s="172"/>
      <c r="R215" s="172"/>
      <c r="S215" s="172"/>
      <c r="T215" s="172"/>
      <c r="W215" s="68"/>
      <c r="AB215" s="68"/>
      <c r="AC215" s="68"/>
      <c r="AD215" s="68"/>
      <c r="AE215" s="68"/>
      <c r="AF215" s="68"/>
      <c r="AG215" s="68"/>
      <c r="AH215" s="68"/>
      <c r="AI215" s="68"/>
      <c r="AJ215" s="68"/>
      <c r="AK215" s="68"/>
    </row>
    <row r="216" spans="6:37" x14ac:dyDescent="0.15">
      <c r="F216" s="68"/>
      <c r="H216" s="68"/>
      <c r="K216" s="68"/>
      <c r="N216" s="68"/>
      <c r="O216" s="68"/>
      <c r="P216" s="68"/>
      <c r="Q216" s="172"/>
      <c r="R216" s="172"/>
      <c r="S216" s="172"/>
      <c r="T216" s="172"/>
      <c r="W216" s="68"/>
      <c r="AB216" s="68"/>
      <c r="AC216" s="68"/>
      <c r="AD216" s="68"/>
      <c r="AE216" s="68"/>
      <c r="AF216" s="68"/>
      <c r="AG216" s="68"/>
      <c r="AH216" s="68"/>
      <c r="AI216" s="68"/>
      <c r="AJ216" s="68"/>
      <c r="AK216" s="68"/>
    </row>
    <row r="217" spans="6:37" x14ac:dyDescent="0.15">
      <c r="F217" s="68"/>
      <c r="H217" s="68"/>
      <c r="K217" s="68"/>
      <c r="N217" s="68"/>
      <c r="O217" s="68"/>
      <c r="P217" s="68"/>
      <c r="Q217" s="172"/>
      <c r="R217" s="172"/>
      <c r="S217" s="172"/>
      <c r="T217" s="172"/>
      <c r="W217" s="68"/>
      <c r="AB217" s="68"/>
      <c r="AC217" s="68"/>
      <c r="AD217" s="68"/>
      <c r="AE217" s="68"/>
      <c r="AF217" s="68"/>
      <c r="AG217" s="68"/>
      <c r="AH217" s="68"/>
      <c r="AI217" s="68"/>
      <c r="AJ217" s="68"/>
      <c r="AK217" s="68"/>
    </row>
    <row r="218" spans="6:37" x14ac:dyDescent="0.15">
      <c r="F218" s="68"/>
      <c r="H218" s="68"/>
      <c r="K218" s="68"/>
      <c r="N218" s="68"/>
      <c r="O218" s="68"/>
      <c r="P218" s="68"/>
      <c r="Q218" s="172"/>
      <c r="R218" s="172"/>
      <c r="S218" s="172"/>
      <c r="T218" s="172"/>
      <c r="W218" s="68"/>
      <c r="AB218" s="68"/>
      <c r="AC218" s="68"/>
      <c r="AD218" s="68"/>
      <c r="AE218" s="68"/>
      <c r="AF218" s="68"/>
      <c r="AG218" s="68"/>
      <c r="AH218" s="68"/>
      <c r="AI218" s="68"/>
      <c r="AJ218" s="68"/>
      <c r="AK218" s="68"/>
    </row>
    <row r="219" spans="6:37" x14ac:dyDescent="0.15">
      <c r="F219" s="68"/>
      <c r="H219" s="68"/>
      <c r="K219" s="68"/>
      <c r="N219" s="68"/>
      <c r="O219" s="68"/>
      <c r="P219" s="68"/>
      <c r="Q219" s="172"/>
      <c r="R219" s="172"/>
      <c r="S219" s="172"/>
      <c r="T219" s="172"/>
      <c r="W219" s="68"/>
      <c r="AB219" s="68"/>
      <c r="AC219" s="68"/>
      <c r="AD219" s="68"/>
      <c r="AE219" s="68"/>
      <c r="AF219" s="68"/>
      <c r="AG219" s="68"/>
      <c r="AH219" s="68"/>
      <c r="AI219" s="68"/>
      <c r="AJ219" s="68"/>
      <c r="AK219" s="68"/>
    </row>
    <row r="220" spans="6:37" x14ac:dyDescent="0.15">
      <c r="F220" s="68"/>
      <c r="H220" s="68"/>
      <c r="K220" s="68"/>
      <c r="N220" s="68"/>
      <c r="O220" s="68"/>
      <c r="P220" s="68"/>
      <c r="Q220" s="172"/>
      <c r="R220" s="172"/>
      <c r="S220" s="172"/>
      <c r="T220" s="172"/>
      <c r="W220" s="68"/>
      <c r="AB220" s="68"/>
      <c r="AC220" s="68"/>
      <c r="AD220" s="68"/>
      <c r="AE220" s="68"/>
      <c r="AF220" s="68"/>
      <c r="AG220" s="68"/>
      <c r="AH220" s="68"/>
      <c r="AI220" s="68"/>
      <c r="AJ220" s="68"/>
      <c r="AK220" s="68"/>
    </row>
    <row r="221" spans="6:37" x14ac:dyDescent="0.15">
      <c r="F221" s="68"/>
      <c r="H221" s="68"/>
      <c r="K221" s="68"/>
      <c r="N221" s="68"/>
      <c r="O221" s="68"/>
      <c r="P221" s="68"/>
      <c r="Q221" s="172"/>
      <c r="R221" s="172"/>
      <c r="S221" s="172"/>
      <c r="T221" s="172"/>
      <c r="W221" s="68"/>
      <c r="AB221" s="68"/>
      <c r="AC221" s="68"/>
      <c r="AD221" s="68"/>
      <c r="AE221" s="68"/>
      <c r="AF221" s="68"/>
      <c r="AG221" s="68"/>
      <c r="AH221" s="68"/>
      <c r="AI221" s="68"/>
      <c r="AJ221" s="68"/>
      <c r="AK221" s="68"/>
    </row>
    <row r="222" spans="6:37" x14ac:dyDescent="0.15">
      <c r="F222" s="68"/>
      <c r="H222" s="68"/>
      <c r="K222" s="68"/>
      <c r="N222" s="68"/>
      <c r="O222" s="68"/>
      <c r="P222" s="68"/>
      <c r="Q222" s="172"/>
      <c r="R222" s="172"/>
      <c r="S222" s="172"/>
      <c r="T222" s="172"/>
      <c r="W222" s="68"/>
      <c r="AB222" s="68"/>
      <c r="AC222" s="68"/>
      <c r="AD222" s="68"/>
      <c r="AE222" s="68"/>
      <c r="AF222" s="68"/>
      <c r="AG222" s="68"/>
      <c r="AH222" s="68"/>
      <c r="AI222" s="68"/>
      <c r="AJ222" s="68"/>
      <c r="AK222" s="68"/>
    </row>
    <row r="223" spans="6:37" x14ac:dyDescent="0.15">
      <c r="F223" s="68"/>
      <c r="H223" s="68"/>
      <c r="K223" s="68"/>
      <c r="N223" s="68"/>
      <c r="O223" s="68"/>
      <c r="P223" s="68"/>
      <c r="Q223" s="172"/>
      <c r="R223" s="172"/>
      <c r="S223" s="172"/>
      <c r="T223" s="172"/>
      <c r="W223" s="68"/>
      <c r="AB223" s="68"/>
      <c r="AC223" s="68"/>
      <c r="AD223" s="68"/>
      <c r="AE223" s="68"/>
      <c r="AF223" s="68"/>
      <c r="AG223" s="68"/>
      <c r="AH223" s="68"/>
      <c r="AI223" s="68"/>
      <c r="AJ223" s="68"/>
      <c r="AK223" s="68"/>
    </row>
    <row r="224" spans="6:37" x14ac:dyDescent="0.15">
      <c r="F224" s="68"/>
      <c r="H224" s="68"/>
      <c r="K224" s="68"/>
      <c r="N224" s="68"/>
      <c r="O224" s="68"/>
      <c r="P224" s="68"/>
      <c r="Q224" s="172"/>
      <c r="R224" s="172"/>
      <c r="S224" s="172"/>
      <c r="T224" s="172"/>
      <c r="W224" s="68"/>
      <c r="AB224" s="68"/>
      <c r="AC224" s="68"/>
      <c r="AD224" s="68"/>
      <c r="AE224" s="68"/>
      <c r="AF224" s="68"/>
      <c r="AG224" s="68"/>
      <c r="AH224" s="68"/>
      <c r="AI224" s="68"/>
      <c r="AJ224" s="68"/>
      <c r="AK224" s="68"/>
    </row>
    <row r="225" spans="6:37" x14ac:dyDescent="0.15">
      <c r="F225" s="68"/>
      <c r="H225" s="68"/>
      <c r="K225" s="68"/>
      <c r="N225" s="68"/>
      <c r="O225" s="68"/>
      <c r="P225" s="68"/>
      <c r="Q225" s="172"/>
      <c r="R225" s="172"/>
      <c r="S225" s="172"/>
      <c r="T225" s="172"/>
      <c r="W225" s="68"/>
      <c r="AB225" s="68"/>
      <c r="AC225" s="68"/>
      <c r="AD225" s="68"/>
      <c r="AE225" s="68"/>
      <c r="AF225" s="68"/>
      <c r="AG225" s="68"/>
      <c r="AH225" s="68"/>
      <c r="AI225" s="68"/>
      <c r="AJ225" s="68"/>
      <c r="AK225" s="68"/>
    </row>
    <row r="226" spans="6:37" x14ac:dyDescent="0.15">
      <c r="F226" s="68"/>
      <c r="H226" s="68"/>
      <c r="K226" s="68"/>
      <c r="N226" s="68"/>
      <c r="O226" s="68"/>
      <c r="P226" s="68"/>
      <c r="Q226" s="172"/>
      <c r="R226" s="172"/>
      <c r="S226" s="172"/>
      <c r="T226" s="172"/>
      <c r="W226" s="68"/>
      <c r="AB226" s="68"/>
      <c r="AC226" s="68"/>
      <c r="AD226" s="68"/>
      <c r="AE226" s="68"/>
      <c r="AF226" s="68"/>
      <c r="AG226" s="68"/>
      <c r="AH226" s="68"/>
      <c r="AI226" s="68"/>
      <c r="AJ226" s="68"/>
      <c r="AK226" s="68"/>
    </row>
    <row r="227" spans="6:37" x14ac:dyDescent="0.15">
      <c r="F227" s="68"/>
      <c r="H227" s="68"/>
      <c r="K227" s="68"/>
      <c r="N227" s="68"/>
      <c r="O227" s="68"/>
      <c r="P227" s="68"/>
      <c r="Q227" s="172"/>
      <c r="R227" s="172"/>
      <c r="S227" s="172"/>
      <c r="T227" s="172"/>
      <c r="W227" s="68"/>
      <c r="AB227" s="68"/>
      <c r="AC227" s="68"/>
      <c r="AD227" s="68"/>
      <c r="AE227" s="68"/>
      <c r="AF227" s="68"/>
      <c r="AG227" s="68"/>
      <c r="AH227" s="68"/>
      <c r="AI227" s="68"/>
      <c r="AJ227" s="68"/>
      <c r="AK227" s="68"/>
    </row>
    <row r="228" spans="6:37" x14ac:dyDescent="0.15">
      <c r="F228" s="68"/>
      <c r="H228" s="68"/>
      <c r="K228" s="68"/>
      <c r="N228" s="68"/>
      <c r="O228" s="68"/>
      <c r="P228" s="68"/>
      <c r="Q228" s="172"/>
      <c r="R228" s="172"/>
      <c r="S228" s="172"/>
      <c r="T228" s="172"/>
      <c r="W228" s="68"/>
      <c r="AB228" s="68"/>
      <c r="AC228" s="68"/>
      <c r="AD228" s="68"/>
      <c r="AE228" s="68"/>
      <c r="AF228" s="68"/>
      <c r="AG228" s="68"/>
      <c r="AH228" s="68"/>
      <c r="AI228" s="68"/>
      <c r="AJ228" s="68"/>
      <c r="AK228" s="68"/>
    </row>
    <row r="229" spans="6:37" x14ac:dyDescent="0.15">
      <c r="F229" s="68"/>
      <c r="H229" s="68"/>
      <c r="K229" s="68"/>
      <c r="N229" s="68"/>
      <c r="O229" s="68"/>
      <c r="P229" s="68"/>
      <c r="Q229" s="172"/>
      <c r="R229" s="172"/>
      <c r="S229" s="172"/>
      <c r="T229" s="172"/>
      <c r="W229" s="68"/>
      <c r="AB229" s="68"/>
      <c r="AC229" s="68"/>
      <c r="AD229" s="68"/>
      <c r="AE229" s="68"/>
      <c r="AF229" s="68"/>
      <c r="AG229" s="68"/>
      <c r="AH229" s="68"/>
      <c r="AI229" s="68"/>
      <c r="AJ229" s="68"/>
      <c r="AK229" s="68"/>
    </row>
    <row r="230" spans="6:37" x14ac:dyDescent="0.15">
      <c r="F230" s="68"/>
      <c r="H230" s="68"/>
      <c r="K230" s="68"/>
      <c r="N230" s="68"/>
      <c r="O230" s="68"/>
      <c r="P230" s="68"/>
      <c r="Q230" s="172"/>
      <c r="R230" s="172"/>
      <c r="S230" s="172"/>
      <c r="T230" s="172"/>
      <c r="W230" s="68"/>
      <c r="AB230" s="68"/>
      <c r="AC230" s="68"/>
      <c r="AD230" s="68"/>
      <c r="AE230" s="68"/>
      <c r="AF230" s="68"/>
      <c r="AG230" s="68"/>
      <c r="AH230" s="68"/>
      <c r="AI230" s="68"/>
      <c r="AJ230" s="68"/>
      <c r="AK230" s="68"/>
    </row>
    <row r="231" spans="6:37" x14ac:dyDescent="0.15">
      <c r="F231" s="68"/>
      <c r="H231" s="68"/>
      <c r="K231" s="68"/>
      <c r="N231" s="68"/>
      <c r="O231" s="68"/>
      <c r="P231" s="68"/>
      <c r="Q231" s="172"/>
      <c r="R231" s="172"/>
      <c r="S231" s="172"/>
      <c r="T231" s="172"/>
      <c r="W231" s="68"/>
      <c r="AB231" s="68"/>
      <c r="AC231" s="68"/>
      <c r="AD231" s="68"/>
      <c r="AE231" s="68"/>
      <c r="AF231" s="68"/>
      <c r="AG231" s="68"/>
      <c r="AH231" s="68"/>
      <c r="AI231" s="68"/>
      <c r="AJ231" s="68"/>
      <c r="AK231" s="68"/>
    </row>
    <row r="232" spans="6:37" x14ac:dyDescent="0.15">
      <c r="F232" s="68"/>
      <c r="H232" s="68"/>
      <c r="K232" s="68"/>
      <c r="N232" s="68"/>
      <c r="O232" s="68"/>
      <c r="P232" s="68"/>
      <c r="Q232" s="172"/>
      <c r="R232" s="172"/>
      <c r="S232" s="172"/>
      <c r="T232" s="172"/>
      <c r="W232" s="68"/>
      <c r="AB232" s="68"/>
      <c r="AC232" s="68"/>
      <c r="AD232" s="68"/>
      <c r="AE232" s="68"/>
      <c r="AF232" s="68"/>
      <c r="AG232" s="68"/>
      <c r="AH232" s="68"/>
      <c r="AI232" s="68"/>
      <c r="AJ232" s="68"/>
      <c r="AK232" s="68"/>
    </row>
    <row r="233" spans="6:37" x14ac:dyDescent="0.15">
      <c r="F233" s="68"/>
      <c r="H233" s="68"/>
      <c r="K233" s="68"/>
      <c r="N233" s="68"/>
      <c r="O233" s="68"/>
      <c r="P233" s="68"/>
      <c r="Q233" s="172"/>
      <c r="R233" s="172"/>
      <c r="S233" s="172"/>
      <c r="T233" s="172"/>
      <c r="W233" s="68"/>
      <c r="AB233" s="68"/>
      <c r="AC233" s="68"/>
      <c r="AD233" s="68"/>
      <c r="AE233" s="68"/>
      <c r="AF233" s="68"/>
      <c r="AG233" s="68"/>
      <c r="AH233" s="68"/>
      <c r="AI233" s="68"/>
      <c r="AJ233" s="68"/>
      <c r="AK233" s="68"/>
    </row>
    <row r="234" spans="6:37" x14ac:dyDescent="0.15">
      <c r="F234" s="68"/>
      <c r="H234" s="68"/>
      <c r="K234" s="68"/>
      <c r="N234" s="68"/>
      <c r="O234" s="68"/>
      <c r="P234" s="68"/>
      <c r="Q234" s="172"/>
      <c r="R234" s="172"/>
      <c r="S234" s="172"/>
      <c r="T234" s="172"/>
      <c r="W234" s="68"/>
      <c r="AB234" s="68"/>
      <c r="AC234" s="68"/>
      <c r="AD234" s="68"/>
      <c r="AE234" s="68"/>
      <c r="AF234" s="68"/>
      <c r="AG234" s="68"/>
      <c r="AH234" s="68"/>
      <c r="AI234" s="68"/>
      <c r="AJ234" s="68"/>
      <c r="AK234" s="68"/>
    </row>
    <row r="235" spans="6:37" x14ac:dyDescent="0.15">
      <c r="F235" s="68"/>
      <c r="H235" s="68"/>
      <c r="K235" s="68"/>
      <c r="N235" s="68"/>
      <c r="O235" s="68"/>
      <c r="P235" s="68"/>
      <c r="Q235" s="172"/>
      <c r="R235" s="172"/>
      <c r="S235" s="172"/>
      <c r="T235" s="172"/>
      <c r="W235" s="68"/>
      <c r="AB235" s="68"/>
      <c r="AC235" s="68"/>
      <c r="AD235" s="68"/>
      <c r="AE235" s="68"/>
      <c r="AF235" s="68"/>
      <c r="AG235" s="68"/>
      <c r="AH235" s="68"/>
      <c r="AI235" s="68"/>
      <c r="AJ235" s="68"/>
      <c r="AK235" s="68"/>
    </row>
    <row r="236" spans="6:37" x14ac:dyDescent="0.15">
      <c r="F236" s="68"/>
      <c r="H236" s="68"/>
      <c r="K236" s="68"/>
      <c r="N236" s="68"/>
      <c r="O236" s="68"/>
      <c r="P236" s="68"/>
      <c r="Q236" s="172"/>
      <c r="R236" s="172"/>
      <c r="S236" s="172"/>
      <c r="T236" s="172"/>
      <c r="W236" s="68"/>
      <c r="AB236" s="68"/>
      <c r="AC236" s="68"/>
      <c r="AD236" s="68"/>
      <c r="AE236" s="68"/>
      <c r="AF236" s="68"/>
      <c r="AG236" s="68"/>
      <c r="AH236" s="68"/>
      <c r="AI236" s="68"/>
      <c r="AJ236" s="68"/>
      <c r="AK236" s="68"/>
    </row>
    <row r="237" spans="6:37" x14ac:dyDescent="0.15">
      <c r="F237" s="68"/>
      <c r="H237" s="68"/>
      <c r="K237" s="68"/>
      <c r="N237" s="68"/>
      <c r="O237" s="68"/>
      <c r="P237" s="68"/>
      <c r="Q237" s="172"/>
      <c r="R237" s="172"/>
      <c r="S237" s="172"/>
      <c r="T237" s="172"/>
      <c r="W237" s="68"/>
      <c r="AB237" s="68"/>
      <c r="AC237" s="68"/>
      <c r="AD237" s="68"/>
      <c r="AE237" s="68"/>
      <c r="AF237" s="68"/>
      <c r="AG237" s="68"/>
      <c r="AH237" s="68"/>
      <c r="AI237" s="68"/>
      <c r="AJ237" s="68"/>
      <c r="AK237" s="68"/>
    </row>
    <row r="238" spans="6:37" x14ac:dyDescent="0.15">
      <c r="F238" s="68"/>
      <c r="H238" s="68"/>
      <c r="K238" s="68"/>
      <c r="N238" s="68"/>
      <c r="O238" s="68"/>
      <c r="P238" s="68"/>
      <c r="Q238" s="172"/>
      <c r="R238" s="172"/>
      <c r="S238" s="172"/>
      <c r="T238" s="172"/>
      <c r="W238" s="68"/>
      <c r="AB238" s="68"/>
      <c r="AC238" s="68"/>
      <c r="AD238" s="68"/>
      <c r="AE238" s="68"/>
      <c r="AF238" s="68"/>
      <c r="AG238" s="68"/>
      <c r="AH238" s="68"/>
      <c r="AI238" s="68"/>
      <c r="AJ238" s="68"/>
      <c r="AK238" s="68"/>
    </row>
    <row r="239" spans="6:37" x14ac:dyDescent="0.15">
      <c r="F239" s="68"/>
      <c r="H239" s="68"/>
      <c r="K239" s="68"/>
      <c r="N239" s="68"/>
      <c r="O239" s="68"/>
      <c r="P239" s="68"/>
      <c r="Q239" s="172"/>
      <c r="R239" s="172"/>
      <c r="S239" s="172"/>
      <c r="T239" s="172"/>
      <c r="W239" s="68"/>
      <c r="AB239" s="68"/>
      <c r="AC239" s="68"/>
      <c r="AD239" s="68"/>
      <c r="AE239" s="68"/>
      <c r="AF239" s="68"/>
      <c r="AG239" s="68"/>
      <c r="AH239" s="68"/>
      <c r="AI239" s="68"/>
      <c r="AJ239" s="68"/>
      <c r="AK239" s="68"/>
    </row>
    <row r="240" spans="6:37" x14ac:dyDescent="0.15">
      <c r="F240" s="68"/>
      <c r="H240" s="68"/>
      <c r="K240" s="68"/>
      <c r="N240" s="68"/>
      <c r="O240" s="68"/>
      <c r="P240" s="68"/>
      <c r="Q240" s="172"/>
      <c r="R240" s="172"/>
      <c r="S240" s="172"/>
      <c r="T240" s="172"/>
      <c r="W240" s="68"/>
      <c r="AB240" s="68"/>
      <c r="AC240" s="68"/>
      <c r="AD240" s="68"/>
      <c r="AE240" s="68"/>
      <c r="AF240" s="68"/>
      <c r="AG240" s="68"/>
      <c r="AH240" s="68"/>
      <c r="AI240" s="68"/>
      <c r="AJ240" s="68"/>
      <c r="AK240" s="68"/>
    </row>
    <row r="241" spans="6:37" x14ac:dyDescent="0.15">
      <c r="F241" s="68"/>
      <c r="H241" s="68"/>
      <c r="K241" s="68"/>
      <c r="N241" s="68"/>
      <c r="O241" s="68"/>
      <c r="P241" s="68"/>
      <c r="Q241" s="172"/>
      <c r="R241" s="172"/>
      <c r="S241" s="172"/>
      <c r="T241" s="172"/>
      <c r="W241" s="68"/>
      <c r="AB241" s="68"/>
      <c r="AC241" s="68"/>
      <c r="AD241" s="68"/>
      <c r="AE241" s="68"/>
      <c r="AF241" s="68"/>
      <c r="AG241" s="68"/>
      <c r="AH241" s="68"/>
      <c r="AI241" s="68"/>
      <c r="AJ241" s="68"/>
      <c r="AK241" s="68"/>
    </row>
    <row r="242" spans="6:37" x14ac:dyDescent="0.15">
      <c r="F242" s="68"/>
      <c r="H242" s="68"/>
      <c r="K242" s="68"/>
      <c r="N242" s="68"/>
      <c r="O242" s="68"/>
      <c r="P242" s="68"/>
      <c r="Q242" s="172"/>
      <c r="R242" s="172"/>
      <c r="S242" s="172"/>
      <c r="T242" s="172"/>
      <c r="W242" s="68"/>
      <c r="AB242" s="68"/>
      <c r="AC242" s="68"/>
      <c r="AD242" s="68"/>
      <c r="AE242" s="68"/>
      <c r="AF242" s="68"/>
      <c r="AG242" s="68"/>
      <c r="AH242" s="68"/>
      <c r="AI242" s="68"/>
      <c r="AJ242" s="68"/>
      <c r="AK242" s="68"/>
    </row>
    <row r="243" spans="6:37" x14ac:dyDescent="0.15">
      <c r="F243" s="68"/>
      <c r="H243" s="68"/>
      <c r="K243" s="68"/>
      <c r="N243" s="68"/>
      <c r="O243" s="68"/>
      <c r="P243" s="68"/>
      <c r="Q243" s="172"/>
      <c r="R243" s="172"/>
      <c r="S243" s="172"/>
      <c r="T243" s="172"/>
      <c r="W243" s="68"/>
      <c r="AB243" s="68"/>
      <c r="AC243" s="68"/>
      <c r="AD243" s="68"/>
      <c r="AE243" s="68"/>
      <c r="AF243" s="68"/>
      <c r="AG243" s="68"/>
      <c r="AH243" s="68"/>
      <c r="AI243" s="68"/>
      <c r="AJ243" s="68"/>
      <c r="AK243" s="68"/>
    </row>
    <row r="244" spans="6:37" x14ac:dyDescent="0.15">
      <c r="F244" s="68"/>
      <c r="H244" s="68"/>
      <c r="K244" s="68"/>
      <c r="N244" s="68"/>
      <c r="O244" s="68"/>
      <c r="P244" s="68"/>
      <c r="Q244" s="172"/>
      <c r="R244" s="172"/>
      <c r="S244" s="172"/>
      <c r="T244" s="172"/>
      <c r="W244" s="68"/>
      <c r="AB244" s="68"/>
      <c r="AC244" s="68"/>
      <c r="AD244" s="68"/>
      <c r="AE244" s="68"/>
      <c r="AF244" s="68"/>
      <c r="AG244" s="68"/>
      <c r="AH244" s="68"/>
      <c r="AI244" s="68"/>
      <c r="AJ244" s="68"/>
      <c r="AK244" s="68"/>
    </row>
    <row r="245" spans="6:37" x14ac:dyDescent="0.15">
      <c r="F245" s="68"/>
      <c r="H245" s="68"/>
      <c r="K245" s="68"/>
      <c r="N245" s="68"/>
      <c r="O245" s="68"/>
      <c r="P245" s="68"/>
      <c r="Q245" s="172"/>
      <c r="R245" s="172"/>
      <c r="S245" s="172"/>
      <c r="T245" s="172"/>
      <c r="W245" s="68"/>
      <c r="AB245" s="68"/>
      <c r="AC245" s="68"/>
      <c r="AD245" s="68"/>
      <c r="AE245" s="68"/>
      <c r="AF245" s="68"/>
      <c r="AG245" s="68"/>
      <c r="AH245" s="68"/>
      <c r="AI245" s="68"/>
      <c r="AJ245" s="68"/>
      <c r="AK245" s="68"/>
    </row>
    <row r="246" spans="6:37" x14ac:dyDescent="0.15">
      <c r="F246" s="68"/>
      <c r="H246" s="68"/>
      <c r="K246" s="68"/>
      <c r="N246" s="68"/>
      <c r="O246" s="68"/>
      <c r="P246" s="68"/>
      <c r="Q246" s="172"/>
      <c r="R246" s="172"/>
      <c r="S246" s="172"/>
      <c r="T246" s="172"/>
      <c r="W246" s="68"/>
      <c r="AB246" s="68"/>
      <c r="AC246" s="68"/>
      <c r="AD246" s="68"/>
      <c r="AE246" s="68"/>
      <c r="AF246" s="68"/>
      <c r="AG246" s="68"/>
      <c r="AH246" s="68"/>
      <c r="AI246" s="68"/>
      <c r="AJ246" s="68"/>
      <c r="AK246" s="68"/>
    </row>
    <row r="247" spans="6:37" x14ac:dyDescent="0.15">
      <c r="F247" s="68"/>
      <c r="H247" s="68"/>
      <c r="K247" s="68"/>
      <c r="N247" s="68"/>
      <c r="O247" s="68"/>
      <c r="P247" s="68"/>
      <c r="Q247" s="172"/>
      <c r="R247" s="172"/>
      <c r="S247" s="172"/>
      <c r="T247" s="172"/>
      <c r="W247" s="68"/>
      <c r="AB247" s="68"/>
      <c r="AC247" s="68"/>
      <c r="AD247" s="68"/>
      <c r="AE247" s="68"/>
      <c r="AF247" s="68"/>
      <c r="AG247" s="68"/>
      <c r="AH247" s="68"/>
      <c r="AI247" s="68"/>
      <c r="AJ247" s="68"/>
      <c r="AK247" s="68"/>
    </row>
    <row r="248" spans="6:37" x14ac:dyDescent="0.15">
      <c r="F248" s="68"/>
      <c r="H248" s="68"/>
      <c r="K248" s="68"/>
      <c r="N248" s="68"/>
      <c r="O248" s="68"/>
      <c r="P248" s="68"/>
      <c r="Q248" s="172"/>
      <c r="R248" s="172"/>
      <c r="S248" s="172"/>
      <c r="T248" s="172"/>
      <c r="W248" s="68"/>
      <c r="AB248" s="68"/>
      <c r="AC248" s="68"/>
      <c r="AD248" s="68"/>
      <c r="AE248" s="68"/>
      <c r="AF248" s="68"/>
      <c r="AG248" s="68"/>
      <c r="AH248" s="68"/>
      <c r="AI248" s="68"/>
      <c r="AJ248" s="68"/>
      <c r="AK248" s="68"/>
    </row>
    <row r="249" spans="6:37" x14ac:dyDescent="0.15">
      <c r="F249" s="68"/>
      <c r="H249" s="68"/>
      <c r="K249" s="68"/>
      <c r="N249" s="68"/>
      <c r="O249" s="68"/>
      <c r="P249" s="68"/>
      <c r="Q249" s="172"/>
      <c r="R249" s="172"/>
      <c r="S249" s="172"/>
      <c r="T249" s="172"/>
      <c r="W249" s="68"/>
      <c r="AB249" s="68"/>
      <c r="AC249" s="68"/>
      <c r="AD249" s="68"/>
      <c r="AE249" s="68"/>
      <c r="AF249" s="68"/>
      <c r="AG249" s="68"/>
      <c r="AH249" s="68"/>
      <c r="AI249" s="68"/>
      <c r="AJ249" s="68"/>
      <c r="AK249" s="68"/>
    </row>
    <row r="250" spans="6:37" x14ac:dyDescent="0.15">
      <c r="F250" s="68"/>
      <c r="H250" s="68"/>
      <c r="K250" s="68"/>
      <c r="N250" s="68"/>
      <c r="O250" s="68"/>
      <c r="P250" s="68"/>
      <c r="Q250" s="172"/>
      <c r="R250" s="172"/>
      <c r="S250" s="172"/>
      <c r="T250" s="172"/>
      <c r="W250" s="68"/>
      <c r="AB250" s="68"/>
      <c r="AC250" s="68"/>
      <c r="AD250" s="68"/>
      <c r="AE250" s="68"/>
      <c r="AF250" s="68"/>
      <c r="AG250" s="68"/>
      <c r="AH250" s="68"/>
      <c r="AI250" s="68"/>
      <c r="AJ250" s="68"/>
      <c r="AK250" s="68"/>
    </row>
    <row r="251" spans="6:37" x14ac:dyDescent="0.15">
      <c r="F251" s="68"/>
      <c r="H251" s="68"/>
      <c r="K251" s="68"/>
      <c r="N251" s="68"/>
      <c r="O251" s="68"/>
      <c r="P251" s="68"/>
      <c r="Q251" s="172"/>
      <c r="R251" s="172"/>
      <c r="S251" s="172"/>
      <c r="T251" s="172"/>
      <c r="W251" s="68"/>
      <c r="AB251" s="68"/>
      <c r="AC251" s="68"/>
      <c r="AD251" s="68"/>
      <c r="AE251" s="68"/>
      <c r="AF251" s="68"/>
      <c r="AG251" s="68"/>
      <c r="AH251" s="68"/>
      <c r="AI251" s="68"/>
      <c r="AJ251" s="68"/>
      <c r="AK251" s="68"/>
    </row>
    <row r="252" spans="6:37" x14ac:dyDescent="0.15">
      <c r="F252" s="68"/>
      <c r="H252" s="68"/>
      <c r="K252" s="68"/>
      <c r="N252" s="68"/>
      <c r="O252" s="68"/>
      <c r="P252" s="68"/>
      <c r="Q252" s="172"/>
      <c r="R252" s="172"/>
      <c r="S252" s="172"/>
      <c r="T252" s="172"/>
      <c r="W252" s="68"/>
      <c r="AB252" s="68"/>
      <c r="AC252" s="68"/>
      <c r="AD252" s="68"/>
      <c r="AE252" s="68"/>
      <c r="AF252" s="68"/>
      <c r="AG252" s="68"/>
      <c r="AH252" s="68"/>
      <c r="AI252" s="68"/>
      <c r="AJ252" s="68"/>
      <c r="AK252" s="68"/>
    </row>
    <row r="253" spans="6:37" x14ac:dyDescent="0.15">
      <c r="F253" s="68"/>
      <c r="H253" s="68"/>
      <c r="K253" s="68"/>
      <c r="N253" s="68"/>
      <c r="O253" s="68"/>
      <c r="P253" s="68"/>
      <c r="Q253" s="172"/>
      <c r="R253" s="172"/>
      <c r="S253" s="172"/>
      <c r="T253" s="172"/>
      <c r="W253" s="68"/>
      <c r="AB253" s="68"/>
      <c r="AC253" s="68"/>
      <c r="AD253" s="68"/>
      <c r="AE253" s="68"/>
      <c r="AF253" s="68"/>
      <c r="AG253" s="68"/>
      <c r="AH253" s="68"/>
      <c r="AI253" s="68"/>
      <c r="AJ253" s="68"/>
      <c r="AK253" s="68"/>
    </row>
    <row r="254" spans="6:37" x14ac:dyDescent="0.15">
      <c r="F254" s="68"/>
      <c r="H254" s="68"/>
      <c r="K254" s="68"/>
      <c r="N254" s="68"/>
      <c r="O254" s="68"/>
      <c r="P254" s="68"/>
      <c r="Q254" s="172"/>
      <c r="R254" s="172"/>
      <c r="S254" s="172"/>
      <c r="T254" s="172"/>
      <c r="W254" s="68"/>
      <c r="AB254" s="68"/>
      <c r="AC254" s="68"/>
      <c r="AD254" s="68"/>
      <c r="AE254" s="68"/>
      <c r="AF254" s="68"/>
      <c r="AG254" s="68"/>
      <c r="AH254" s="68"/>
      <c r="AI254" s="68"/>
      <c r="AJ254" s="68"/>
      <c r="AK254" s="68"/>
    </row>
    <row r="255" spans="6:37" x14ac:dyDescent="0.15">
      <c r="F255" s="68"/>
      <c r="H255" s="68"/>
      <c r="K255" s="68"/>
      <c r="N255" s="68"/>
      <c r="O255" s="68"/>
      <c r="P255" s="68"/>
      <c r="Q255" s="172"/>
      <c r="R255" s="172"/>
      <c r="S255" s="172"/>
      <c r="T255" s="172"/>
      <c r="W255" s="68"/>
      <c r="AB255" s="68"/>
      <c r="AC255" s="68"/>
      <c r="AD255" s="68"/>
      <c r="AE255" s="68"/>
      <c r="AF255" s="68"/>
      <c r="AG255" s="68"/>
      <c r="AH255" s="68"/>
      <c r="AI255" s="68"/>
      <c r="AJ255" s="68"/>
      <c r="AK255" s="68"/>
    </row>
    <row r="256" spans="6:37" x14ac:dyDescent="0.15">
      <c r="F256" s="68"/>
      <c r="H256" s="68"/>
      <c r="K256" s="68"/>
      <c r="N256" s="68"/>
      <c r="O256" s="68"/>
      <c r="P256" s="68"/>
      <c r="Q256" s="172"/>
      <c r="R256" s="172"/>
      <c r="S256" s="172"/>
      <c r="T256" s="172"/>
      <c r="W256" s="68"/>
      <c r="AB256" s="68"/>
      <c r="AC256" s="68"/>
      <c r="AD256" s="68"/>
      <c r="AE256" s="68"/>
      <c r="AF256" s="68"/>
      <c r="AG256" s="68"/>
      <c r="AH256" s="68"/>
      <c r="AI256" s="68"/>
      <c r="AJ256" s="68"/>
      <c r="AK256" s="68"/>
    </row>
    <row r="257" spans="6:37" x14ac:dyDescent="0.15">
      <c r="F257" s="68"/>
      <c r="H257" s="68"/>
      <c r="K257" s="68"/>
      <c r="N257" s="68"/>
      <c r="O257" s="68"/>
      <c r="P257" s="68"/>
      <c r="Q257" s="172"/>
      <c r="R257" s="172"/>
      <c r="S257" s="172"/>
      <c r="T257" s="172"/>
      <c r="W257" s="68"/>
      <c r="AB257" s="68"/>
      <c r="AC257" s="68"/>
      <c r="AD257" s="68"/>
      <c r="AE257" s="68"/>
      <c r="AF257" s="68"/>
      <c r="AG257" s="68"/>
      <c r="AH257" s="68"/>
      <c r="AI257" s="68"/>
      <c r="AJ257" s="68"/>
      <c r="AK257" s="68"/>
    </row>
    <row r="258" spans="6:37" x14ac:dyDescent="0.15">
      <c r="F258" s="68"/>
      <c r="H258" s="68"/>
      <c r="K258" s="68"/>
      <c r="N258" s="68"/>
      <c r="O258" s="68"/>
      <c r="P258" s="68"/>
      <c r="Q258" s="172"/>
      <c r="R258" s="172"/>
      <c r="S258" s="172"/>
      <c r="T258" s="172"/>
      <c r="W258" s="68"/>
      <c r="AB258" s="68"/>
      <c r="AC258" s="68"/>
      <c r="AD258" s="68"/>
      <c r="AE258" s="68"/>
      <c r="AF258" s="68"/>
      <c r="AG258" s="68"/>
      <c r="AH258" s="68"/>
      <c r="AI258" s="68"/>
      <c r="AJ258" s="68"/>
      <c r="AK258" s="68"/>
    </row>
    <row r="259" spans="6:37" x14ac:dyDescent="0.15">
      <c r="F259" s="68"/>
      <c r="H259" s="68"/>
      <c r="K259" s="68"/>
      <c r="N259" s="68"/>
      <c r="O259" s="68"/>
      <c r="P259" s="68"/>
      <c r="Q259" s="172"/>
      <c r="R259" s="172"/>
      <c r="S259" s="172"/>
      <c r="T259" s="172"/>
      <c r="W259" s="68"/>
      <c r="AB259" s="68"/>
      <c r="AC259" s="68"/>
      <c r="AD259" s="68"/>
      <c r="AE259" s="68"/>
      <c r="AF259" s="68"/>
      <c r="AG259" s="68"/>
      <c r="AH259" s="68"/>
      <c r="AI259" s="68"/>
      <c r="AJ259" s="68"/>
      <c r="AK259" s="68"/>
    </row>
    <row r="260" spans="6:37" x14ac:dyDescent="0.15">
      <c r="F260" s="68"/>
      <c r="H260" s="68"/>
      <c r="K260" s="68"/>
      <c r="N260" s="68"/>
      <c r="O260" s="68"/>
      <c r="P260" s="68"/>
      <c r="Q260" s="172"/>
      <c r="R260" s="172"/>
      <c r="S260" s="172"/>
      <c r="T260" s="172"/>
      <c r="W260" s="68"/>
      <c r="AB260" s="68"/>
      <c r="AC260" s="68"/>
      <c r="AD260" s="68"/>
      <c r="AE260" s="68"/>
      <c r="AF260" s="68"/>
      <c r="AG260" s="68"/>
      <c r="AH260" s="68"/>
      <c r="AI260" s="68"/>
      <c r="AJ260" s="68"/>
      <c r="AK260" s="68"/>
    </row>
    <row r="261" spans="6:37" x14ac:dyDescent="0.15">
      <c r="F261" s="68"/>
      <c r="H261" s="68"/>
      <c r="K261" s="68"/>
      <c r="N261" s="68"/>
      <c r="O261" s="68"/>
      <c r="P261" s="68"/>
      <c r="Q261" s="172"/>
      <c r="R261" s="172"/>
      <c r="S261" s="172"/>
      <c r="T261" s="172"/>
      <c r="W261" s="68"/>
      <c r="AB261" s="68"/>
      <c r="AC261" s="68"/>
      <c r="AD261" s="68"/>
      <c r="AE261" s="68"/>
      <c r="AF261" s="68"/>
      <c r="AG261" s="68"/>
      <c r="AH261" s="68"/>
      <c r="AI261" s="68"/>
      <c r="AJ261" s="68"/>
      <c r="AK261" s="68"/>
    </row>
    <row r="262" spans="6:37" x14ac:dyDescent="0.15">
      <c r="F262" s="68"/>
      <c r="H262" s="68"/>
      <c r="K262" s="68"/>
      <c r="N262" s="68"/>
      <c r="O262" s="68"/>
      <c r="P262" s="68"/>
      <c r="Q262" s="172"/>
      <c r="R262" s="172"/>
      <c r="S262" s="172"/>
      <c r="T262" s="172"/>
      <c r="W262" s="68"/>
      <c r="AB262" s="68"/>
      <c r="AC262" s="68"/>
      <c r="AD262" s="68"/>
      <c r="AE262" s="68"/>
      <c r="AF262" s="68"/>
      <c r="AG262" s="68"/>
      <c r="AH262" s="68"/>
      <c r="AI262" s="68"/>
      <c r="AJ262" s="68"/>
      <c r="AK262" s="68"/>
    </row>
    <row r="263" spans="6:37" x14ac:dyDescent="0.15">
      <c r="F263" s="68"/>
      <c r="H263" s="68"/>
      <c r="K263" s="68"/>
      <c r="N263" s="68"/>
      <c r="O263" s="68"/>
      <c r="P263" s="68"/>
      <c r="Q263" s="172"/>
      <c r="R263" s="172"/>
      <c r="S263" s="172"/>
      <c r="T263" s="172"/>
      <c r="W263" s="68"/>
      <c r="AB263" s="68"/>
      <c r="AC263" s="68"/>
      <c r="AD263" s="68"/>
      <c r="AE263" s="68"/>
      <c r="AF263" s="68"/>
      <c r="AG263" s="68"/>
      <c r="AH263" s="68"/>
      <c r="AI263" s="68"/>
      <c r="AJ263" s="68"/>
      <c r="AK263" s="68"/>
    </row>
    <row r="264" spans="6:37" x14ac:dyDescent="0.15">
      <c r="F264" s="68"/>
      <c r="H264" s="68"/>
      <c r="K264" s="68"/>
      <c r="N264" s="68"/>
      <c r="O264" s="68"/>
      <c r="P264" s="68"/>
      <c r="Q264" s="172"/>
      <c r="R264" s="172"/>
      <c r="S264" s="172"/>
      <c r="T264" s="172"/>
      <c r="W264" s="68"/>
      <c r="AB264" s="68"/>
      <c r="AC264" s="68"/>
      <c r="AD264" s="68"/>
      <c r="AE264" s="68"/>
      <c r="AF264" s="68"/>
      <c r="AG264" s="68"/>
      <c r="AH264" s="68"/>
      <c r="AI264" s="68"/>
      <c r="AJ264" s="68"/>
      <c r="AK264" s="68"/>
    </row>
    <row r="265" spans="6:37" x14ac:dyDescent="0.15">
      <c r="F265" s="68"/>
      <c r="H265" s="68"/>
      <c r="K265" s="68"/>
      <c r="N265" s="68"/>
      <c r="O265" s="68"/>
      <c r="P265" s="68"/>
      <c r="Q265" s="172"/>
      <c r="R265" s="172"/>
      <c r="S265" s="172"/>
      <c r="T265" s="172"/>
      <c r="W265" s="68"/>
      <c r="AB265" s="68"/>
      <c r="AC265" s="68"/>
      <c r="AD265" s="68"/>
      <c r="AE265" s="68"/>
      <c r="AF265" s="68"/>
      <c r="AG265" s="68"/>
      <c r="AH265" s="68"/>
      <c r="AI265" s="68"/>
      <c r="AJ265" s="68"/>
      <c r="AK265" s="68"/>
    </row>
    <row r="266" spans="6:37" x14ac:dyDescent="0.15">
      <c r="F266" s="68"/>
      <c r="H266" s="68"/>
      <c r="K266" s="68"/>
      <c r="N266" s="68"/>
      <c r="O266" s="68"/>
      <c r="P266" s="68"/>
      <c r="Q266" s="172"/>
      <c r="R266" s="172"/>
      <c r="S266" s="172"/>
      <c r="T266" s="172"/>
      <c r="W266" s="68"/>
      <c r="AB266" s="68"/>
      <c r="AC266" s="68"/>
      <c r="AD266" s="68"/>
      <c r="AE266" s="68"/>
      <c r="AF266" s="68"/>
      <c r="AG266" s="68"/>
      <c r="AH266" s="68"/>
      <c r="AI266" s="68"/>
      <c r="AJ266" s="68"/>
      <c r="AK266" s="68"/>
    </row>
    <row r="267" spans="6:37" x14ac:dyDescent="0.15">
      <c r="F267" s="68"/>
      <c r="H267" s="68"/>
      <c r="K267" s="68"/>
      <c r="N267" s="68"/>
      <c r="O267" s="68"/>
      <c r="P267" s="68"/>
      <c r="Q267" s="172"/>
      <c r="R267" s="172"/>
      <c r="S267" s="172"/>
      <c r="T267" s="172"/>
      <c r="W267" s="68"/>
      <c r="AB267" s="68"/>
      <c r="AC267" s="68"/>
      <c r="AD267" s="68"/>
      <c r="AE267" s="68"/>
      <c r="AF267" s="68"/>
      <c r="AG267" s="68"/>
      <c r="AH267" s="68"/>
      <c r="AI267" s="68"/>
      <c r="AJ267" s="68"/>
      <c r="AK267" s="68"/>
    </row>
    <row r="268" spans="6:37" x14ac:dyDescent="0.15">
      <c r="F268" s="68"/>
      <c r="H268" s="68"/>
      <c r="K268" s="68"/>
      <c r="N268" s="68"/>
      <c r="O268" s="68"/>
      <c r="P268" s="68"/>
      <c r="Q268" s="172"/>
      <c r="R268" s="172"/>
      <c r="S268" s="172"/>
      <c r="T268" s="172"/>
      <c r="W268" s="68"/>
      <c r="AB268" s="68"/>
      <c r="AC268" s="68"/>
      <c r="AD268" s="68"/>
      <c r="AE268" s="68"/>
      <c r="AF268" s="68"/>
      <c r="AG268" s="68"/>
      <c r="AH268" s="68"/>
      <c r="AI268" s="68"/>
      <c r="AJ268" s="68"/>
      <c r="AK268" s="68"/>
    </row>
    <row r="269" spans="6:37" x14ac:dyDescent="0.15">
      <c r="F269" s="68"/>
      <c r="H269" s="68"/>
      <c r="K269" s="68"/>
      <c r="N269" s="68"/>
      <c r="O269" s="68"/>
      <c r="P269" s="68"/>
      <c r="Q269" s="172"/>
      <c r="R269" s="172"/>
      <c r="S269" s="172"/>
      <c r="T269" s="172"/>
      <c r="W269" s="68"/>
      <c r="AB269" s="68"/>
      <c r="AC269" s="68"/>
      <c r="AD269" s="68"/>
      <c r="AE269" s="68"/>
      <c r="AF269" s="68"/>
      <c r="AG269" s="68"/>
      <c r="AH269" s="68"/>
      <c r="AI269" s="68"/>
      <c r="AJ269" s="68"/>
      <c r="AK269" s="68"/>
    </row>
    <row r="270" spans="6:37" x14ac:dyDescent="0.15">
      <c r="F270" s="68"/>
      <c r="H270" s="68"/>
      <c r="K270" s="68"/>
      <c r="N270" s="68"/>
      <c r="O270" s="68"/>
      <c r="P270" s="68"/>
      <c r="Q270" s="172"/>
      <c r="R270" s="172"/>
      <c r="S270" s="172"/>
      <c r="T270" s="172"/>
      <c r="W270" s="68"/>
      <c r="AB270" s="68"/>
      <c r="AC270" s="68"/>
      <c r="AD270" s="68"/>
      <c r="AE270" s="68"/>
      <c r="AF270" s="68"/>
      <c r="AG270" s="68"/>
      <c r="AH270" s="68"/>
      <c r="AI270" s="68"/>
      <c r="AJ270" s="68"/>
      <c r="AK270" s="68"/>
    </row>
    <row r="271" spans="6:37" x14ac:dyDescent="0.15">
      <c r="F271" s="68"/>
      <c r="H271" s="68"/>
      <c r="K271" s="68"/>
      <c r="N271" s="68"/>
      <c r="O271" s="68"/>
      <c r="P271" s="68"/>
      <c r="Q271" s="172"/>
      <c r="R271" s="172"/>
      <c r="S271" s="172"/>
      <c r="T271" s="172"/>
      <c r="W271" s="68"/>
      <c r="AB271" s="68"/>
      <c r="AC271" s="68"/>
      <c r="AD271" s="68"/>
      <c r="AE271" s="68"/>
      <c r="AF271" s="68"/>
      <c r="AG271" s="68"/>
      <c r="AH271" s="68"/>
      <c r="AI271" s="68"/>
      <c r="AJ271" s="68"/>
      <c r="AK271" s="68"/>
    </row>
    <row r="272" spans="6:37" x14ac:dyDescent="0.15">
      <c r="F272" s="68"/>
      <c r="H272" s="68"/>
      <c r="K272" s="68"/>
      <c r="N272" s="68"/>
      <c r="O272" s="68"/>
      <c r="P272" s="68"/>
      <c r="Q272" s="172"/>
      <c r="R272" s="172"/>
      <c r="S272" s="172"/>
      <c r="T272" s="172"/>
      <c r="W272" s="68"/>
      <c r="AB272" s="68"/>
      <c r="AC272" s="68"/>
      <c r="AD272" s="68"/>
      <c r="AE272" s="68"/>
      <c r="AF272" s="68"/>
      <c r="AG272" s="68"/>
      <c r="AH272" s="68"/>
      <c r="AI272" s="68"/>
      <c r="AJ272" s="68"/>
      <c r="AK272" s="68"/>
    </row>
    <row r="273" spans="6:37" x14ac:dyDescent="0.15">
      <c r="F273" s="68"/>
      <c r="H273" s="68"/>
      <c r="K273" s="68"/>
      <c r="N273" s="68"/>
      <c r="O273" s="68"/>
      <c r="P273" s="68"/>
      <c r="Q273" s="172"/>
      <c r="R273" s="172"/>
      <c r="S273" s="172"/>
      <c r="T273" s="172"/>
      <c r="W273" s="68"/>
      <c r="AB273" s="68"/>
      <c r="AC273" s="68"/>
      <c r="AD273" s="68"/>
      <c r="AE273" s="68"/>
      <c r="AF273" s="68"/>
      <c r="AG273" s="68"/>
      <c r="AH273" s="68"/>
      <c r="AI273" s="68"/>
      <c r="AJ273" s="68"/>
      <c r="AK273" s="68"/>
    </row>
    <row r="274" spans="6:37" x14ac:dyDescent="0.15">
      <c r="F274" s="68"/>
      <c r="H274" s="68"/>
      <c r="K274" s="68"/>
      <c r="N274" s="68"/>
      <c r="O274" s="68"/>
      <c r="P274" s="68"/>
      <c r="Q274" s="172"/>
      <c r="R274" s="172"/>
      <c r="S274" s="172"/>
      <c r="T274" s="172"/>
      <c r="W274" s="68"/>
      <c r="AB274" s="68"/>
      <c r="AC274" s="68"/>
      <c r="AD274" s="68"/>
      <c r="AE274" s="68"/>
      <c r="AF274" s="68"/>
      <c r="AG274" s="68"/>
      <c r="AH274" s="68"/>
      <c r="AI274" s="68"/>
      <c r="AJ274" s="68"/>
      <c r="AK274" s="68"/>
    </row>
    <row r="275" spans="6:37" x14ac:dyDescent="0.15">
      <c r="F275" s="68"/>
      <c r="H275" s="68"/>
      <c r="K275" s="68"/>
      <c r="N275" s="68"/>
      <c r="O275" s="68"/>
      <c r="P275" s="68"/>
      <c r="Q275" s="172"/>
      <c r="R275" s="172"/>
      <c r="S275" s="172"/>
      <c r="T275" s="172"/>
      <c r="W275" s="68"/>
      <c r="AB275" s="68"/>
      <c r="AC275" s="68"/>
      <c r="AD275" s="68"/>
      <c r="AE275" s="68"/>
      <c r="AF275" s="68"/>
      <c r="AG275" s="68"/>
      <c r="AH275" s="68"/>
      <c r="AI275" s="68"/>
      <c r="AJ275" s="68"/>
      <c r="AK275" s="68"/>
    </row>
    <row r="276" spans="6:37" x14ac:dyDescent="0.15">
      <c r="F276" s="68"/>
      <c r="H276" s="68"/>
      <c r="K276" s="68"/>
      <c r="N276" s="68"/>
      <c r="O276" s="68"/>
      <c r="P276" s="68"/>
      <c r="Q276" s="68"/>
      <c r="R276" s="68"/>
      <c r="S276" s="172"/>
      <c r="T276" s="172"/>
      <c r="U276" s="172"/>
      <c r="V276" s="172"/>
      <c r="W276" s="68"/>
      <c r="AB276" s="68"/>
      <c r="AC276" s="68"/>
      <c r="AD276" s="68"/>
      <c r="AE276" s="68"/>
      <c r="AF276" s="68"/>
      <c r="AG276" s="68"/>
      <c r="AH276" s="68"/>
      <c r="AI276" s="68"/>
      <c r="AJ276" s="68"/>
      <c r="AK276" s="68"/>
    </row>
    <row r="277" spans="6:37" x14ac:dyDescent="0.15">
      <c r="F277" s="68"/>
      <c r="H277" s="68"/>
      <c r="K277" s="68"/>
      <c r="N277" s="68"/>
      <c r="O277" s="68"/>
      <c r="P277" s="68"/>
      <c r="Q277" s="68"/>
      <c r="R277" s="68"/>
      <c r="S277" s="172"/>
      <c r="T277" s="172"/>
      <c r="U277" s="172"/>
      <c r="V277" s="172"/>
      <c r="W277" s="68"/>
      <c r="AB277" s="68"/>
      <c r="AC277" s="68"/>
      <c r="AD277" s="68"/>
      <c r="AE277" s="68"/>
      <c r="AF277" s="68"/>
      <c r="AG277" s="68"/>
      <c r="AH277" s="68"/>
      <c r="AI277" s="68"/>
      <c r="AJ277" s="68"/>
      <c r="AK277" s="68"/>
    </row>
    <row r="278" spans="6:37" x14ac:dyDescent="0.15">
      <c r="F278" s="68"/>
      <c r="H278" s="68"/>
      <c r="K278" s="68"/>
      <c r="N278" s="68"/>
      <c r="O278" s="68"/>
      <c r="P278" s="68"/>
      <c r="Q278" s="68"/>
      <c r="R278" s="68"/>
      <c r="S278" s="172"/>
      <c r="T278" s="172"/>
      <c r="U278" s="172"/>
      <c r="V278" s="172"/>
      <c r="W278" s="68"/>
      <c r="AB278" s="68"/>
      <c r="AC278" s="68"/>
      <c r="AD278" s="68"/>
      <c r="AE278" s="68"/>
      <c r="AF278" s="68"/>
      <c r="AG278" s="68"/>
      <c r="AH278" s="68"/>
      <c r="AI278" s="68"/>
      <c r="AJ278" s="68"/>
      <c r="AK278" s="68"/>
    </row>
    <row r="279" spans="6:37" x14ac:dyDescent="0.15">
      <c r="F279" s="68"/>
      <c r="H279" s="68"/>
      <c r="K279" s="68"/>
      <c r="N279" s="68"/>
      <c r="O279" s="68"/>
      <c r="P279" s="68"/>
      <c r="Q279" s="68"/>
      <c r="R279" s="68"/>
      <c r="S279" s="172"/>
      <c r="T279" s="172"/>
      <c r="U279" s="172"/>
      <c r="V279" s="172"/>
      <c r="W279" s="68"/>
      <c r="AB279" s="68"/>
      <c r="AC279" s="68"/>
      <c r="AD279" s="68"/>
      <c r="AE279" s="68"/>
      <c r="AF279" s="68"/>
      <c r="AG279" s="68"/>
      <c r="AH279" s="68"/>
      <c r="AI279" s="68"/>
      <c r="AJ279" s="68"/>
      <c r="AK279" s="68"/>
    </row>
    <row r="280" spans="6:37" x14ac:dyDescent="0.15">
      <c r="F280" s="68"/>
      <c r="H280" s="68"/>
      <c r="K280" s="68"/>
      <c r="N280" s="68"/>
      <c r="O280" s="68"/>
      <c r="P280" s="68"/>
      <c r="Q280" s="68"/>
      <c r="R280" s="68"/>
      <c r="S280" s="172"/>
      <c r="T280" s="172"/>
      <c r="U280" s="172"/>
      <c r="V280" s="172"/>
      <c r="W280" s="68"/>
      <c r="AB280" s="68"/>
      <c r="AC280" s="68"/>
      <c r="AD280" s="68"/>
      <c r="AE280" s="68"/>
      <c r="AF280" s="68"/>
      <c r="AG280" s="68"/>
      <c r="AH280" s="68"/>
      <c r="AI280" s="68"/>
      <c r="AJ280" s="68"/>
      <c r="AK280" s="68"/>
    </row>
    <row r="281" spans="6:37" x14ac:dyDescent="0.15">
      <c r="F281" s="68"/>
      <c r="H281" s="68"/>
      <c r="K281" s="68"/>
      <c r="N281" s="68"/>
      <c r="O281" s="68"/>
      <c r="P281" s="68"/>
      <c r="Q281" s="68"/>
      <c r="R281" s="68"/>
      <c r="S281" s="172"/>
      <c r="T281" s="172"/>
      <c r="U281" s="172"/>
      <c r="V281" s="172"/>
      <c r="W281" s="68"/>
      <c r="AB281" s="68"/>
      <c r="AC281" s="68"/>
      <c r="AD281" s="68"/>
      <c r="AE281" s="68"/>
      <c r="AF281" s="68"/>
      <c r="AG281" s="68"/>
      <c r="AH281" s="68"/>
      <c r="AI281" s="68"/>
      <c r="AJ281" s="68"/>
      <c r="AK281" s="68"/>
    </row>
    <row r="282" spans="6:37" x14ac:dyDescent="0.15">
      <c r="F282" s="68"/>
      <c r="H282" s="68"/>
      <c r="K282" s="68"/>
      <c r="N282" s="68"/>
      <c r="O282" s="68"/>
      <c r="P282" s="68"/>
      <c r="Q282" s="68"/>
      <c r="R282" s="68"/>
      <c r="S282" s="172"/>
      <c r="T282" s="172"/>
      <c r="U282" s="172"/>
      <c r="V282" s="172"/>
      <c r="W282" s="68"/>
      <c r="AB282" s="68"/>
      <c r="AC282" s="68"/>
      <c r="AD282" s="68"/>
      <c r="AE282" s="68"/>
      <c r="AF282" s="68"/>
      <c r="AG282" s="68"/>
      <c r="AH282" s="68"/>
      <c r="AI282" s="68"/>
      <c r="AJ282" s="68"/>
      <c r="AK282" s="68"/>
    </row>
    <row r="283" spans="6:37" x14ac:dyDescent="0.15">
      <c r="F283" s="68"/>
      <c r="H283" s="68"/>
      <c r="K283" s="68"/>
      <c r="N283" s="68"/>
      <c r="O283" s="68"/>
      <c r="P283" s="68"/>
      <c r="Q283" s="68"/>
      <c r="R283" s="68"/>
      <c r="S283" s="172"/>
      <c r="T283" s="172"/>
      <c r="U283" s="172"/>
      <c r="V283" s="172"/>
      <c r="W283" s="68"/>
      <c r="AB283" s="68"/>
      <c r="AC283" s="68"/>
      <c r="AD283" s="68"/>
      <c r="AE283" s="68"/>
      <c r="AF283" s="68"/>
      <c r="AG283" s="68"/>
      <c r="AH283" s="68"/>
      <c r="AI283" s="68"/>
      <c r="AJ283" s="68"/>
      <c r="AK283" s="68"/>
    </row>
    <row r="284" spans="6:37" x14ac:dyDescent="0.15">
      <c r="F284" s="68"/>
      <c r="H284" s="68"/>
      <c r="K284" s="68"/>
      <c r="N284" s="68"/>
      <c r="O284" s="68"/>
      <c r="P284" s="68"/>
      <c r="Q284" s="68"/>
      <c r="R284" s="68"/>
      <c r="S284" s="172"/>
      <c r="T284" s="172"/>
      <c r="U284" s="172"/>
      <c r="V284" s="172"/>
      <c r="W284" s="68"/>
      <c r="AB284" s="68"/>
      <c r="AC284" s="68"/>
      <c r="AD284" s="68"/>
      <c r="AE284" s="68"/>
      <c r="AF284" s="68"/>
      <c r="AG284" s="68"/>
      <c r="AH284" s="68"/>
      <c r="AI284" s="68"/>
      <c r="AJ284" s="68"/>
      <c r="AK284" s="68"/>
    </row>
  </sheetData>
  <mergeCells count="91">
    <mergeCell ref="O1:P1"/>
    <mergeCell ref="B21:B24"/>
    <mergeCell ref="B49:B50"/>
    <mergeCell ref="D49:D50"/>
    <mergeCell ref="E49:E50"/>
    <mergeCell ref="B42:K42"/>
    <mergeCell ref="D43:I43"/>
    <mergeCell ref="C27:P27"/>
    <mergeCell ref="C28:P28"/>
    <mergeCell ref="C31:P31"/>
    <mergeCell ref="C30:P30"/>
    <mergeCell ref="M43:O43"/>
    <mergeCell ref="C20:P20"/>
    <mergeCell ref="O23:P23"/>
    <mergeCell ref="G15:K15"/>
    <mergeCell ref="G17:I17"/>
    <mergeCell ref="B154:B155"/>
    <mergeCell ref="D148:I148"/>
    <mergeCell ref="C35:D35"/>
    <mergeCell ref="F49:G50"/>
    <mergeCell ref="F154:G155"/>
    <mergeCell ref="C93:D93"/>
    <mergeCell ref="C92:P92"/>
    <mergeCell ref="B96:K96"/>
    <mergeCell ref="M96:P96"/>
    <mergeCell ref="C97:O97"/>
    <mergeCell ref="C99:O103"/>
    <mergeCell ref="B103:B104"/>
    <mergeCell ref="C105:O108"/>
    <mergeCell ref="C111:O115"/>
    <mergeCell ref="C119:O121"/>
    <mergeCell ref="B147:K147"/>
    <mergeCell ref="M95:O95"/>
    <mergeCell ref="C128:O128"/>
    <mergeCell ref="K133:O133"/>
    <mergeCell ref="M135:P135"/>
    <mergeCell ref="C138:D138"/>
    <mergeCell ref="M36:P36"/>
    <mergeCell ref="C40:P40"/>
    <mergeCell ref="C29:P29"/>
    <mergeCell ref="O21:P21"/>
    <mergeCell ref="J50:K50"/>
    <mergeCell ref="N50:O50"/>
    <mergeCell ref="S154:T154"/>
    <mergeCell ref="Q154:R154"/>
    <mergeCell ref="M15:P15"/>
    <mergeCell ref="S49:T49"/>
    <mergeCell ref="Q49:R49"/>
    <mergeCell ref="Q103:R103"/>
    <mergeCell ref="S103:T103"/>
    <mergeCell ref="C145:O145"/>
    <mergeCell ref="O16:P16"/>
    <mergeCell ref="O17:P17"/>
    <mergeCell ref="G24:I24"/>
    <mergeCell ref="O24:P24"/>
    <mergeCell ref="O22:P22"/>
    <mergeCell ref="G16:H16"/>
    <mergeCell ref="J154:M154"/>
    <mergeCell ref="M35:P35"/>
    <mergeCell ref="B1:K1"/>
    <mergeCell ref="C19:P19"/>
    <mergeCell ref="G21:I21"/>
    <mergeCell ref="G22:I22"/>
    <mergeCell ref="C3:D3"/>
    <mergeCell ref="G13:I13"/>
    <mergeCell ref="O13:P13"/>
    <mergeCell ref="C15:D15"/>
    <mergeCell ref="O5:P5"/>
    <mergeCell ref="G5:I5"/>
    <mergeCell ref="G7:I7"/>
    <mergeCell ref="G9:I9"/>
    <mergeCell ref="G11:I11"/>
    <mergeCell ref="O7:P7"/>
    <mergeCell ref="O9:P9"/>
    <mergeCell ref="O11:P11"/>
    <mergeCell ref="M200:O200"/>
    <mergeCell ref="C197:P197"/>
    <mergeCell ref="C198:D198"/>
    <mergeCell ref="C154:C155"/>
    <mergeCell ref="C49:C50"/>
    <mergeCell ref="D154:D155"/>
    <mergeCell ref="E154:E155"/>
    <mergeCell ref="G151:I151"/>
    <mergeCell ref="G152:I152"/>
    <mergeCell ref="L50:M50"/>
    <mergeCell ref="J49:M49"/>
    <mergeCell ref="N49:O49"/>
    <mergeCell ref="L155:M155"/>
    <mergeCell ref="J155:K155"/>
    <mergeCell ref="N155:O155"/>
    <mergeCell ref="N154:O154"/>
  </mergeCells>
  <phoneticPr fontId="4"/>
  <conditionalFormatting sqref="C3:C4">
    <cfRule type="expression" dxfId="31" priority="7">
      <formula>LEN(C3)&gt;0</formula>
    </cfRule>
  </conditionalFormatting>
  <conditionalFormatting sqref="C105">
    <cfRule type="cellIs" dxfId="30" priority="4" operator="greaterThan">
      <formula>0</formula>
    </cfRule>
  </conditionalFormatting>
  <conditionalFormatting sqref="C51:E90">
    <cfRule type="cellIs" dxfId="29" priority="20" operator="greaterThan">
      <formula>0</formula>
    </cfRule>
  </conditionalFormatting>
  <conditionalFormatting sqref="C156:E175">
    <cfRule type="cellIs" dxfId="28" priority="14" operator="greaterThan">
      <formula>0</formula>
    </cfRule>
  </conditionalFormatting>
  <conditionalFormatting sqref="D4">
    <cfRule type="expression" dxfId="27" priority="8">
      <formula>LEN(D4)&gt;0</formula>
    </cfRule>
  </conditionalFormatting>
  <conditionalFormatting sqref="F3:G3">
    <cfRule type="expression" dxfId="26" priority="100">
      <formula>LEN(F3)&gt;0</formula>
    </cfRule>
  </conditionalFormatting>
  <conditionalFormatting sqref="G51:G90">
    <cfRule type="expression" dxfId="25" priority="19">
      <formula>LEN(G51)&gt;0</formula>
    </cfRule>
  </conditionalFormatting>
  <conditionalFormatting sqref="G156:G175">
    <cfRule type="expression" dxfId="24" priority="13">
      <formula>LEN(G156)&gt;0</formula>
    </cfRule>
  </conditionalFormatting>
  <conditionalFormatting sqref="I51:I90">
    <cfRule type="expression" dxfId="23" priority="18">
      <formula>LEN(I51)&gt;0</formula>
    </cfRule>
  </conditionalFormatting>
  <conditionalFormatting sqref="I156:I175">
    <cfRule type="expression" dxfId="22" priority="12">
      <formula>LEN(I156)&gt;0</formula>
    </cfRule>
  </conditionalFormatting>
  <conditionalFormatting sqref="L51:P90">
    <cfRule type="cellIs" dxfId="21" priority="17" operator="greaterThan">
      <formula>0</formula>
    </cfRule>
  </conditionalFormatting>
  <conditionalFormatting sqref="L156:P175">
    <cfRule type="cellIs" dxfId="20" priority="11" operator="greaterThan">
      <formula>0</formula>
    </cfRule>
  </conditionalFormatting>
  <conditionalFormatting sqref="M95">
    <cfRule type="cellIs" dxfId="19" priority="5" operator="greaterThan">
      <formula>0</formula>
    </cfRule>
  </conditionalFormatting>
  <conditionalFormatting sqref="M140">
    <cfRule type="cellIs" dxfId="18" priority="2" operator="greaterThan">
      <formula>0</formula>
    </cfRule>
  </conditionalFormatting>
  <conditionalFormatting sqref="M200">
    <cfRule type="cellIs" dxfId="17" priority="10" operator="greaterThan">
      <formula>0</formula>
    </cfRule>
  </conditionalFormatting>
  <conditionalFormatting sqref="P105:P126">
    <cfRule type="cellIs" dxfId="16" priority="1" operator="greaterThan">
      <formula>0</formula>
    </cfRule>
  </conditionalFormatting>
  <conditionalFormatting sqref="P141:P142">
    <cfRule type="cellIs" dxfId="15" priority="3" operator="greaterThan">
      <formula>0</formula>
    </cfRule>
  </conditionalFormatting>
  <dataValidations disablePrompts="1" count="1">
    <dataValidation type="list" allowBlank="1" showInputMessage="1" showErrorMessage="1" sqref="G48" xr:uid="{00000000-0002-0000-0900-000000000000}">
      <formula1>",　,１年,２年,３年,"</formula1>
    </dataValidation>
  </dataValidations>
  <printOptions horizontalCentered="1"/>
  <pageMargins left="0.43307086614173229" right="0.51181102362204722" top="0.35433070866141736" bottom="0.23622047244094491" header="0.31496062992125984" footer="0.19685039370078741"/>
  <pageSetup paperSize="9" scale="90" fitToHeight="3" orientation="portrait" r:id="rId1"/>
  <rowBreaks count="2" manualBreakCount="2">
    <brk id="41" max="15" man="1"/>
    <brk id="146"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6161" r:id="rId4" name="Check Box 17">
              <controlPr locked="0" defaultSize="0" print="0" autoFill="0" autoLine="0" autoPict="0" altText="">
                <anchor moveWithCells="1">
                  <from>
                    <xdr:col>0</xdr:col>
                    <xdr:colOff>28575</xdr:colOff>
                    <xdr:row>26</xdr:row>
                    <xdr:rowOff>171450</xdr:rowOff>
                  </from>
                  <to>
                    <xdr:col>15</xdr:col>
                    <xdr:colOff>114300</xdr:colOff>
                    <xdr:row>30</xdr:row>
                    <xdr:rowOff>381000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CQ259"/>
  <sheetViews>
    <sheetView showZeros="0" view="pageBreakPreview" zoomScale="120" zoomScaleNormal="100" zoomScaleSheetLayoutView="120" workbookViewId="0">
      <pane xSplit="16" topLeftCell="Q1" activePane="topRight" state="frozen"/>
      <selection activeCell="C4" sqref="C4:N5"/>
      <selection pane="topRight"/>
    </sheetView>
  </sheetViews>
  <sheetFormatPr defaultColWidth="8.875" defaultRowHeight="15" x14ac:dyDescent="0.15"/>
  <cols>
    <col min="1" max="1" width="3.375" style="68" customWidth="1"/>
    <col min="2" max="2" width="9.75" style="68" hidden="1" customWidth="1"/>
    <col min="3" max="4" width="15.25" style="68" customWidth="1"/>
    <col min="5" max="5" width="15.25" style="68" hidden="1" customWidth="1"/>
    <col min="6" max="6" width="15.25" style="74" hidden="1" customWidth="1"/>
    <col min="7" max="7" width="15.25" style="68" customWidth="1"/>
    <col min="8" max="8" width="5" style="74" hidden="1" customWidth="1"/>
    <col min="9" max="9" width="7.625" style="68" hidden="1" customWidth="1"/>
    <col min="10" max="10" width="5.125" style="68" hidden="1" customWidth="1"/>
    <col min="11" max="11" width="15.25" style="77" customWidth="1"/>
    <col min="12" max="12" width="5.25" style="68" hidden="1" customWidth="1"/>
    <col min="13" max="13" width="15.25" style="68" customWidth="1"/>
    <col min="14" max="14" width="4.5" style="70" hidden="1" customWidth="1"/>
    <col min="15" max="16" width="7.625" style="70" customWidth="1"/>
    <col min="17" max="17" width="6.125" style="70" customWidth="1"/>
    <col min="18" max="20" width="9" style="71" customWidth="1"/>
    <col min="21" max="21" width="9" style="70" customWidth="1"/>
    <col min="22" max="22" width="9" style="72" customWidth="1"/>
    <col min="23" max="32" width="9" style="71" customWidth="1"/>
    <col min="33" max="16384" width="8.875" style="68"/>
  </cols>
  <sheetData>
    <row r="1" spans="1:32" ht="59.25" customHeight="1" x14ac:dyDescent="0.25">
      <c r="A1" s="67" t="s">
        <v>351</v>
      </c>
      <c r="B1" s="992" t="str">
        <f>(初期設定!D4)</f>
        <v>第47回宮崎県高等学校新人放送コンテスト
第46回九州高校放送コンテスト 宮崎県予選
全九州総文 宮崎県予選／全国高文祭 AM部門・VM部門 宮崎県予選</v>
      </c>
      <c r="C1" s="992"/>
      <c r="D1" s="992"/>
      <c r="E1" s="992"/>
      <c r="F1" s="992"/>
      <c r="G1" s="992"/>
      <c r="H1" s="992"/>
      <c r="I1" s="992"/>
      <c r="J1" s="992"/>
      <c r="K1" s="992"/>
      <c r="M1" s="69" t="s">
        <v>352</v>
      </c>
      <c r="O1" s="943" t="s">
        <v>565</v>
      </c>
      <c r="P1" s="943"/>
    </row>
    <row r="2" spans="1:32" ht="18" customHeight="1" thickBot="1" x14ac:dyDescent="0.2">
      <c r="C2" s="73" t="s">
        <v>353</v>
      </c>
      <c r="H2" s="75"/>
      <c r="J2" s="76"/>
      <c r="M2" s="993" t="str">
        <f>IF(ISERROR(VLOOKUP(C3,(初期設定!D37):(初期設定!F113),3,0)),"",VLOOKUP(C3,(初期設定!D37):(初期設定!F113),3,0))</f>
        <v/>
      </c>
      <c r="N2" s="78" t="s">
        <v>354</v>
      </c>
      <c r="O2" s="724"/>
      <c r="P2" s="723"/>
    </row>
    <row r="3" spans="1:32" s="79" customFormat="1" ht="25.5" customHeight="1" thickBot="1" x14ac:dyDescent="0.2">
      <c r="B3" s="80"/>
      <c r="C3" s="863">
        <f>(Ⅰ!C9)</f>
        <v>0</v>
      </c>
      <c r="D3" s="864"/>
      <c r="F3" s="81" t="e">
        <f>(Ⅳ１!#REF!)</f>
        <v>#REF!</v>
      </c>
      <c r="G3" s="81"/>
      <c r="H3" s="82"/>
      <c r="I3" s="82"/>
      <c r="J3" s="82"/>
      <c r="K3" s="82"/>
      <c r="L3" s="82"/>
      <c r="M3" s="82"/>
      <c r="N3" s="82"/>
      <c r="O3" s="83"/>
      <c r="P3" s="84" t="s">
        <v>355</v>
      </c>
      <c r="R3" s="85"/>
      <c r="S3" s="85"/>
      <c r="T3" s="85"/>
      <c r="V3" s="86"/>
      <c r="W3" s="85"/>
      <c r="X3" s="85"/>
      <c r="Y3" s="85"/>
      <c r="Z3" s="85"/>
      <c r="AA3" s="85"/>
      <c r="AB3" s="85"/>
      <c r="AC3" s="85"/>
      <c r="AD3" s="85"/>
      <c r="AE3" s="85"/>
      <c r="AF3" s="85"/>
    </row>
    <row r="4" spans="1:32" s="79" customFormat="1" ht="9.75" customHeight="1" thickBot="1" x14ac:dyDescent="0.3">
      <c r="B4" s="87"/>
      <c r="C4" s="88" t="str">
        <f>IF(ISERROR(VLOOKUP(C3,(初期設定!D35):(初期設定!E111),2,0)),"",VLOOKUP(C3,(初期設定!D35):(初期設定!E111),2,0))</f>
        <v/>
      </c>
      <c r="D4" s="89" t="str">
        <f>(初期設定!D9)</f>
        <v>10月30日(水)　消印有効　※提出先持ち込みの場合は、16：30必着</v>
      </c>
      <c r="E4" s="90"/>
      <c r="F4" s="91"/>
      <c r="G4" s="92"/>
      <c r="H4" s="92"/>
      <c r="I4" s="92"/>
      <c r="J4" s="93"/>
      <c r="K4" s="94"/>
      <c r="L4" s="93"/>
      <c r="M4" s="93"/>
      <c r="N4" s="90"/>
      <c r="O4" s="90"/>
      <c r="P4" s="90"/>
      <c r="R4" s="85"/>
      <c r="S4" s="85"/>
      <c r="T4" s="85"/>
      <c r="V4" s="86"/>
      <c r="W4" s="95"/>
      <c r="X4" s="85"/>
      <c r="Y4" s="85"/>
      <c r="Z4" s="85"/>
      <c r="AA4" s="85"/>
      <c r="AB4" s="85"/>
      <c r="AC4" s="85"/>
      <c r="AD4" s="85"/>
      <c r="AE4" s="85"/>
      <c r="AF4" s="85"/>
    </row>
    <row r="5" spans="1:32" s="79" customFormat="1" ht="28.5" customHeight="1" thickBot="1" x14ac:dyDescent="0.25">
      <c r="B5" s="87"/>
      <c r="C5" s="96" t="s">
        <v>356</v>
      </c>
      <c r="D5" s="97" t="s">
        <v>357</v>
      </c>
      <c r="G5" s="874" t="s">
        <v>308</v>
      </c>
      <c r="H5" s="875"/>
      <c r="I5" s="875"/>
      <c r="J5" s="98"/>
      <c r="K5" s="99" t="s">
        <v>357</v>
      </c>
      <c r="L5" s="100"/>
      <c r="M5" s="101" t="s">
        <v>310</v>
      </c>
      <c r="N5" s="102"/>
      <c r="O5" s="872" t="s">
        <v>357</v>
      </c>
      <c r="P5" s="873"/>
      <c r="R5" s="85"/>
      <c r="S5" s="85"/>
      <c r="T5" s="85"/>
      <c r="V5" s="86"/>
      <c r="W5" s="95"/>
      <c r="X5" s="85"/>
      <c r="Y5" s="85"/>
      <c r="Z5" s="85"/>
      <c r="AA5" s="85"/>
      <c r="AB5" s="85"/>
      <c r="AC5" s="85"/>
      <c r="AD5" s="85"/>
      <c r="AE5" s="85"/>
      <c r="AF5" s="85"/>
    </row>
    <row r="6" spans="1:32" s="79" customFormat="1" ht="9.75" customHeight="1" thickBot="1" x14ac:dyDescent="0.3">
      <c r="B6" s="103"/>
      <c r="H6" s="104"/>
      <c r="I6" s="105"/>
      <c r="J6" s="105"/>
      <c r="K6" s="105"/>
      <c r="M6" s="106"/>
      <c r="N6" s="107"/>
      <c r="O6" s="108"/>
      <c r="P6" s="108"/>
      <c r="R6" s="85"/>
      <c r="S6" s="85"/>
      <c r="T6" s="85"/>
      <c r="V6" s="86"/>
      <c r="W6" s="85"/>
      <c r="X6" s="85"/>
      <c r="Y6" s="85"/>
      <c r="Z6" s="85"/>
      <c r="AA6" s="85"/>
      <c r="AB6" s="85"/>
      <c r="AC6" s="85"/>
      <c r="AD6" s="85"/>
      <c r="AE6" s="85"/>
      <c r="AF6" s="85"/>
    </row>
    <row r="7" spans="1:32" s="79" customFormat="1" ht="22.5" customHeight="1" thickBot="1" x14ac:dyDescent="0.2">
      <c r="B7" s="110"/>
      <c r="C7" s="111" t="str">
        <f>(Ⅳ２!B12)</f>
        <v/>
      </c>
      <c r="D7" s="112"/>
      <c r="G7" s="876" t="str">
        <f>(Ⅳ２!D12)</f>
        <v/>
      </c>
      <c r="H7" s="877"/>
      <c r="I7" s="878"/>
      <c r="K7" s="113"/>
      <c r="M7" s="114" t="str">
        <f>(Ⅳ２!F12)</f>
        <v/>
      </c>
      <c r="N7" s="115"/>
      <c r="O7" s="882"/>
      <c r="P7" s="883"/>
      <c r="R7" s="85"/>
      <c r="S7" s="85"/>
      <c r="T7" s="85"/>
      <c r="V7" s="86"/>
      <c r="W7" s="85"/>
      <c r="X7" s="85"/>
      <c r="Y7" s="85"/>
      <c r="Z7" s="85"/>
      <c r="AA7" s="85"/>
      <c r="AB7" s="85"/>
      <c r="AC7" s="85"/>
      <c r="AD7" s="85"/>
      <c r="AE7" s="85"/>
      <c r="AF7" s="85"/>
    </row>
    <row r="8" spans="1:32" s="79" customFormat="1" ht="9.75" customHeight="1" x14ac:dyDescent="0.15">
      <c r="B8" s="116"/>
      <c r="C8" s="117" t="str">
        <f>Ⅳ１!A14</f>
        <v>11月5日（火）の準備</v>
      </c>
      <c r="D8" s="118"/>
      <c r="G8" s="119" t="str">
        <f>C8</f>
        <v>11月5日（火）の準備</v>
      </c>
      <c r="H8" s="120"/>
      <c r="I8" s="121"/>
      <c r="K8" s="122"/>
      <c r="M8" s="123" t="str">
        <f>G8</f>
        <v>11月5日（火）の準備</v>
      </c>
      <c r="O8" s="124"/>
      <c r="P8" s="125"/>
      <c r="R8" s="85"/>
      <c r="S8" s="85"/>
      <c r="T8" s="85"/>
      <c r="V8" s="86"/>
      <c r="W8" s="85"/>
      <c r="X8" s="85"/>
      <c r="Y8" s="85"/>
      <c r="Z8" s="85"/>
      <c r="AA8" s="85"/>
      <c r="AB8" s="85"/>
      <c r="AC8" s="85"/>
      <c r="AD8" s="85"/>
      <c r="AE8" s="85"/>
      <c r="AF8" s="85"/>
    </row>
    <row r="9" spans="1:32" s="79" customFormat="1" ht="22.5" customHeight="1" x14ac:dyDescent="0.15">
      <c r="B9" s="126"/>
      <c r="C9" s="127" t="str">
        <f>(Ⅳ２!B14)</f>
        <v>入力必須(クリック後選択)</v>
      </c>
      <c r="D9" s="128">
        <f>(Ⅳ２!C14)</f>
        <v>0</v>
      </c>
      <c r="G9" s="865" t="str">
        <f>(Ⅳ２!D14)</f>
        <v>入力必須(クリック後選択)</v>
      </c>
      <c r="H9" s="866"/>
      <c r="I9" s="867"/>
      <c r="K9" s="129">
        <f>(Ⅳ２!E14)</f>
        <v>0</v>
      </c>
      <c r="M9" s="130" t="str">
        <f>(Ⅳ２!F14)</f>
        <v>入力必須(クリック後選択)</v>
      </c>
      <c r="N9" s="131"/>
      <c r="O9" s="966">
        <f>(Ⅳ２!G14)</f>
        <v>0</v>
      </c>
      <c r="P9" s="967"/>
      <c r="R9" s="85"/>
      <c r="S9" s="85"/>
      <c r="T9" s="85"/>
      <c r="V9" s="86"/>
      <c r="W9" s="85"/>
      <c r="X9" s="85"/>
      <c r="Y9" s="85"/>
      <c r="Z9" s="85"/>
      <c r="AA9" s="85"/>
      <c r="AB9" s="85"/>
      <c r="AC9" s="85"/>
      <c r="AD9" s="85"/>
      <c r="AE9" s="85"/>
      <c r="AF9" s="85"/>
    </row>
    <row r="10" spans="1:32" s="79" customFormat="1" ht="9.75" customHeight="1" x14ac:dyDescent="0.15">
      <c r="B10" s="132"/>
      <c r="C10" s="119" t="str">
        <f>Ⅳ１!A16</f>
        <v>11月6日（水）の運営</v>
      </c>
      <c r="D10" s="133"/>
      <c r="G10" s="117" t="str">
        <f>C10</f>
        <v>11月6日（水）の運営</v>
      </c>
      <c r="H10" s="134"/>
      <c r="I10" s="135"/>
      <c r="K10" s="136"/>
      <c r="M10" s="123" t="str">
        <f>G10</f>
        <v>11月6日（水）の運営</v>
      </c>
      <c r="O10" s="137"/>
      <c r="P10" s="138"/>
      <c r="R10" s="85"/>
      <c r="S10" s="85"/>
      <c r="T10" s="85"/>
      <c r="V10" s="86"/>
      <c r="W10" s="85"/>
      <c r="X10" s="85"/>
      <c r="Y10" s="85"/>
      <c r="Z10" s="85"/>
      <c r="AA10" s="85"/>
      <c r="AB10" s="85"/>
      <c r="AC10" s="85"/>
      <c r="AD10" s="85"/>
      <c r="AE10" s="85"/>
      <c r="AF10" s="85"/>
    </row>
    <row r="11" spans="1:32" s="79" customFormat="1" ht="22.5" customHeight="1" x14ac:dyDescent="0.15">
      <c r="B11" s="126"/>
      <c r="C11" s="127" t="str">
        <f>(Ⅳ２!B16)</f>
        <v>入力必須(クリック後選択)</v>
      </c>
      <c r="D11" s="128">
        <f>(Ⅳ２!C16)</f>
        <v>0</v>
      </c>
      <c r="G11" s="865" t="str">
        <f>(Ⅳ２!D16)</f>
        <v>入力必須(クリック後選択)</v>
      </c>
      <c r="H11" s="866"/>
      <c r="I11" s="867"/>
      <c r="K11" s="139">
        <f>(Ⅳ２!E16)</f>
        <v>0</v>
      </c>
      <c r="M11" s="130" t="str">
        <f>(Ⅳ２!F16)</f>
        <v>入力必須(クリック後選択)</v>
      </c>
      <c r="N11" s="131"/>
      <c r="O11" s="966">
        <f>(Ⅳ２!G16)</f>
        <v>0</v>
      </c>
      <c r="P11" s="967"/>
      <c r="R11" s="85"/>
      <c r="S11" s="85"/>
      <c r="T11" s="85"/>
      <c r="V11" s="86"/>
      <c r="W11" s="85"/>
      <c r="X11" s="85"/>
      <c r="Y11" s="85"/>
      <c r="Z11" s="85"/>
      <c r="AA11" s="85"/>
      <c r="AB11" s="85"/>
      <c r="AC11" s="85"/>
      <c r="AD11" s="85"/>
      <c r="AE11" s="85"/>
      <c r="AF11" s="85"/>
    </row>
    <row r="12" spans="1:32" s="79" customFormat="1" ht="9.75" customHeight="1" x14ac:dyDescent="0.15">
      <c r="B12" s="132"/>
      <c r="C12" s="119" t="str">
        <f>Ⅳ１!A18</f>
        <v>11月7日（木）の運営</v>
      </c>
      <c r="D12" s="133"/>
      <c r="G12" s="119" t="str">
        <f>C12</f>
        <v>11月7日（木）の運営</v>
      </c>
      <c r="H12" s="140"/>
      <c r="I12" s="135"/>
      <c r="K12" s="141"/>
      <c r="M12" s="123" t="str">
        <f>G12</f>
        <v>11月7日（木）の運営</v>
      </c>
      <c r="O12" s="142"/>
      <c r="P12" s="138"/>
      <c r="R12" s="85"/>
      <c r="S12" s="85"/>
      <c r="T12" s="85"/>
      <c r="V12" s="86"/>
      <c r="W12" s="85"/>
      <c r="X12" s="85"/>
      <c r="Y12" s="85"/>
      <c r="Z12" s="85"/>
      <c r="AA12" s="85"/>
      <c r="AB12" s="85"/>
      <c r="AC12" s="85"/>
      <c r="AD12" s="85"/>
      <c r="AE12" s="85"/>
      <c r="AF12" s="85"/>
    </row>
    <row r="13" spans="1:32" s="79" customFormat="1" ht="22.5" customHeight="1" x14ac:dyDescent="0.15">
      <c r="B13" s="126"/>
      <c r="C13" s="127" t="str">
        <f>(Ⅳ２!B18)</f>
        <v>入力必須(クリック後選択)</v>
      </c>
      <c r="D13" s="128">
        <f>(Ⅳ２!C18)</f>
        <v>0</v>
      </c>
      <c r="G13" s="865" t="str">
        <f>(Ⅳ２!D18)</f>
        <v>入力必須(クリック後選択)</v>
      </c>
      <c r="H13" s="866"/>
      <c r="I13" s="867"/>
      <c r="J13" s="143"/>
      <c r="K13" s="139">
        <f>(Ⅳ２!E18)</f>
        <v>0</v>
      </c>
      <c r="M13" s="130" t="str">
        <f>(Ⅳ２!F18)</f>
        <v>入力必須(クリック後選択)</v>
      </c>
      <c r="N13" s="131"/>
      <c r="O13" s="966">
        <f>(Ⅳ２!G18)</f>
        <v>0</v>
      </c>
      <c r="P13" s="967"/>
      <c r="R13" s="85"/>
      <c r="S13" s="85"/>
      <c r="T13" s="85"/>
      <c r="V13" s="86"/>
      <c r="W13" s="85"/>
      <c r="X13" s="85"/>
      <c r="Y13" s="85"/>
      <c r="Z13" s="85"/>
      <c r="AA13" s="85"/>
      <c r="AB13" s="85"/>
      <c r="AC13" s="85"/>
      <c r="AD13" s="85"/>
      <c r="AE13" s="85"/>
      <c r="AF13" s="85"/>
    </row>
    <row r="14" spans="1:32" s="79" customFormat="1" ht="9.75" customHeight="1" x14ac:dyDescent="0.15">
      <c r="B14" s="144"/>
      <c r="C14" s="119" t="s">
        <v>335</v>
      </c>
      <c r="D14" s="145"/>
      <c r="E14" s="146"/>
      <c r="F14" s="91"/>
      <c r="G14" s="117" t="s">
        <v>335</v>
      </c>
      <c r="H14" s="147"/>
      <c r="K14" s="148"/>
      <c r="M14" s="119" t="s">
        <v>335</v>
      </c>
      <c r="N14" s="143"/>
      <c r="O14" s="149"/>
      <c r="P14" s="150"/>
      <c r="R14" s="85"/>
      <c r="S14" s="85"/>
      <c r="T14" s="85"/>
      <c r="V14" s="86"/>
      <c r="W14" s="85"/>
      <c r="X14" s="85"/>
      <c r="Y14" s="85"/>
      <c r="Z14" s="85"/>
      <c r="AA14" s="85"/>
      <c r="AB14" s="85"/>
      <c r="AC14" s="85"/>
      <c r="AD14" s="85"/>
      <c r="AE14" s="85"/>
      <c r="AF14" s="85"/>
    </row>
    <row r="15" spans="1:32" s="79" customFormat="1" ht="30" customHeight="1" x14ac:dyDescent="0.15">
      <c r="B15" s="110"/>
      <c r="C15" s="870">
        <f>(Ⅳ２!B20)</f>
        <v>0</v>
      </c>
      <c r="D15" s="871"/>
      <c r="G15" s="957">
        <f>(Ⅳ２!D20)</f>
        <v>0</v>
      </c>
      <c r="H15" s="958"/>
      <c r="I15" s="958"/>
      <c r="J15" s="958"/>
      <c r="K15" s="959"/>
      <c r="L15" s="151"/>
      <c r="M15" s="890">
        <f>(Ⅳ２!F20)</f>
        <v>0</v>
      </c>
      <c r="N15" s="891"/>
      <c r="O15" s="892"/>
      <c r="P15" s="893"/>
      <c r="R15" s="85"/>
      <c r="S15" s="85"/>
      <c r="T15" s="85"/>
      <c r="V15" s="86"/>
      <c r="W15" s="85"/>
      <c r="X15" s="85"/>
      <c r="Y15" s="85"/>
      <c r="Z15" s="85"/>
      <c r="AA15" s="85"/>
      <c r="AB15" s="85"/>
      <c r="AC15" s="85"/>
      <c r="AD15" s="85"/>
      <c r="AE15" s="85"/>
      <c r="AF15" s="85"/>
    </row>
    <row r="16" spans="1:32" s="79" customFormat="1" ht="9.75" customHeight="1" x14ac:dyDescent="0.15">
      <c r="B16" s="144"/>
      <c r="C16" s="153" t="s">
        <v>337</v>
      </c>
      <c r="D16" s="719" t="s">
        <v>562</v>
      </c>
      <c r="G16" s="909" t="s">
        <v>337</v>
      </c>
      <c r="H16" s="910"/>
      <c r="I16" s="150"/>
      <c r="K16" s="719" t="s">
        <v>562</v>
      </c>
      <c r="M16" s="154" t="s">
        <v>337</v>
      </c>
      <c r="N16" s="149"/>
      <c r="O16" s="899" t="s">
        <v>562</v>
      </c>
      <c r="P16" s="900"/>
      <c r="R16" s="85"/>
      <c r="S16" s="85"/>
      <c r="T16" s="71"/>
      <c r="U16" s="70"/>
      <c r="V16" s="86"/>
      <c r="W16" s="85"/>
      <c r="X16" s="85"/>
      <c r="Y16" s="85"/>
      <c r="Z16" s="85"/>
      <c r="AA16" s="85"/>
      <c r="AB16" s="85"/>
      <c r="AC16" s="85"/>
      <c r="AD16" s="85"/>
      <c r="AE16" s="85"/>
      <c r="AF16" s="71"/>
    </row>
    <row r="17" spans="1:41" s="79" customFormat="1" ht="20.25" customHeight="1" thickBot="1" x14ac:dyDescent="0.2">
      <c r="B17" s="126"/>
      <c r="C17" s="155">
        <f>(Ⅳ２!B24)</f>
        <v>0</v>
      </c>
      <c r="D17" s="720" t="str">
        <f>(Ⅳ２!B22)</f>
        <v>入力必須(クリック後選択)</v>
      </c>
      <c r="G17" s="968">
        <f>(Ⅳ２!D24)</f>
        <v>0</v>
      </c>
      <c r="H17" s="969"/>
      <c r="I17" s="970"/>
      <c r="J17" s="156"/>
      <c r="K17" s="720" t="str">
        <f>(Ⅳ２!D22)</f>
        <v>入力必須(クリック後選択)</v>
      </c>
      <c r="L17" s="157"/>
      <c r="M17" s="158">
        <f>(Ⅳ２!F24)</f>
        <v>0</v>
      </c>
      <c r="N17" s="159"/>
      <c r="O17" s="901" t="str">
        <f>(Ⅳ２!F22)</f>
        <v>入力必須(クリック後選択)</v>
      </c>
      <c r="P17" s="902"/>
      <c r="R17" s="85"/>
      <c r="S17" s="85"/>
      <c r="T17" s="71"/>
      <c r="U17" s="70"/>
      <c r="V17" s="86"/>
      <c r="W17" s="85"/>
      <c r="X17" s="85"/>
      <c r="Y17" s="85"/>
      <c r="Z17" s="85"/>
      <c r="AA17" s="85"/>
      <c r="AB17" s="85"/>
      <c r="AC17" s="85"/>
      <c r="AD17" s="85"/>
      <c r="AE17" s="85"/>
      <c r="AF17" s="71"/>
    </row>
    <row r="18" spans="1:41" s="79" customFormat="1" ht="7.5" customHeight="1" thickBot="1" x14ac:dyDescent="0.2">
      <c r="B18" s="160"/>
      <c r="C18" s="161"/>
      <c r="D18" s="162"/>
      <c r="E18" s="163"/>
      <c r="F18" s="91"/>
      <c r="G18" s="164"/>
      <c r="H18" s="91"/>
      <c r="I18" s="94"/>
      <c r="J18" s="94"/>
      <c r="K18" s="165"/>
      <c r="L18" s="94"/>
      <c r="M18" s="94"/>
      <c r="N18" s="166"/>
      <c r="O18" s="166"/>
      <c r="P18" s="166"/>
      <c r="R18" s="85"/>
      <c r="S18" s="85"/>
      <c r="T18" s="71"/>
      <c r="U18" s="70"/>
      <c r="V18" s="86"/>
      <c r="W18" s="85"/>
      <c r="X18" s="85"/>
      <c r="Y18" s="85"/>
      <c r="Z18" s="85"/>
      <c r="AA18" s="85"/>
      <c r="AB18" s="85"/>
      <c r="AC18" s="85"/>
      <c r="AD18" s="85"/>
      <c r="AE18" s="85"/>
      <c r="AF18" s="71"/>
    </row>
    <row r="19" spans="1:41" s="167" customFormat="1" ht="24.75" customHeight="1" thickBot="1" x14ac:dyDescent="0.3">
      <c r="B19" s="168"/>
      <c r="C19" s="858" t="s">
        <v>570</v>
      </c>
      <c r="D19" s="859"/>
      <c r="E19" s="859"/>
      <c r="F19" s="859"/>
      <c r="G19" s="859"/>
      <c r="H19" s="859"/>
      <c r="I19" s="859"/>
      <c r="J19" s="859"/>
      <c r="K19" s="859"/>
      <c r="L19" s="859"/>
      <c r="M19" s="859"/>
      <c r="N19" s="859"/>
      <c r="O19" s="859"/>
      <c r="P19" s="860"/>
      <c r="R19" s="85"/>
      <c r="S19" s="85"/>
      <c r="T19" s="71"/>
      <c r="U19" s="70"/>
      <c r="V19" s="72"/>
      <c r="W19" s="85"/>
      <c r="X19" s="85"/>
      <c r="Y19" s="85"/>
      <c r="Z19" s="85"/>
      <c r="AA19" s="85"/>
      <c r="AB19" s="85"/>
      <c r="AC19" s="85"/>
      <c r="AD19" s="170"/>
      <c r="AE19" s="170"/>
      <c r="AF19" s="71"/>
    </row>
    <row r="20" spans="1:41" s="79" customFormat="1" ht="18.75" customHeight="1" thickBot="1" x14ac:dyDescent="0.2">
      <c r="B20" s="171"/>
      <c r="C20" s="954" t="s">
        <v>358</v>
      </c>
      <c r="D20" s="955"/>
      <c r="E20" s="955"/>
      <c r="F20" s="955"/>
      <c r="G20" s="955"/>
      <c r="H20" s="955"/>
      <c r="I20" s="955"/>
      <c r="J20" s="955"/>
      <c r="K20" s="955"/>
      <c r="L20" s="955"/>
      <c r="M20" s="955"/>
      <c r="N20" s="955"/>
      <c r="O20" s="955"/>
      <c r="P20" s="956"/>
      <c r="R20" s="85"/>
      <c r="S20" s="85"/>
      <c r="T20" s="71"/>
      <c r="U20" s="70"/>
      <c r="V20" s="72"/>
      <c r="W20" s="85"/>
      <c r="X20" s="85"/>
      <c r="Y20" s="85"/>
      <c r="Z20" s="85"/>
      <c r="AA20" s="85"/>
      <c r="AB20" s="85"/>
      <c r="AC20" s="85"/>
      <c r="AD20" s="85"/>
      <c r="AE20" s="85"/>
      <c r="AF20" s="71"/>
    </row>
    <row r="21" spans="1:41" s="172" customFormat="1" ht="12" customHeight="1" x14ac:dyDescent="0.15">
      <c r="B21" s="971"/>
      <c r="C21" s="174" t="str">
        <f>初期設定!D11</f>
        <v>アナウンス</v>
      </c>
      <c r="D21" s="175" t="str">
        <f>初期設定!D12</f>
        <v>朗読</v>
      </c>
      <c r="E21" s="176"/>
      <c r="F21" s="176"/>
      <c r="G21" s="861" t="str">
        <f>(初期設定!D13)</f>
        <v>ラジオ番組</v>
      </c>
      <c r="H21" s="861"/>
      <c r="I21" s="861"/>
      <c r="J21" s="177"/>
      <c r="K21" s="725" t="str">
        <f>(初期設定!D14)</f>
        <v>テレビ番組</v>
      </c>
      <c r="L21" s="178"/>
      <c r="M21" s="727" t="s">
        <v>571</v>
      </c>
      <c r="N21" s="179"/>
      <c r="O21" s="923" t="s">
        <v>572</v>
      </c>
      <c r="P21" s="924"/>
      <c r="R21" s="180"/>
      <c r="S21" s="180"/>
      <c r="T21" s="180"/>
      <c r="V21" s="181"/>
      <c r="W21" s="180"/>
      <c r="X21" s="180"/>
      <c r="Y21" s="180"/>
      <c r="Z21" s="180"/>
      <c r="AA21" s="180"/>
      <c r="AB21" s="180"/>
      <c r="AC21" s="180"/>
      <c r="AD21" s="180"/>
      <c r="AE21" s="180"/>
      <c r="AF21" s="180"/>
    </row>
    <row r="22" spans="1:41" s="79" customFormat="1" ht="18" customHeight="1" thickBot="1" x14ac:dyDescent="0.2">
      <c r="B22" s="972"/>
      <c r="C22" s="182">
        <f ca="1">COUNTIF($C$51:$C$169,初期設定!D11)</f>
        <v>0</v>
      </c>
      <c r="D22" s="726">
        <f ca="1">COUNTIF($C$51:$C$169,初期設定!D12)</f>
        <v>0</v>
      </c>
      <c r="E22" s="183"/>
      <c r="F22" s="184"/>
      <c r="G22" s="862">
        <f ca="1">COUNTIF($C$51:$C$169,初期設定!D13)</f>
        <v>0</v>
      </c>
      <c r="H22" s="862"/>
      <c r="I22" s="862"/>
      <c r="J22" s="183"/>
      <c r="K22" s="185">
        <f ca="1">COUNTIF($C$51:$C$169,初期設定!D14)</f>
        <v>0</v>
      </c>
      <c r="L22" s="184"/>
      <c r="M22" s="728">
        <f ca="1">C22+D22+G22+K22</f>
        <v>0</v>
      </c>
      <c r="N22" s="186"/>
      <c r="O22" s="907">
        <f ca="1">(C22+D22+G22+K22)*1000</f>
        <v>0</v>
      </c>
      <c r="P22" s="908"/>
      <c r="R22" s="85"/>
      <c r="S22" s="85"/>
      <c r="T22" s="71"/>
      <c r="U22" s="70"/>
      <c r="V22" s="72"/>
      <c r="W22" s="85"/>
      <c r="X22" s="85"/>
      <c r="Y22" s="85"/>
      <c r="Z22" s="85"/>
      <c r="AA22" s="85"/>
      <c r="AB22" s="85"/>
      <c r="AC22" s="85"/>
      <c r="AD22" s="85"/>
      <c r="AE22" s="85"/>
      <c r="AF22" s="71"/>
    </row>
    <row r="23" spans="1:41" s="79" customFormat="1" ht="12" customHeight="1" x14ac:dyDescent="0.15">
      <c r="B23" s="972"/>
      <c r="C23" s="729" t="s">
        <v>573</v>
      </c>
      <c r="D23" s="730"/>
      <c r="E23" s="731"/>
      <c r="F23" s="177"/>
      <c r="G23" s="732" t="str">
        <f>(初期設定!D15)</f>
        <v>AM(高文祭)</v>
      </c>
      <c r="H23" s="733"/>
      <c r="I23" s="734"/>
      <c r="J23" s="735"/>
      <c r="K23" s="736" t="str">
        <f>(初期設定!D16)</f>
        <v>VM(高文祭)</v>
      </c>
      <c r="L23" s="737"/>
      <c r="M23" s="738" t="s">
        <v>574</v>
      </c>
      <c r="N23" s="739"/>
      <c r="O23" s="923" t="s">
        <v>359</v>
      </c>
      <c r="P23" s="924"/>
      <c r="R23" s="85"/>
      <c r="S23" s="85"/>
      <c r="T23" s="71"/>
      <c r="U23" s="70"/>
      <c r="V23" s="72"/>
      <c r="W23" s="85"/>
      <c r="X23" s="85"/>
      <c r="Y23" s="85"/>
      <c r="Z23" s="85"/>
      <c r="AA23" s="85"/>
      <c r="AB23" s="85"/>
      <c r="AC23" s="85"/>
      <c r="AD23" s="85"/>
      <c r="AE23" s="85"/>
      <c r="AF23" s="71"/>
    </row>
    <row r="24" spans="1:41" s="79" customFormat="1" ht="18" customHeight="1" thickBot="1" x14ac:dyDescent="0.2">
      <c r="B24" s="972"/>
      <c r="C24" s="740">
        <f ca="1">COUNTIF($C$51:$C$169,初期設定!D17)</f>
        <v>0</v>
      </c>
      <c r="D24" s="741"/>
      <c r="E24" s="183"/>
      <c r="F24" s="188"/>
      <c r="G24" s="903">
        <f ca="1">COUNTIF($C$51:$C$169,初期設定!D15)</f>
        <v>0</v>
      </c>
      <c r="H24" s="903"/>
      <c r="I24" s="904"/>
      <c r="J24" s="735"/>
      <c r="K24" s="742">
        <f ca="1">COUNTIF($C$51:$C$169,初期設定!D16)</f>
        <v>0</v>
      </c>
      <c r="L24" s="743"/>
      <c r="M24" s="748">
        <f ca="1">K24+G24</f>
        <v>0</v>
      </c>
      <c r="N24" s="744"/>
      <c r="O24" s="905">
        <f ca="1">C22+D22++G22+K22+K24+G24</f>
        <v>0</v>
      </c>
      <c r="P24" s="906"/>
      <c r="R24" s="85"/>
      <c r="S24" s="85"/>
      <c r="T24" s="71"/>
      <c r="U24" s="70"/>
      <c r="V24" s="72"/>
      <c r="W24" s="85"/>
      <c r="X24" s="85"/>
      <c r="Y24" s="85"/>
      <c r="Z24" s="85"/>
      <c r="AA24" s="85"/>
      <c r="AB24" s="85"/>
      <c r="AC24" s="85"/>
      <c r="AD24" s="85"/>
      <c r="AE24" s="85"/>
      <c r="AF24" s="71"/>
    </row>
    <row r="25" spans="1:41" s="79" customFormat="1" ht="5.25" customHeight="1" x14ac:dyDescent="0.15">
      <c r="B25" s="191"/>
      <c r="C25" s="173"/>
      <c r="D25" s="187"/>
      <c r="E25" s="187"/>
      <c r="F25" s="187"/>
      <c r="G25" s="187"/>
      <c r="H25" s="186"/>
      <c r="I25" s="68"/>
      <c r="J25" s="187"/>
      <c r="M25" s="187"/>
      <c r="N25" s="187"/>
      <c r="O25" s="187"/>
      <c r="P25" s="190"/>
      <c r="R25" s="85"/>
      <c r="S25" s="85"/>
      <c r="T25" s="71"/>
      <c r="U25" s="70"/>
      <c r="V25" s="72"/>
      <c r="W25" s="85"/>
      <c r="X25" s="85"/>
      <c r="Y25" s="85"/>
      <c r="Z25" s="85"/>
      <c r="AA25" s="85"/>
      <c r="AB25" s="85"/>
      <c r="AC25" s="85"/>
      <c r="AD25" s="85"/>
      <c r="AE25" s="85"/>
      <c r="AF25" s="71"/>
    </row>
    <row r="26" spans="1:41" s="79" customFormat="1" ht="39.75" customHeight="1" x14ac:dyDescent="0.25">
      <c r="A26" s="193"/>
      <c r="B26" s="194"/>
      <c r="C26" s="195" t="b">
        <v>0</v>
      </c>
      <c r="D26" s="193"/>
      <c r="E26" s="193"/>
      <c r="F26" s="193"/>
      <c r="G26" s="193"/>
      <c r="H26" s="193"/>
      <c r="I26" s="193"/>
      <c r="J26" s="193"/>
      <c r="K26" s="193"/>
      <c r="L26" s="193"/>
      <c r="M26" s="193"/>
      <c r="N26" s="193"/>
      <c r="O26" s="193"/>
      <c r="P26" s="196"/>
      <c r="R26" s="85"/>
      <c r="S26" s="85"/>
      <c r="T26" s="71"/>
      <c r="U26" s="70"/>
      <c r="V26" s="72"/>
      <c r="W26" s="85"/>
      <c r="X26" s="85"/>
      <c r="Y26" s="85"/>
      <c r="Z26" s="85"/>
      <c r="AA26" s="85"/>
      <c r="AB26" s="85"/>
      <c r="AC26" s="85"/>
      <c r="AD26" s="85"/>
      <c r="AE26" s="85"/>
      <c r="AF26" s="71"/>
    </row>
    <row r="27" spans="1:41" s="79" customFormat="1" ht="42" customHeight="1" x14ac:dyDescent="0.25">
      <c r="A27" s="197"/>
      <c r="B27" s="198"/>
      <c r="C27" s="947" t="str">
        <f>"(1)　"&amp;D4&amp;"で原稿と書面による申込書を提出してください。"</f>
        <v>(1)　10月30日(水)　消印有効　※提出先持ち込みの場合は、16：30必着で原稿と書面による申込書を提出してください。</v>
      </c>
      <c r="D27" s="948"/>
      <c r="E27" s="948"/>
      <c r="F27" s="948"/>
      <c r="G27" s="948"/>
      <c r="H27" s="948"/>
      <c r="I27" s="948"/>
      <c r="J27" s="948"/>
      <c r="K27" s="948"/>
      <c r="L27" s="948"/>
      <c r="M27" s="948"/>
      <c r="N27" s="948"/>
      <c r="O27" s="948"/>
      <c r="P27" s="949"/>
      <c r="R27" s="85"/>
      <c r="S27" s="85"/>
      <c r="T27" s="71"/>
      <c r="U27" s="70"/>
      <c r="V27" s="72"/>
      <c r="W27" s="85"/>
      <c r="X27" s="85"/>
      <c r="Y27" s="85"/>
      <c r="Z27" s="85"/>
      <c r="AA27" s="85"/>
      <c r="AB27" s="85"/>
      <c r="AC27" s="85"/>
      <c r="AD27" s="85"/>
      <c r="AE27" s="85"/>
      <c r="AF27" s="71"/>
    </row>
    <row r="28" spans="1:41" s="79" customFormat="1" ht="93.75" customHeight="1" x14ac:dyDescent="0.15">
      <c r="A28" s="197"/>
      <c r="B28" s="198"/>
      <c r="C28" s="920" t="s">
        <v>589</v>
      </c>
      <c r="D28" s="921"/>
      <c r="E28" s="921"/>
      <c r="F28" s="921"/>
      <c r="G28" s="921"/>
      <c r="H28" s="921"/>
      <c r="I28" s="921"/>
      <c r="J28" s="921"/>
      <c r="K28" s="921"/>
      <c r="L28" s="921"/>
      <c r="M28" s="921"/>
      <c r="N28" s="921"/>
      <c r="O28" s="921"/>
      <c r="P28" s="922"/>
      <c r="R28" s="85"/>
      <c r="S28" s="85"/>
      <c r="T28" s="71"/>
      <c r="U28" s="70"/>
      <c r="V28" s="72"/>
      <c r="W28" s="85"/>
      <c r="X28" s="85"/>
      <c r="Y28" s="85"/>
      <c r="Z28" s="85"/>
      <c r="AA28" s="85"/>
      <c r="AB28" s="85"/>
      <c r="AC28" s="85"/>
      <c r="AD28" s="85"/>
      <c r="AE28" s="85"/>
      <c r="AF28" s="71"/>
    </row>
    <row r="29" spans="1:41" s="79" customFormat="1" ht="28.5" customHeight="1" x14ac:dyDescent="0.15">
      <c r="A29" s="197"/>
      <c r="B29" s="199"/>
      <c r="C29" s="920" t="s">
        <v>587</v>
      </c>
      <c r="D29" s="921"/>
      <c r="E29" s="921"/>
      <c r="F29" s="921"/>
      <c r="G29" s="921"/>
      <c r="H29" s="921"/>
      <c r="I29" s="921"/>
      <c r="J29" s="921"/>
      <c r="K29" s="921"/>
      <c r="L29" s="921"/>
      <c r="M29" s="921"/>
      <c r="N29" s="921"/>
      <c r="O29" s="921"/>
      <c r="P29" s="922"/>
      <c r="R29" s="85"/>
      <c r="S29" s="85"/>
      <c r="T29" s="85"/>
      <c r="V29" s="72"/>
      <c r="W29" s="85"/>
      <c r="X29" s="85"/>
      <c r="Y29" s="85"/>
      <c r="Z29" s="85"/>
      <c r="AA29" s="85"/>
      <c r="AB29" s="85"/>
      <c r="AC29" s="200"/>
      <c r="AD29" s="200"/>
      <c r="AE29" s="200"/>
      <c r="AF29" s="200"/>
      <c r="AG29" s="200"/>
      <c r="AH29" s="200"/>
      <c r="AI29" s="200"/>
      <c r="AJ29" s="200"/>
      <c r="AK29" s="200"/>
      <c r="AL29" s="200"/>
      <c r="AM29" s="200"/>
      <c r="AN29" s="200"/>
      <c r="AO29" s="201"/>
    </row>
    <row r="30" spans="1:41" s="79" customFormat="1" ht="40.5" customHeight="1" x14ac:dyDescent="0.15">
      <c r="A30" s="197"/>
      <c r="B30" s="202"/>
      <c r="C30" s="920" t="s">
        <v>588</v>
      </c>
      <c r="D30" s="921"/>
      <c r="E30" s="921"/>
      <c r="F30" s="921"/>
      <c r="G30" s="921"/>
      <c r="H30" s="921"/>
      <c r="I30" s="921"/>
      <c r="J30" s="921"/>
      <c r="K30" s="921"/>
      <c r="L30" s="921"/>
      <c r="M30" s="921"/>
      <c r="N30" s="921"/>
      <c r="O30" s="921"/>
      <c r="P30" s="922"/>
      <c r="R30" s="85"/>
      <c r="S30" s="85"/>
      <c r="T30" s="85"/>
      <c r="V30" s="72"/>
      <c r="W30" s="85"/>
      <c r="X30" s="85"/>
      <c r="Y30" s="85"/>
      <c r="Z30" s="85"/>
      <c r="AA30" s="85"/>
      <c r="AB30" s="85"/>
      <c r="AC30" s="85"/>
      <c r="AD30" s="85"/>
      <c r="AE30" s="85"/>
      <c r="AF30" s="71"/>
    </row>
    <row r="31" spans="1:41" s="79" customFormat="1" ht="28.5" customHeight="1" thickBot="1" x14ac:dyDescent="0.2">
      <c r="A31" s="197"/>
      <c r="B31" s="203"/>
      <c r="C31" s="950" t="s">
        <v>590</v>
      </c>
      <c r="D31" s="951"/>
      <c r="E31" s="951"/>
      <c r="F31" s="951"/>
      <c r="G31" s="951"/>
      <c r="H31" s="951"/>
      <c r="I31" s="951"/>
      <c r="J31" s="951"/>
      <c r="K31" s="951"/>
      <c r="L31" s="951"/>
      <c r="M31" s="951"/>
      <c r="N31" s="951"/>
      <c r="O31" s="951"/>
      <c r="P31" s="952"/>
      <c r="R31" s="85"/>
      <c r="S31" s="85"/>
      <c r="T31" s="85"/>
      <c r="V31" s="72"/>
      <c r="W31" s="85"/>
      <c r="X31" s="85"/>
      <c r="Y31" s="85"/>
      <c r="Z31" s="85"/>
      <c r="AA31" s="85"/>
      <c r="AB31" s="85"/>
      <c r="AC31" s="85"/>
      <c r="AD31" s="85"/>
      <c r="AE31" s="85"/>
      <c r="AF31" s="71"/>
    </row>
    <row r="32" spans="1:41" s="79" customFormat="1" ht="23.25" customHeight="1" x14ac:dyDescent="0.15">
      <c r="A32" s="193"/>
      <c r="B32" s="205"/>
      <c r="C32" s="206" t="s">
        <v>360</v>
      </c>
      <c r="D32" s="206"/>
      <c r="E32" s="207"/>
      <c r="F32" s="208"/>
      <c r="G32" s="193"/>
      <c r="H32" s="193"/>
      <c r="I32" s="208"/>
      <c r="J32" s="193"/>
      <c r="K32" s="209"/>
      <c r="L32" s="209"/>
      <c r="M32" s="193"/>
      <c r="N32" s="210"/>
      <c r="O32" s="210"/>
      <c r="P32" s="210"/>
      <c r="R32" s="85"/>
      <c r="S32" s="85"/>
      <c r="T32" s="71"/>
      <c r="U32" s="70"/>
      <c r="V32" s="72"/>
      <c r="W32" s="85"/>
      <c r="X32" s="85"/>
      <c r="Y32" s="85"/>
      <c r="Z32" s="85"/>
      <c r="AA32" s="85"/>
      <c r="AB32" s="85"/>
      <c r="AC32" s="85"/>
      <c r="AD32" s="85"/>
      <c r="AE32" s="85"/>
      <c r="AF32" s="71"/>
    </row>
    <row r="33" spans="2:32" s="79" customFormat="1" ht="23.25" customHeight="1" thickBot="1" x14ac:dyDescent="0.2">
      <c r="B33" s="80"/>
      <c r="C33" s="211" t="s">
        <v>361</v>
      </c>
      <c r="D33" s="212">
        <f>(Ⅰ!C19)</f>
        <v>0</v>
      </c>
      <c r="G33" s="213" t="s">
        <v>393</v>
      </c>
      <c r="I33" s="214">
        <f>(Ⅰ!F19)</f>
        <v>0</v>
      </c>
      <c r="K33" s="215"/>
      <c r="L33" s="157"/>
      <c r="M33" s="157"/>
      <c r="N33" s="157"/>
      <c r="O33" s="216"/>
      <c r="P33" s="204"/>
      <c r="R33" s="85"/>
      <c r="S33" s="85"/>
      <c r="T33" s="71"/>
      <c r="U33" s="70"/>
      <c r="V33" s="86"/>
      <c r="W33" s="85"/>
      <c r="X33" s="85"/>
      <c r="Y33" s="85"/>
      <c r="Z33" s="85"/>
      <c r="AA33" s="85"/>
      <c r="AB33" s="85"/>
      <c r="AC33" s="85"/>
      <c r="AD33" s="85"/>
      <c r="AE33" s="85"/>
      <c r="AF33" s="71"/>
    </row>
    <row r="34" spans="2:32" s="79" customFormat="1" ht="7.5" customHeight="1" thickBot="1" x14ac:dyDescent="0.2">
      <c r="B34" s="80"/>
      <c r="C34" s="211"/>
      <c r="D34" s="209"/>
      <c r="G34" s="213"/>
      <c r="I34" s="217"/>
      <c r="K34" s="164"/>
      <c r="O34" s="204"/>
      <c r="P34" s="204"/>
      <c r="Q34" s="219"/>
      <c r="R34" s="219"/>
      <c r="S34" s="219"/>
      <c r="T34" s="219"/>
      <c r="U34" s="70"/>
      <c r="V34" s="86"/>
      <c r="W34" s="85"/>
      <c r="X34" s="85"/>
      <c r="Y34" s="85"/>
      <c r="Z34" s="85"/>
      <c r="AA34" s="85"/>
      <c r="AB34" s="85"/>
      <c r="AC34" s="85"/>
      <c r="AD34" s="85"/>
      <c r="AE34" s="85"/>
      <c r="AF34" s="71"/>
    </row>
    <row r="35" spans="2:32" s="79" customFormat="1" ht="21.75" customHeight="1" thickBot="1" x14ac:dyDescent="0.2">
      <c r="B35" s="80"/>
      <c r="C35" s="931" t="s">
        <v>363</v>
      </c>
      <c r="D35" s="932"/>
      <c r="E35" s="220"/>
      <c r="F35" s="220"/>
      <c r="G35" s="221"/>
      <c r="H35" s="220"/>
      <c r="I35" s="222"/>
      <c r="J35" s="220"/>
      <c r="K35" s="223"/>
      <c r="L35" s="220"/>
      <c r="M35" s="911" t="s">
        <v>364</v>
      </c>
      <c r="N35" s="912"/>
      <c r="O35" s="912"/>
      <c r="P35" s="913"/>
      <c r="Q35" s="219"/>
      <c r="R35" s="219"/>
      <c r="S35" s="219"/>
      <c r="T35" s="219"/>
      <c r="U35" s="70"/>
      <c r="V35" s="86"/>
      <c r="W35" s="85"/>
      <c r="X35" s="85"/>
      <c r="Y35" s="85"/>
      <c r="Z35" s="85"/>
      <c r="AA35" s="85"/>
      <c r="AB35" s="85"/>
      <c r="AC35" s="85"/>
      <c r="AD35" s="85"/>
      <c r="AE35" s="85"/>
      <c r="AF35" s="71"/>
    </row>
    <row r="36" spans="2:32" s="79" customFormat="1" ht="16.5" customHeight="1" thickBot="1" x14ac:dyDescent="0.2">
      <c r="B36" s="80"/>
      <c r="C36" s="225" t="s">
        <v>365</v>
      </c>
      <c r="D36" s="226"/>
      <c r="E36" s="227"/>
      <c r="F36" s="227"/>
      <c r="G36" s="228"/>
      <c r="H36" s="227"/>
      <c r="I36" s="229"/>
      <c r="J36" s="227"/>
      <c r="K36" s="230"/>
      <c r="L36" s="227"/>
      <c r="M36" s="914" t="str">
        <f>Ⅰ!E9</f>
        <v/>
      </c>
      <c r="N36" s="915"/>
      <c r="O36" s="915"/>
      <c r="P36" s="916"/>
      <c r="Q36" s="219"/>
      <c r="R36" s="219"/>
      <c r="S36" s="219"/>
      <c r="T36" s="219"/>
      <c r="U36" s="70"/>
      <c r="V36" s="86"/>
      <c r="W36" s="85"/>
      <c r="X36" s="85"/>
      <c r="Y36" s="85"/>
      <c r="Z36" s="85"/>
      <c r="AA36" s="85"/>
      <c r="AB36" s="85"/>
      <c r="AC36" s="85"/>
      <c r="AD36" s="85"/>
      <c r="AE36" s="85"/>
      <c r="AF36" s="71"/>
    </row>
    <row r="37" spans="2:32" s="79" customFormat="1" ht="16.5" customHeight="1" thickTop="1" x14ac:dyDescent="0.15">
      <c r="B37" s="80"/>
      <c r="C37" s="231" t="s">
        <v>366</v>
      </c>
      <c r="D37" s="226"/>
      <c r="E37" s="227"/>
      <c r="F37" s="227"/>
      <c r="G37" s="228"/>
      <c r="H37" s="227"/>
      <c r="I37" s="229"/>
      <c r="J37" s="227"/>
      <c r="K37" s="230"/>
      <c r="L37" s="230"/>
      <c r="M37" s="230"/>
      <c r="N37" s="230"/>
      <c r="O37" s="230"/>
      <c r="P37" s="232"/>
      <c r="Q37" s="219"/>
      <c r="R37" s="219"/>
      <c r="S37" s="219"/>
      <c r="T37" s="219"/>
      <c r="U37" s="70"/>
      <c r="V37" s="86"/>
      <c r="W37" s="85"/>
      <c r="X37" s="85"/>
      <c r="Y37" s="85"/>
      <c r="Z37" s="85"/>
      <c r="AA37" s="85"/>
      <c r="AB37" s="85"/>
      <c r="AC37" s="85"/>
      <c r="AD37" s="85"/>
      <c r="AE37" s="85"/>
      <c r="AF37" s="71"/>
    </row>
    <row r="38" spans="2:32" s="79" customFormat="1" ht="16.5" customHeight="1" x14ac:dyDescent="0.15">
      <c r="B38" s="80"/>
      <c r="C38" s="233" t="s">
        <v>367</v>
      </c>
      <c r="D38" s="226"/>
      <c r="E38" s="227"/>
      <c r="F38" s="227"/>
      <c r="G38" s="228"/>
      <c r="H38" s="227"/>
      <c r="I38" s="229"/>
      <c r="J38" s="227"/>
      <c r="K38" s="230"/>
      <c r="L38" s="227"/>
      <c r="M38" s="227"/>
      <c r="N38" s="227"/>
      <c r="O38" s="234"/>
      <c r="P38" s="232"/>
      <c r="Q38" s="219"/>
      <c r="R38" s="219"/>
      <c r="S38" s="219"/>
      <c r="T38" s="219"/>
      <c r="U38" s="70"/>
      <c r="V38" s="86"/>
      <c r="W38" s="85"/>
      <c r="X38" s="85"/>
      <c r="Y38" s="85"/>
      <c r="Z38" s="85"/>
      <c r="AA38" s="85"/>
      <c r="AB38" s="85"/>
      <c r="AC38" s="85"/>
      <c r="AD38" s="85"/>
      <c r="AE38" s="85"/>
      <c r="AF38" s="71"/>
    </row>
    <row r="39" spans="2:32" s="79" customFormat="1" ht="16.5" customHeight="1" x14ac:dyDescent="0.15">
      <c r="B39" s="80"/>
      <c r="C39" s="235" t="s">
        <v>368</v>
      </c>
      <c r="D39" s="226"/>
      <c r="E39" s="227"/>
      <c r="F39" s="227"/>
      <c r="G39" s="228"/>
      <c r="H39" s="227"/>
      <c r="I39" s="229"/>
      <c r="J39" s="227"/>
      <c r="K39" s="230"/>
      <c r="L39" s="227"/>
      <c r="M39" s="227"/>
      <c r="N39" s="227"/>
      <c r="O39" s="234"/>
      <c r="P39" s="232"/>
      <c r="Q39" s="219"/>
      <c r="R39" s="219"/>
      <c r="S39" s="219"/>
      <c r="T39" s="219"/>
      <c r="U39" s="70"/>
      <c r="V39" s="86"/>
      <c r="W39" s="85"/>
      <c r="X39" s="85"/>
      <c r="Y39" s="85"/>
      <c r="Z39" s="85"/>
      <c r="AA39" s="85"/>
      <c r="AB39" s="85"/>
      <c r="AC39" s="85"/>
      <c r="AD39" s="85"/>
      <c r="AE39" s="85"/>
      <c r="AF39" s="71"/>
    </row>
    <row r="40" spans="2:32" s="236" customFormat="1" ht="28.5" customHeight="1" thickBot="1" x14ac:dyDescent="0.2">
      <c r="B40" s="237"/>
      <c r="C40" s="917" t="s">
        <v>369</v>
      </c>
      <c r="D40" s="918"/>
      <c r="E40" s="918"/>
      <c r="F40" s="918"/>
      <c r="G40" s="918"/>
      <c r="H40" s="918"/>
      <c r="I40" s="918"/>
      <c r="J40" s="918"/>
      <c r="K40" s="918"/>
      <c r="L40" s="918"/>
      <c r="M40" s="918"/>
      <c r="N40" s="918"/>
      <c r="O40" s="918"/>
      <c r="P40" s="919"/>
      <c r="T40" s="239"/>
      <c r="U40" s="240"/>
      <c r="V40" s="241"/>
      <c r="W40" s="242"/>
      <c r="X40" s="242"/>
      <c r="Y40" s="242"/>
      <c r="Z40" s="242"/>
      <c r="AA40" s="242"/>
      <c r="AB40" s="242"/>
      <c r="AC40" s="242"/>
      <c r="AD40" s="242"/>
      <c r="AE40" s="242"/>
      <c r="AF40" s="243"/>
    </row>
    <row r="41" spans="2:32" s="79" customFormat="1" ht="4.5" customHeight="1" x14ac:dyDescent="0.15">
      <c r="B41" s="244"/>
      <c r="F41" s="91"/>
      <c r="I41" s="91"/>
      <c r="K41" s="165"/>
      <c r="L41" s="165"/>
      <c r="N41" s="204"/>
      <c r="O41" s="204"/>
      <c r="P41" s="204"/>
      <c r="T41" s="219"/>
      <c r="U41" s="70"/>
      <c r="V41" s="72"/>
      <c r="W41" s="85"/>
      <c r="X41" s="85"/>
      <c r="Y41" s="85"/>
      <c r="Z41" s="85"/>
      <c r="AA41" s="85"/>
      <c r="AB41" s="85"/>
      <c r="AC41" s="85"/>
      <c r="AD41" s="85"/>
      <c r="AE41" s="85"/>
      <c r="AF41" s="71"/>
    </row>
    <row r="42" spans="2:32" s="79" customFormat="1" ht="59.25" customHeight="1" x14ac:dyDescent="0.15">
      <c r="B42" s="992" t="str">
        <f>B1</f>
        <v>第47回宮崎県高等学校新人放送コンテスト
第46回九州高校放送コンテスト 宮崎県予選
全九州総文 宮崎県予選／全国高文祭 AM部門・VM部門 宮崎県予選</v>
      </c>
      <c r="C42" s="992"/>
      <c r="D42" s="992"/>
      <c r="E42" s="992"/>
      <c r="F42" s="992"/>
      <c r="G42" s="992"/>
      <c r="H42" s="992"/>
      <c r="I42" s="992"/>
      <c r="J42" s="992"/>
      <c r="K42" s="992"/>
      <c r="L42" s="83"/>
      <c r="M42" s="245" t="s">
        <v>370</v>
      </c>
      <c r="N42" s="78" t="s">
        <v>371</v>
      </c>
      <c r="O42" s="246"/>
      <c r="P42" s="246"/>
      <c r="R42" s="85"/>
      <c r="S42" s="85"/>
      <c r="T42" s="71"/>
      <c r="U42" s="70"/>
      <c r="V42" s="72"/>
      <c r="W42" s="85"/>
      <c r="X42" s="85"/>
      <c r="Y42" s="85"/>
      <c r="Z42" s="85"/>
      <c r="AA42" s="85"/>
      <c r="AB42" s="85"/>
      <c r="AC42" s="85"/>
      <c r="AD42" s="85"/>
      <c r="AE42" s="85"/>
      <c r="AF42" s="71"/>
    </row>
    <row r="43" spans="2:32" s="167" customFormat="1" ht="21" customHeight="1" x14ac:dyDescent="0.25">
      <c r="B43" s="247"/>
      <c r="C43" s="248" t="s">
        <v>372</v>
      </c>
      <c r="D43" s="965">
        <f>C3</f>
        <v>0</v>
      </c>
      <c r="E43" s="965"/>
      <c r="F43" s="965"/>
      <c r="G43" s="965"/>
      <c r="H43" s="965"/>
      <c r="I43" s="965"/>
      <c r="K43" s="249"/>
      <c r="L43" s="93"/>
      <c r="M43" s="953" t="str">
        <f>M36</f>
        <v/>
      </c>
      <c r="N43" s="953"/>
      <c r="O43" s="953"/>
      <c r="P43" s="250"/>
      <c r="R43" s="170"/>
      <c r="S43" s="170"/>
      <c r="T43" s="251"/>
      <c r="U43" s="109"/>
      <c r="V43" s="252"/>
      <c r="W43" s="170"/>
      <c r="X43" s="170"/>
      <c r="Y43" s="170"/>
      <c r="Z43" s="170"/>
      <c r="AA43" s="170"/>
      <c r="AB43" s="170"/>
      <c r="AC43" s="170"/>
      <c r="AD43" s="170"/>
      <c r="AE43" s="170"/>
      <c r="AF43" s="251"/>
    </row>
    <row r="44" spans="2:32" s="79" customFormat="1" ht="7.5" customHeight="1" x14ac:dyDescent="0.25">
      <c r="B44" s="80"/>
      <c r="C44" s="253"/>
      <c r="D44" s="169"/>
      <c r="E44" s="253"/>
      <c r="F44" s="169"/>
      <c r="K44" s="204"/>
      <c r="L44" s="204"/>
      <c r="M44" s="204"/>
      <c r="N44" s="90"/>
      <c r="O44" s="90"/>
      <c r="P44" s="90"/>
      <c r="R44" s="85"/>
      <c r="S44" s="85"/>
      <c r="T44" s="71"/>
      <c r="U44" s="70"/>
      <c r="V44" s="72"/>
      <c r="W44" s="85"/>
      <c r="X44" s="85"/>
      <c r="Y44" s="85"/>
      <c r="Z44" s="85"/>
      <c r="AA44" s="85"/>
      <c r="AB44" s="85"/>
      <c r="AC44" s="85"/>
      <c r="AD44" s="85"/>
      <c r="AE44" s="85"/>
      <c r="AF44" s="71"/>
    </row>
    <row r="45" spans="2:32" s="79" customFormat="1" ht="16.5" customHeight="1" x14ac:dyDescent="0.15">
      <c r="B45" s="80"/>
      <c r="C45" s="73" t="s">
        <v>373</v>
      </c>
      <c r="D45" s="254">
        <f>(Ⅰ!C17)</f>
        <v>0</v>
      </c>
      <c r="E45" s="162"/>
      <c r="F45" s="163"/>
      <c r="K45" s="255"/>
      <c r="M45" s="256" t="s">
        <v>374</v>
      </c>
      <c r="N45" s="257">
        <v>1</v>
      </c>
      <c r="O45" s="258">
        <v>1</v>
      </c>
      <c r="P45" s="259" t="s">
        <v>375</v>
      </c>
      <c r="R45" s="85"/>
      <c r="S45" s="85"/>
      <c r="T45" s="71"/>
      <c r="U45" s="70"/>
      <c r="V45" s="72"/>
      <c r="W45" s="85"/>
      <c r="X45" s="85"/>
      <c r="Y45" s="85"/>
      <c r="Z45" s="85"/>
      <c r="AA45" s="85"/>
      <c r="AB45" s="85"/>
      <c r="AC45" s="85"/>
      <c r="AD45" s="85"/>
      <c r="AE45" s="85"/>
      <c r="AF45" s="71"/>
    </row>
    <row r="46" spans="2:32" s="79" customFormat="1" ht="7.5" hidden="1" customHeight="1" x14ac:dyDescent="0.15">
      <c r="B46" s="80"/>
      <c r="C46" s="260"/>
      <c r="D46" s="161"/>
      <c r="E46" s="162"/>
      <c r="F46" s="163"/>
      <c r="K46" s="165"/>
      <c r="L46" s="94"/>
      <c r="M46" s="261"/>
      <c r="N46" s="261"/>
      <c r="O46" s="261"/>
      <c r="P46" s="261"/>
      <c r="R46" s="85"/>
      <c r="S46" s="85"/>
      <c r="T46" s="71"/>
      <c r="U46" s="70"/>
      <c r="V46" s="72"/>
      <c r="W46" s="85"/>
      <c r="X46" s="85"/>
      <c r="Y46" s="85"/>
      <c r="Z46" s="85"/>
      <c r="AA46" s="85"/>
      <c r="AB46" s="85"/>
      <c r="AC46" s="85"/>
      <c r="AD46" s="85"/>
      <c r="AE46" s="85"/>
      <c r="AF46" s="71"/>
    </row>
    <row r="47" spans="2:32" s="79" customFormat="1" ht="16.5" hidden="1" customHeight="1" thickBot="1" x14ac:dyDescent="0.2">
      <c r="B47" s="80"/>
      <c r="C47" s="262" t="s">
        <v>376</v>
      </c>
      <c r="D47" s="254">
        <f>D33</f>
        <v>0</v>
      </c>
      <c r="G47" s="263" t="s">
        <v>377</v>
      </c>
      <c r="H47" s="254">
        <f>I33</f>
        <v>0</v>
      </c>
      <c r="I47" s="264">
        <f>(Ⅰ!F19)</f>
        <v>0</v>
      </c>
      <c r="R47" s="85"/>
      <c r="S47" s="85"/>
      <c r="T47" s="71"/>
      <c r="U47" s="70"/>
      <c r="V47" s="72"/>
      <c r="W47" s="85"/>
      <c r="X47" s="85"/>
      <c r="Y47" s="85"/>
      <c r="Z47" s="85"/>
      <c r="AA47" s="85"/>
      <c r="AB47" s="85"/>
      <c r="AC47" s="85"/>
      <c r="AD47" s="85"/>
      <c r="AE47" s="85"/>
      <c r="AF47" s="71"/>
    </row>
    <row r="48" spans="2:32" s="79" customFormat="1" ht="7.5" customHeight="1" thickBot="1" x14ac:dyDescent="0.2">
      <c r="B48" s="265"/>
      <c r="C48" s="90"/>
      <c r="D48" s="162"/>
      <c r="E48" s="90"/>
      <c r="F48" s="91"/>
      <c r="G48" s="77"/>
      <c r="H48" s="91"/>
      <c r="I48" s="90"/>
      <c r="J48" s="90"/>
      <c r="O48" s="259"/>
      <c r="P48" s="259"/>
      <c r="R48" s="85"/>
      <c r="S48" s="85"/>
      <c r="T48" s="71"/>
      <c r="U48" s="70"/>
      <c r="V48" s="72"/>
      <c r="W48" s="71"/>
      <c r="X48" s="71"/>
      <c r="Y48" s="71"/>
      <c r="Z48" s="71"/>
      <c r="AA48" s="71"/>
      <c r="AB48" s="71"/>
      <c r="AC48" s="71"/>
      <c r="AD48" s="85"/>
      <c r="AE48" s="85"/>
      <c r="AF48" s="71"/>
    </row>
    <row r="49" spans="1:19" ht="31.5" customHeight="1" x14ac:dyDescent="0.15">
      <c r="B49" s="963" t="s">
        <v>394</v>
      </c>
      <c r="C49" s="841" t="s">
        <v>379</v>
      </c>
      <c r="D49" s="843" t="str">
        <f>Ⅵ１!D49</f>
        <v>氏　名</v>
      </c>
      <c r="E49" s="845" t="s">
        <v>381</v>
      </c>
      <c r="F49" s="933" t="s">
        <v>342</v>
      </c>
      <c r="G49" s="934"/>
      <c r="H49" s="266" t="s">
        <v>343</v>
      </c>
      <c r="I49" s="267"/>
      <c r="J49" s="850" t="s">
        <v>344</v>
      </c>
      <c r="K49" s="851"/>
      <c r="L49" s="851"/>
      <c r="M49" s="852"/>
      <c r="N49" s="853" t="s">
        <v>382</v>
      </c>
      <c r="O49" s="854"/>
      <c r="P49" s="204"/>
      <c r="S49" s="85"/>
    </row>
    <row r="50" spans="1:19" ht="24.75" customHeight="1" thickBot="1" x14ac:dyDescent="0.2">
      <c r="B50" s="964"/>
      <c r="C50" s="842"/>
      <c r="D50" s="844"/>
      <c r="E50" s="846"/>
      <c r="F50" s="935"/>
      <c r="G50" s="936"/>
      <c r="H50" s="268" t="s">
        <v>347</v>
      </c>
      <c r="I50" s="269"/>
      <c r="J50" s="848" t="s">
        <v>385</v>
      </c>
      <c r="K50" s="855"/>
      <c r="L50" s="848" t="s">
        <v>349</v>
      </c>
      <c r="M50" s="849"/>
      <c r="N50" s="856" t="s">
        <v>62</v>
      </c>
      <c r="O50" s="857"/>
      <c r="P50" s="270"/>
      <c r="S50" s="85"/>
    </row>
    <row r="51" spans="1:19" ht="15.75" customHeight="1" thickTop="1" x14ac:dyDescent="0.15">
      <c r="A51" s="68">
        <v>1</v>
      </c>
      <c r="B51" s="275" t="str">
        <f>IF($C$4="", "",$C$4)</f>
        <v/>
      </c>
      <c r="C51" s="276" t="str">
        <f>IF($C$26=TRUE,(Ⅴ２!B6),"表示不可")</f>
        <v>表示不可</v>
      </c>
      <c r="D51" s="277" t="str">
        <f>IF($C$26=TRUE,(Ⅴ２!C6),"表示不可")</f>
        <v>表示不可</v>
      </c>
      <c r="E51" s="277" t="str">
        <f>IF($C$26=TRUE,(Ⅴ２!D6),"表示不可")</f>
        <v>表示不可</v>
      </c>
      <c r="F51" s="278" t="str">
        <f>IF($C$26=TRUE,(Ⅴ２!E6),"表示不可")</f>
        <v>表示不可</v>
      </c>
      <c r="G51" s="279" t="str">
        <f>IF($C$26=TRUE,(Ⅴ２!F6),"表示不可")</f>
        <v>表示不可</v>
      </c>
      <c r="H51" s="280" t="str">
        <f>IF(C51="アナウンス","記入→","")</f>
        <v/>
      </c>
      <c r="I51" s="281" t="str">
        <f>IF($C$26=TRUE,(Ⅴ２!H6),"表示不可")</f>
        <v>表示不可</v>
      </c>
      <c r="J51" s="282" t="str">
        <f>IF($C$26=TRUE,(Ⅴ２!I6),"表示不可")</f>
        <v>表示不可</v>
      </c>
      <c r="K51" s="283" t="str">
        <f>IF($C$26=TRUE,(Ⅴ２!J6),"表示不可")</f>
        <v>表示不可</v>
      </c>
      <c r="L51" s="284" t="str">
        <f>IF(C51="朗読","記入→","")</f>
        <v/>
      </c>
      <c r="M51" s="284" t="str">
        <f>IF($C$26=TRUE,(Ⅴ２!L6),"表示不可")</f>
        <v>表示不可</v>
      </c>
      <c r="N51" s="285" t="str">
        <f>IF($C$26=TRUE,(Ⅴ２!M6),"表示不可")</f>
        <v>表示不可</v>
      </c>
      <c r="O51" s="286" t="str">
        <f>IF($C$26=TRUE,(Ⅴ２!N6),"表示不可")</f>
        <v>表示不可</v>
      </c>
      <c r="P51" s="77"/>
      <c r="S51" s="85"/>
    </row>
    <row r="52" spans="1:19" ht="15.75" customHeight="1" x14ac:dyDescent="0.15">
      <c r="A52" s="68">
        <v>2</v>
      </c>
      <c r="B52" s="275" t="str">
        <f t="shared" ref="B52:B70" si="0">IF($C$4="", "",$C$4)</f>
        <v/>
      </c>
      <c r="C52" s="276" t="str">
        <f>IF($C$26=TRUE,(Ⅴ２!B7),"表示不可")</f>
        <v>表示不可</v>
      </c>
      <c r="D52" s="277" t="str">
        <f>IF($C$26=TRUE,(Ⅴ２!C7),"表示不可")</f>
        <v>表示不可</v>
      </c>
      <c r="E52" s="277" t="str">
        <f>IF($C$26=TRUE,(Ⅴ２!D7),"表示不可")</f>
        <v>表示不可</v>
      </c>
      <c r="F52" s="278" t="str">
        <f>IF($C$26=TRUE,(Ⅴ２!E7),"表示不可")</f>
        <v>表示不可</v>
      </c>
      <c r="G52" s="279" t="str">
        <f>IF($C$26=TRUE,(Ⅴ２!F7),"表示不可")</f>
        <v>表示不可</v>
      </c>
      <c r="H52" s="280" t="str">
        <f t="shared" ref="H52:H70" si="1">IF(C52="アナウンス","記入→","")</f>
        <v/>
      </c>
      <c r="I52" s="281" t="str">
        <f>IF($C$26=TRUE,(Ⅴ２!H7),"表示不可")</f>
        <v>表示不可</v>
      </c>
      <c r="J52" s="282" t="str">
        <f>IF($C$26=TRUE,(Ⅴ２!I7),"表示不可")</f>
        <v>表示不可</v>
      </c>
      <c r="K52" s="291" t="str">
        <f>IF($C$26=TRUE,(Ⅴ２!J7),"表示不可")</f>
        <v>表示不可</v>
      </c>
      <c r="L52" s="284" t="str">
        <f t="shared" ref="L52:L70" si="2">IF(C52="朗読","記入→","")</f>
        <v/>
      </c>
      <c r="M52" s="284" t="str">
        <f>IF($C$26=TRUE,(Ⅴ２!L7),"表示不可")</f>
        <v>表示不可</v>
      </c>
      <c r="N52" s="285" t="str">
        <f>IF($C$26=TRUE,(Ⅴ２!M7),"表示不可")</f>
        <v>表示不可</v>
      </c>
      <c r="O52" s="286" t="str">
        <f>IF($C$26=TRUE,(Ⅴ２!N7),"表示不可")</f>
        <v>表示不可</v>
      </c>
      <c r="P52" s="77"/>
      <c r="S52" s="85"/>
    </row>
    <row r="53" spans="1:19" ht="15.75" customHeight="1" x14ac:dyDescent="0.15">
      <c r="A53" s="68">
        <v>3</v>
      </c>
      <c r="B53" s="275" t="str">
        <f t="shared" si="0"/>
        <v/>
      </c>
      <c r="C53" s="276" t="str">
        <f>IF($C$26=TRUE,(Ⅴ２!B8),"表示不可")</f>
        <v>表示不可</v>
      </c>
      <c r="D53" s="277" t="str">
        <f>IF($C$26=TRUE,(Ⅴ２!C8),"表示不可")</f>
        <v>表示不可</v>
      </c>
      <c r="E53" s="277" t="str">
        <f>IF($C$26=TRUE,(Ⅴ２!D8),"表示不可")</f>
        <v>表示不可</v>
      </c>
      <c r="F53" s="278" t="str">
        <f>IF($C$26=TRUE,(Ⅴ２!E8),"表示不可")</f>
        <v>表示不可</v>
      </c>
      <c r="G53" s="279" t="str">
        <f>IF($C$26=TRUE,(Ⅴ２!F8),"表示不可")</f>
        <v>表示不可</v>
      </c>
      <c r="H53" s="280" t="str">
        <f t="shared" si="1"/>
        <v/>
      </c>
      <c r="I53" s="281" t="str">
        <f>IF($C$26=TRUE,(Ⅴ２!H8),"表示不可")</f>
        <v>表示不可</v>
      </c>
      <c r="J53" s="282" t="str">
        <f>IF($C$26=TRUE,(Ⅴ２!I8),"表示不可")</f>
        <v>表示不可</v>
      </c>
      <c r="K53" s="291" t="str">
        <f>IF($C$26=TRUE,(Ⅴ２!J8),"表示不可")</f>
        <v>表示不可</v>
      </c>
      <c r="L53" s="284" t="str">
        <f t="shared" si="2"/>
        <v/>
      </c>
      <c r="M53" s="284" t="str">
        <f>IF($C$26=TRUE,(Ⅴ２!L8),"表示不可")</f>
        <v>表示不可</v>
      </c>
      <c r="N53" s="285" t="str">
        <f>IF($C$26=TRUE,(Ⅴ２!M8),"表示不可")</f>
        <v>表示不可</v>
      </c>
      <c r="O53" s="286" t="str">
        <f>IF($C$26=TRUE,(Ⅴ２!N8),"表示不可")</f>
        <v>表示不可</v>
      </c>
      <c r="P53" s="77"/>
      <c r="S53" s="85"/>
    </row>
    <row r="54" spans="1:19" ht="15.75" customHeight="1" x14ac:dyDescent="0.15">
      <c r="A54" s="68">
        <v>4</v>
      </c>
      <c r="B54" s="275" t="str">
        <f t="shared" si="0"/>
        <v/>
      </c>
      <c r="C54" s="276" t="str">
        <f>IF($C$26=TRUE,(Ⅴ２!B9),"表示不可")</f>
        <v>表示不可</v>
      </c>
      <c r="D54" s="277" t="str">
        <f>IF($C$26=TRUE,(Ⅴ２!C9),"表示不可")</f>
        <v>表示不可</v>
      </c>
      <c r="E54" s="277" t="str">
        <f>IF($C$26=TRUE,(Ⅴ２!D9),"表示不可")</f>
        <v>表示不可</v>
      </c>
      <c r="F54" s="278" t="str">
        <f>IF($C$26=TRUE,(Ⅴ２!E9),"表示不可")</f>
        <v>表示不可</v>
      </c>
      <c r="G54" s="279" t="str">
        <f>IF($C$26=TRUE,(Ⅴ２!F9),"表示不可")</f>
        <v>表示不可</v>
      </c>
      <c r="H54" s="280" t="str">
        <f t="shared" si="1"/>
        <v/>
      </c>
      <c r="I54" s="281" t="str">
        <f>IF($C$26=TRUE,(Ⅴ２!H9),"表示不可")</f>
        <v>表示不可</v>
      </c>
      <c r="J54" s="282" t="str">
        <f>IF($C$26=TRUE,(Ⅴ２!I9),"表示不可")</f>
        <v>表示不可</v>
      </c>
      <c r="K54" s="291" t="str">
        <f>IF($C$26=TRUE,(Ⅴ２!J9),"表示不可")</f>
        <v>表示不可</v>
      </c>
      <c r="L54" s="284" t="str">
        <f t="shared" si="2"/>
        <v/>
      </c>
      <c r="M54" s="284" t="str">
        <f>IF($C$26=TRUE,(Ⅴ２!L9),"表示不可")</f>
        <v>表示不可</v>
      </c>
      <c r="N54" s="285" t="str">
        <f>IF($C$26=TRUE,(Ⅴ２!M9),"表示不可")</f>
        <v>表示不可</v>
      </c>
      <c r="O54" s="286" t="str">
        <f>IF($C$26=TRUE,(Ⅴ２!N9),"表示不可")</f>
        <v>表示不可</v>
      </c>
      <c r="P54" s="77"/>
      <c r="R54" s="297"/>
      <c r="S54" s="85"/>
    </row>
    <row r="55" spans="1:19" ht="15.75" customHeight="1" thickBot="1" x14ac:dyDescent="0.2">
      <c r="A55" s="68">
        <v>5</v>
      </c>
      <c r="B55" s="298" t="str">
        <f t="shared" si="0"/>
        <v/>
      </c>
      <c r="C55" s="299" t="str">
        <f>IF($C$26=TRUE,(Ⅴ２!B10),"表示不可")</f>
        <v>表示不可</v>
      </c>
      <c r="D55" s="300" t="str">
        <f>IF($C$26=TRUE,(Ⅴ２!C10),"表示不可")</f>
        <v>表示不可</v>
      </c>
      <c r="E55" s="300" t="str">
        <f>IF($C$26=TRUE,(Ⅴ２!D10),"表示不可")</f>
        <v>表示不可</v>
      </c>
      <c r="F55" s="301" t="str">
        <f>IF($C$26=TRUE,(Ⅴ２!E10),"表示不可")</f>
        <v>表示不可</v>
      </c>
      <c r="G55" s="302" t="str">
        <f>IF($C$26=TRUE,(Ⅴ２!F10),"表示不可")</f>
        <v>表示不可</v>
      </c>
      <c r="H55" s="303" t="str">
        <f t="shared" si="1"/>
        <v/>
      </c>
      <c r="I55" s="304" t="str">
        <f>IF($C$26=TRUE,(Ⅴ２!H10),"表示不可")</f>
        <v>表示不可</v>
      </c>
      <c r="J55" s="305" t="str">
        <f>IF($C$26=TRUE,(Ⅴ２!I10),"表示不可")</f>
        <v>表示不可</v>
      </c>
      <c r="K55" s="306" t="str">
        <f>IF($C$26=TRUE,(Ⅴ２!J10),"表示不可")</f>
        <v>表示不可</v>
      </c>
      <c r="L55" s="307" t="str">
        <f t="shared" si="2"/>
        <v/>
      </c>
      <c r="M55" s="307" t="str">
        <f>IF($C$26=TRUE,(Ⅴ２!L10),"表示不可")</f>
        <v>表示不可</v>
      </c>
      <c r="N55" s="308" t="str">
        <f>IF($C$26=TRUE,(Ⅴ２!M10),"表示不可")</f>
        <v>表示不可</v>
      </c>
      <c r="O55" s="309" t="str">
        <f>IF($C$26=TRUE,(Ⅴ２!N10),"表示不可")</f>
        <v>表示不可</v>
      </c>
      <c r="P55" s="77"/>
      <c r="S55" s="85"/>
    </row>
    <row r="56" spans="1:19" ht="15.75" customHeight="1" x14ac:dyDescent="0.15">
      <c r="A56" s="68">
        <v>6</v>
      </c>
      <c r="B56" s="314" t="str">
        <f t="shared" si="0"/>
        <v/>
      </c>
      <c r="C56" s="315" t="str">
        <f>IF($C$26=TRUE,(Ⅴ２!B11),"表示不可")</f>
        <v>表示不可</v>
      </c>
      <c r="D56" s="316" t="str">
        <f>IF($C$26=TRUE,(Ⅴ２!C11),"表示不可")</f>
        <v>表示不可</v>
      </c>
      <c r="E56" s="316" t="str">
        <f>IF($C$26=TRUE,(Ⅴ２!D11),"表示不可")</f>
        <v>表示不可</v>
      </c>
      <c r="F56" s="317" t="str">
        <f>IF($C$26=TRUE,(Ⅴ２!E11),"表示不可")</f>
        <v>表示不可</v>
      </c>
      <c r="G56" s="318" t="str">
        <f>IF($C$26=TRUE,(Ⅴ２!F11),"表示不可")</f>
        <v>表示不可</v>
      </c>
      <c r="H56" s="319" t="str">
        <f t="shared" si="1"/>
        <v/>
      </c>
      <c r="I56" s="320" t="str">
        <f>IF($C$26=TRUE,(Ⅴ２!H11),"表示不可")</f>
        <v>表示不可</v>
      </c>
      <c r="J56" s="321" t="str">
        <f>IF($C$26=TRUE,(Ⅴ２!I11),"表示不可")</f>
        <v>表示不可</v>
      </c>
      <c r="K56" s="322" t="str">
        <f>IF($C$26=TRUE,(Ⅴ２!J11),"表示不可")</f>
        <v>表示不可</v>
      </c>
      <c r="L56" s="323" t="str">
        <f t="shared" si="2"/>
        <v/>
      </c>
      <c r="M56" s="323" t="str">
        <f>IF($C$26=TRUE,(Ⅴ２!L11),"表示不可")</f>
        <v>表示不可</v>
      </c>
      <c r="N56" s="324" t="str">
        <f>IF($C$26=TRUE,(Ⅴ２!M11),"表示不可")</f>
        <v>表示不可</v>
      </c>
      <c r="O56" s="325" t="str">
        <f>IF($C$26=TRUE,(Ⅴ２!N11),"表示不可")</f>
        <v>表示不可</v>
      </c>
      <c r="P56" s="77"/>
      <c r="S56" s="85"/>
    </row>
    <row r="57" spans="1:19" ht="15.75" customHeight="1" x14ac:dyDescent="0.15">
      <c r="A57" s="68">
        <v>7</v>
      </c>
      <c r="B57" s="275" t="str">
        <f t="shared" si="0"/>
        <v/>
      </c>
      <c r="C57" s="276" t="str">
        <f>IF($C$26=TRUE,(Ⅴ２!B12),"表示不可")</f>
        <v>表示不可</v>
      </c>
      <c r="D57" s="277" t="str">
        <f>IF($C$26=TRUE,(Ⅴ２!C12),"表示不可")</f>
        <v>表示不可</v>
      </c>
      <c r="E57" s="277" t="str">
        <f>IF($C$26=TRUE,(Ⅴ２!D12),"表示不可")</f>
        <v>表示不可</v>
      </c>
      <c r="F57" s="278" t="str">
        <f>IF($C$26=TRUE,(Ⅴ２!E12),"表示不可")</f>
        <v>表示不可</v>
      </c>
      <c r="G57" s="279" t="str">
        <f>IF($C$26=TRUE,(Ⅴ２!F12),"表示不可")</f>
        <v>表示不可</v>
      </c>
      <c r="H57" s="280" t="str">
        <f t="shared" si="1"/>
        <v/>
      </c>
      <c r="I57" s="281" t="str">
        <f>IF($C$26=TRUE,(Ⅴ２!H12),"表示不可")</f>
        <v>表示不可</v>
      </c>
      <c r="J57" s="282" t="str">
        <f>IF($C$26=TRUE,(Ⅴ２!I12),"表示不可")</f>
        <v>表示不可</v>
      </c>
      <c r="K57" s="291" t="str">
        <f>IF($C$26=TRUE,(Ⅴ２!J12),"表示不可")</f>
        <v>表示不可</v>
      </c>
      <c r="L57" s="284" t="str">
        <f t="shared" si="2"/>
        <v/>
      </c>
      <c r="M57" s="284" t="str">
        <f>IF($C$26=TRUE,(Ⅴ２!L12),"表示不可")</f>
        <v>表示不可</v>
      </c>
      <c r="N57" s="285" t="str">
        <f>IF($C$26=TRUE,(Ⅴ２!M12),"表示不可")</f>
        <v>表示不可</v>
      </c>
      <c r="O57" s="286" t="str">
        <f>IF($C$26=TRUE,(Ⅴ２!N12),"表示不可")</f>
        <v>表示不可</v>
      </c>
      <c r="P57" s="77"/>
      <c r="R57" s="297"/>
      <c r="S57" s="85"/>
    </row>
    <row r="58" spans="1:19" ht="15.75" customHeight="1" x14ac:dyDescent="0.15">
      <c r="A58" s="68">
        <v>8</v>
      </c>
      <c r="B58" s="275" t="str">
        <f t="shared" si="0"/>
        <v/>
      </c>
      <c r="C58" s="276" t="str">
        <f>IF($C$26=TRUE,(Ⅴ２!B13),"表示不可")</f>
        <v>表示不可</v>
      </c>
      <c r="D58" s="277" t="str">
        <f>IF($C$26=TRUE,(Ⅴ２!C13),"表示不可")</f>
        <v>表示不可</v>
      </c>
      <c r="E58" s="277" t="str">
        <f>IF($C$26=TRUE,(Ⅴ２!D13),"表示不可")</f>
        <v>表示不可</v>
      </c>
      <c r="F58" s="278" t="str">
        <f>IF($C$26=TRUE,(Ⅴ２!E13),"表示不可")</f>
        <v>表示不可</v>
      </c>
      <c r="G58" s="279" t="str">
        <f>IF($C$26=TRUE,(Ⅴ２!F13),"表示不可")</f>
        <v>表示不可</v>
      </c>
      <c r="H58" s="280" t="str">
        <f t="shared" si="1"/>
        <v/>
      </c>
      <c r="I58" s="281" t="str">
        <f>IF($C$26=TRUE,(Ⅴ２!H13),"表示不可")</f>
        <v>表示不可</v>
      </c>
      <c r="J58" s="282" t="str">
        <f>IF($C$26=TRUE,(Ⅴ２!I13),"表示不可")</f>
        <v>表示不可</v>
      </c>
      <c r="K58" s="291" t="str">
        <f>IF($C$26=TRUE,(Ⅴ２!J13),"表示不可")</f>
        <v>表示不可</v>
      </c>
      <c r="L58" s="284" t="str">
        <f t="shared" si="2"/>
        <v/>
      </c>
      <c r="M58" s="284" t="str">
        <f>IF($C$26=TRUE,(Ⅴ２!L13),"表示不可")</f>
        <v>表示不可</v>
      </c>
      <c r="N58" s="285" t="str">
        <f>IF($C$26=TRUE,(Ⅴ２!M13),"表示不可")</f>
        <v>表示不可</v>
      </c>
      <c r="O58" s="286" t="str">
        <f>IF($C$26=TRUE,(Ⅴ２!N13),"表示不可")</f>
        <v>表示不可</v>
      </c>
      <c r="P58" s="77"/>
      <c r="S58" s="85"/>
    </row>
    <row r="59" spans="1:19" ht="15.75" customHeight="1" x14ac:dyDescent="0.15">
      <c r="A59" s="68">
        <v>9</v>
      </c>
      <c r="B59" s="275" t="str">
        <f t="shared" si="0"/>
        <v/>
      </c>
      <c r="C59" s="276" t="str">
        <f>IF($C$26=TRUE,(Ⅴ２!B14),"表示不可")</f>
        <v>表示不可</v>
      </c>
      <c r="D59" s="277" t="str">
        <f>IF($C$26=TRUE,(Ⅴ２!C14),"表示不可")</f>
        <v>表示不可</v>
      </c>
      <c r="E59" s="277" t="str">
        <f>IF($C$26=TRUE,(Ⅴ２!D14),"表示不可")</f>
        <v>表示不可</v>
      </c>
      <c r="F59" s="278" t="str">
        <f>IF($C$26=TRUE,(Ⅴ２!E14),"表示不可")</f>
        <v>表示不可</v>
      </c>
      <c r="G59" s="279" t="str">
        <f>IF($C$26=TRUE,(Ⅴ２!F14),"表示不可")</f>
        <v>表示不可</v>
      </c>
      <c r="H59" s="280" t="str">
        <f t="shared" si="1"/>
        <v/>
      </c>
      <c r="I59" s="281" t="str">
        <f>IF($C$26=TRUE,(Ⅴ２!H14),"表示不可")</f>
        <v>表示不可</v>
      </c>
      <c r="J59" s="282" t="str">
        <f>IF($C$26=TRUE,(Ⅴ２!I14),"表示不可")</f>
        <v>表示不可</v>
      </c>
      <c r="K59" s="291" t="str">
        <f>IF($C$26=TRUE,(Ⅴ２!J14),"表示不可")</f>
        <v>表示不可</v>
      </c>
      <c r="L59" s="284" t="str">
        <f t="shared" si="2"/>
        <v/>
      </c>
      <c r="M59" s="284" t="str">
        <f>IF($C$26=TRUE,(Ⅴ２!L14),"表示不可")</f>
        <v>表示不可</v>
      </c>
      <c r="N59" s="285" t="str">
        <f>IF($C$26=TRUE,(Ⅴ２!M14),"表示不可")</f>
        <v>表示不可</v>
      </c>
      <c r="O59" s="286" t="str">
        <f>IF($C$26=TRUE,(Ⅴ２!N14),"表示不可")</f>
        <v>表示不可</v>
      </c>
      <c r="P59" s="77"/>
      <c r="S59" s="85"/>
    </row>
    <row r="60" spans="1:19" ht="15.75" customHeight="1" thickBot="1" x14ac:dyDescent="0.2">
      <c r="A60" s="68">
        <v>10</v>
      </c>
      <c r="B60" s="330" t="str">
        <f t="shared" si="0"/>
        <v/>
      </c>
      <c r="C60" s="331" t="str">
        <f>IF($C$26=TRUE,(Ⅴ２!B15),"表示不可")</f>
        <v>表示不可</v>
      </c>
      <c r="D60" s="332" t="str">
        <f>IF($C$26=TRUE,(Ⅴ２!C15),"表示不可")</f>
        <v>表示不可</v>
      </c>
      <c r="E60" s="332" t="str">
        <f>IF($C$26=TRUE,(Ⅴ２!D15),"表示不可")</f>
        <v>表示不可</v>
      </c>
      <c r="F60" s="333" t="str">
        <f>IF($C$26=TRUE,(Ⅴ２!E15),"表示不可")</f>
        <v>表示不可</v>
      </c>
      <c r="G60" s="334" t="str">
        <f>IF($C$26=TRUE,(Ⅴ２!F15),"表示不可")</f>
        <v>表示不可</v>
      </c>
      <c r="H60" s="335" t="str">
        <f t="shared" si="1"/>
        <v/>
      </c>
      <c r="I60" s="336" t="str">
        <f>IF($C$26=TRUE,(Ⅴ２!H15),"表示不可")</f>
        <v>表示不可</v>
      </c>
      <c r="J60" s="337" t="str">
        <f>IF($C$26=TRUE,(Ⅴ２!I15),"表示不可")</f>
        <v>表示不可</v>
      </c>
      <c r="K60" s="338" t="str">
        <f>IF($C$26=TRUE,(Ⅴ２!J15),"表示不可")</f>
        <v>表示不可</v>
      </c>
      <c r="L60" s="339" t="str">
        <f t="shared" si="2"/>
        <v/>
      </c>
      <c r="M60" s="339" t="str">
        <f>IF($C$26=TRUE,(Ⅴ２!L15),"表示不可")</f>
        <v>表示不可</v>
      </c>
      <c r="N60" s="340" t="str">
        <f>IF($C$26=TRUE,(Ⅴ２!M15),"表示不可")</f>
        <v>表示不可</v>
      </c>
      <c r="O60" s="341" t="str">
        <f>IF($C$26=TRUE,(Ⅴ２!N15),"表示不可")</f>
        <v>表示不可</v>
      </c>
      <c r="P60" s="77"/>
      <c r="S60" s="85"/>
    </row>
    <row r="61" spans="1:19" ht="15.75" customHeight="1" x14ac:dyDescent="0.15">
      <c r="A61" s="68">
        <v>11</v>
      </c>
      <c r="B61" s="275" t="str">
        <f t="shared" si="0"/>
        <v/>
      </c>
      <c r="C61" s="276" t="str">
        <f>IF($C$26=TRUE,(Ⅴ２!B16),"表示不可")</f>
        <v>表示不可</v>
      </c>
      <c r="D61" s="277" t="str">
        <f>IF($C$26=TRUE,(Ⅴ２!C16),"表示不可")</f>
        <v>表示不可</v>
      </c>
      <c r="E61" s="277" t="str">
        <f>IF($C$26=TRUE,(Ⅴ２!D16),"表示不可")</f>
        <v>表示不可</v>
      </c>
      <c r="F61" s="278" t="str">
        <f>IF($C$26=TRUE,(Ⅴ２!E16),"表示不可")</f>
        <v>表示不可</v>
      </c>
      <c r="G61" s="279" t="str">
        <f>IF($C$26=TRUE,(Ⅴ２!F16),"表示不可")</f>
        <v>表示不可</v>
      </c>
      <c r="H61" s="280" t="str">
        <f t="shared" si="1"/>
        <v/>
      </c>
      <c r="I61" s="281" t="str">
        <f>IF($C$26=TRUE,(Ⅴ２!H16),"表示不可")</f>
        <v>表示不可</v>
      </c>
      <c r="J61" s="282" t="str">
        <f>IF($C$26=TRUE,(Ⅴ２!I16),"表示不可")</f>
        <v>表示不可</v>
      </c>
      <c r="K61" s="283" t="str">
        <f>IF($C$26=TRUE,(Ⅴ２!J16),"表示不可")</f>
        <v>表示不可</v>
      </c>
      <c r="L61" s="284" t="str">
        <f t="shared" si="2"/>
        <v/>
      </c>
      <c r="M61" s="284" t="str">
        <f>IF($C$26=TRUE,(Ⅴ２!L16),"表示不可")</f>
        <v>表示不可</v>
      </c>
      <c r="N61" s="285" t="str">
        <f>IF($C$26=TRUE,(Ⅴ２!M16),"表示不可")</f>
        <v>表示不可</v>
      </c>
      <c r="O61" s="286" t="str">
        <f>IF($C$26=TRUE,(Ⅴ２!N16),"表示不可")</f>
        <v>表示不可</v>
      </c>
      <c r="P61" s="77"/>
      <c r="S61" s="85"/>
    </row>
    <row r="62" spans="1:19" ht="15.75" customHeight="1" x14ac:dyDescent="0.15">
      <c r="A62" s="68">
        <v>12</v>
      </c>
      <c r="B62" s="275" t="str">
        <f t="shared" si="0"/>
        <v/>
      </c>
      <c r="C62" s="276" t="str">
        <f>IF($C$26=TRUE,(Ⅴ２!B17),"表示不可")</f>
        <v>表示不可</v>
      </c>
      <c r="D62" s="277" t="str">
        <f>IF($C$26=TRUE,(Ⅴ２!C17),"表示不可")</f>
        <v>表示不可</v>
      </c>
      <c r="E62" s="277" t="str">
        <f>IF($C$26=TRUE,(Ⅴ２!D17),"表示不可")</f>
        <v>表示不可</v>
      </c>
      <c r="F62" s="278" t="str">
        <f>IF($C$26=TRUE,(Ⅴ２!E17),"表示不可")</f>
        <v>表示不可</v>
      </c>
      <c r="G62" s="279" t="str">
        <f>IF($C$26=TRUE,(Ⅴ２!F17),"表示不可")</f>
        <v>表示不可</v>
      </c>
      <c r="H62" s="280" t="str">
        <f t="shared" si="1"/>
        <v/>
      </c>
      <c r="I62" s="281" t="str">
        <f>IF($C$26=TRUE,(Ⅴ２!H17),"表示不可")</f>
        <v>表示不可</v>
      </c>
      <c r="J62" s="282" t="str">
        <f>IF($C$26=TRUE,(Ⅴ２!I17),"表示不可")</f>
        <v>表示不可</v>
      </c>
      <c r="K62" s="291" t="str">
        <f>IF($C$26=TRUE,(Ⅴ２!J17),"表示不可")</f>
        <v>表示不可</v>
      </c>
      <c r="L62" s="284" t="str">
        <f t="shared" si="2"/>
        <v/>
      </c>
      <c r="M62" s="284" t="str">
        <f>IF($C$26=TRUE,(Ⅴ２!L17),"表示不可")</f>
        <v>表示不可</v>
      </c>
      <c r="N62" s="285" t="str">
        <f>IF($C$26=TRUE,(Ⅴ２!M17),"表示不可")</f>
        <v>表示不可</v>
      </c>
      <c r="O62" s="286" t="str">
        <f>IF($C$26=TRUE,(Ⅴ２!N17),"表示不可")</f>
        <v>表示不可</v>
      </c>
      <c r="P62" s="77"/>
      <c r="R62" s="297"/>
      <c r="S62" s="85"/>
    </row>
    <row r="63" spans="1:19" ht="15.75" customHeight="1" x14ac:dyDescent="0.15">
      <c r="A63" s="68">
        <v>13</v>
      </c>
      <c r="B63" s="275" t="str">
        <f t="shared" si="0"/>
        <v/>
      </c>
      <c r="C63" s="276" t="str">
        <f>IF($C$26=TRUE,(Ⅴ２!B18),"表示不可")</f>
        <v>表示不可</v>
      </c>
      <c r="D63" s="277" t="str">
        <f>IF($C$26=TRUE,(Ⅴ２!C18),"表示不可")</f>
        <v>表示不可</v>
      </c>
      <c r="E63" s="277" t="str">
        <f>IF($C$26=TRUE,(Ⅴ２!D18),"表示不可")</f>
        <v>表示不可</v>
      </c>
      <c r="F63" s="278" t="str">
        <f>IF($C$26=TRUE,(Ⅴ２!E18),"表示不可")</f>
        <v>表示不可</v>
      </c>
      <c r="G63" s="279" t="str">
        <f>IF($C$26=TRUE,(Ⅴ２!F18),"表示不可")</f>
        <v>表示不可</v>
      </c>
      <c r="H63" s="280" t="str">
        <f t="shared" si="1"/>
        <v/>
      </c>
      <c r="I63" s="281" t="str">
        <f>IF($C$26=TRUE,(Ⅴ２!H18),"表示不可")</f>
        <v>表示不可</v>
      </c>
      <c r="J63" s="282" t="str">
        <f>IF($C$26=TRUE,(Ⅴ２!I18),"表示不可")</f>
        <v>表示不可</v>
      </c>
      <c r="K63" s="291" t="str">
        <f>IF($C$26=TRUE,(Ⅴ２!J18),"表示不可")</f>
        <v>表示不可</v>
      </c>
      <c r="L63" s="284" t="str">
        <f t="shared" si="2"/>
        <v/>
      </c>
      <c r="M63" s="284" t="str">
        <f>IF($C$26=TRUE,(Ⅴ２!L18),"表示不可")</f>
        <v>表示不可</v>
      </c>
      <c r="N63" s="285" t="str">
        <f>IF($C$26=TRUE,(Ⅴ２!M18),"表示不可")</f>
        <v>表示不可</v>
      </c>
      <c r="O63" s="286" t="str">
        <f>IF($C$26=TRUE,(Ⅴ２!N18),"表示不可")</f>
        <v>表示不可</v>
      </c>
      <c r="P63" s="77"/>
      <c r="S63" s="85"/>
    </row>
    <row r="64" spans="1:19" ht="15.75" customHeight="1" x14ac:dyDescent="0.15">
      <c r="A64" s="68">
        <v>14</v>
      </c>
      <c r="B64" s="275" t="str">
        <f t="shared" si="0"/>
        <v/>
      </c>
      <c r="C64" s="276" t="str">
        <f>IF($C$26=TRUE,(Ⅴ２!B19),"表示不可")</f>
        <v>表示不可</v>
      </c>
      <c r="D64" s="277" t="str">
        <f>IF($C$26=TRUE,(Ⅴ２!C19),"表示不可")</f>
        <v>表示不可</v>
      </c>
      <c r="E64" s="277" t="str">
        <f>IF($C$26=TRUE,(Ⅴ２!D19),"表示不可")</f>
        <v>表示不可</v>
      </c>
      <c r="F64" s="278" t="str">
        <f>IF($C$26=TRUE,(Ⅴ２!E19),"表示不可")</f>
        <v>表示不可</v>
      </c>
      <c r="G64" s="279" t="str">
        <f>IF($C$26=TRUE,(Ⅴ２!F19),"表示不可")</f>
        <v>表示不可</v>
      </c>
      <c r="H64" s="280" t="str">
        <f t="shared" si="1"/>
        <v/>
      </c>
      <c r="I64" s="281" t="str">
        <f>IF($C$26=TRUE,(Ⅴ２!H19),"表示不可")</f>
        <v>表示不可</v>
      </c>
      <c r="J64" s="282" t="str">
        <f>IF($C$26=TRUE,(Ⅴ２!I19),"表示不可")</f>
        <v>表示不可</v>
      </c>
      <c r="K64" s="291" t="str">
        <f>IF($C$26=TRUE,(Ⅴ２!J19),"表示不可")</f>
        <v>表示不可</v>
      </c>
      <c r="L64" s="284" t="str">
        <f t="shared" si="2"/>
        <v/>
      </c>
      <c r="M64" s="284" t="str">
        <f>IF($C$26=TRUE,(Ⅴ２!L19),"表示不可")</f>
        <v>表示不可</v>
      </c>
      <c r="N64" s="285" t="str">
        <f>IF($C$26=TRUE,(Ⅴ２!M19),"表示不可")</f>
        <v>表示不可</v>
      </c>
      <c r="O64" s="286" t="str">
        <f>IF($C$26=TRUE,(Ⅴ２!N19),"表示不可")</f>
        <v>表示不可</v>
      </c>
      <c r="P64" s="77"/>
      <c r="S64" s="85"/>
    </row>
    <row r="65" spans="1:95" ht="15.75" customHeight="1" thickBot="1" x14ac:dyDescent="0.2">
      <c r="A65" s="68">
        <v>15</v>
      </c>
      <c r="B65" s="298" t="str">
        <f t="shared" si="0"/>
        <v/>
      </c>
      <c r="C65" s="299" t="str">
        <f>IF($C$26=TRUE,(Ⅴ２!B20),"表示不可")</f>
        <v>表示不可</v>
      </c>
      <c r="D65" s="300" t="str">
        <f>IF($C$26=TRUE,(Ⅴ２!C20),"表示不可")</f>
        <v>表示不可</v>
      </c>
      <c r="E65" s="300" t="str">
        <f>IF($C$26=TRUE,(Ⅴ２!D20),"表示不可")</f>
        <v>表示不可</v>
      </c>
      <c r="F65" s="301" t="str">
        <f>IF($C$26=TRUE,(Ⅴ２!E20),"表示不可")</f>
        <v>表示不可</v>
      </c>
      <c r="G65" s="302" t="str">
        <f>IF($C$26=TRUE,(Ⅴ２!F20),"表示不可")</f>
        <v>表示不可</v>
      </c>
      <c r="H65" s="303" t="str">
        <f t="shared" si="1"/>
        <v/>
      </c>
      <c r="I65" s="304" t="str">
        <f>IF($C$26=TRUE,(Ⅴ２!H20),"表示不可")</f>
        <v>表示不可</v>
      </c>
      <c r="J65" s="305" t="str">
        <f>IF($C$26=TRUE,(Ⅴ２!I20),"表示不可")</f>
        <v>表示不可</v>
      </c>
      <c r="K65" s="306" t="str">
        <f>IF($C$26=TRUE,(Ⅴ２!J20),"表示不可")</f>
        <v>表示不可</v>
      </c>
      <c r="L65" s="307" t="str">
        <f t="shared" si="2"/>
        <v/>
      </c>
      <c r="M65" s="307" t="str">
        <f>IF($C$26=TRUE,(Ⅴ２!L20),"表示不可")</f>
        <v>表示不可</v>
      </c>
      <c r="N65" s="308" t="str">
        <f>IF($C$26=TRUE,(Ⅴ２!M20),"表示不可")</f>
        <v>表示不可</v>
      </c>
      <c r="O65" s="309" t="str">
        <f>IF($C$26=TRUE,(Ⅴ２!N20),"表示不可")</f>
        <v>表示不可</v>
      </c>
      <c r="P65" s="77"/>
      <c r="S65" s="85"/>
    </row>
    <row r="66" spans="1:95" ht="15.75" customHeight="1" x14ac:dyDescent="0.15">
      <c r="A66" s="68">
        <v>16</v>
      </c>
      <c r="B66" s="314" t="str">
        <f t="shared" si="0"/>
        <v/>
      </c>
      <c r="C66" s="315" t="str">
        <f>IF($C$26=TRUE,(Ⅴ２!B21),"表示不可")</f>
        <v>表示不可</v>
      </c>
      <c r="D66" s="316" t="str">
        <f>IF($C$26=TRUE,(Ⅴ２!C21),"表示不可")</f>
        <v>表示不可</v>
      </c>
      <c r="E66" s="316" t="str">
        <f>IF($C$26=TRUE,(Ⅴ２!D21),"表示不可")</f>
        <v>表示不可</v>
      </c>
      <c r="F66" s="317" t="str">
        <f>IF($C$26=TRUE,(Ⅴ２!E21),"表示不可")</f>
        <v>表示不可</v>
      </c>
      <c r="G66" s="318" t="str">
        <f>IF($C$26=TRUE,(Ⅴ２!F21),"表示不可")</f>
        <v>表示不可</v>
      </c>
      <c r="H66" s="319" t="str">
        <f t="shared" si="1"/>
        <v/>
      </c>
      <c r="I66" s="320" t="str">
        <f>IF($C$26=TRUE,(Ⅴ２!H21),"表示不可")</f>
        <v>表示不可</v>
      </c>
      <c r="J66" s="321" t="str">
        <f>IF($C$26=TRUE,(Ⅴ２!I21),"表示不可")</f>
        <v>表示不可</v>
      </c>
      <c r="K66" s="322" t="str">
        <f>IF($C$26=TRUE,(Ⅴ２!J21),"表示不可")</f>
        <v>表示不可</v>
      </c>
      <c r="L66" s="323" t="str">
        <f t="shared" si="2"/>
        <v/>
      </c>
      <c r="M66" s="323" t="str">
        <f>IF($C$26=TRUE,(Ⅴ２!L21),"表示不可")</f>
        <v>表示不可</v>
      </c>
      <c r="N66" s="324" t="str">
        <f>IF($C$26=TRUE,(Ⅴ２!M21),"表示不可")</f>
        <v>表示不可</v>
      </c>
      <c r="O66" s="325" t="str">
        <f>IF($C$26=TRUE,(Ⅴ２!N21),"表示不可")</f>
        <v>表示不可</v>
      </c>
      <c r="P66" s="77"/>
      <c r="S66" s="85"/>
    </row>
    <row r="67" spans="1:95" ht="15.75" customHeight="1" x14ac:dyDescent="0.15">
      <c r="A67" s="68">
        <v>17</v>
      </c>
      <c r="B67" s="275" t="str">
        <f t="shared" si="0"/>
        <v/>
      </c>
      <c r="C67" s="276" t="str">
        <f>IF($C$26=TRUE,(Ⅴ２!B22),"表示不可")</f>
        <v>表示不可</v>
      </c>
      <c r="D67" s="277" t="str">
        <f>IF($C$26=TRUE,(Ⅴ２!C22),"表示不可")</f>
        <v>表示不可</v>
      </c>
      <c r="E67" s="277" t="str">
        <f>IF($C$26=TRUE,(Ⅴ２!D22),"表示不可")</f>
        <v>表示不可</v>
      </c>
      <c r="F67" s="278" t="str">
        <f>IF($C$26=TRUE,(Ⅴ２!E22),"表示不可")</f>
        <v>表示不可</v>
      </c>
      <c r="G67" s="279" t="str">
        <f>IF($C$26=TRUE,(Ⅴ２!F22),"表示不可")</f>
        <v>表示不可</v>
      </c>
      <c r="H67" s="280" t="str">
        <f t="shared" si="1"/>
        <v/>
      </c>
      <c r="I67" s="281" t="str">
        <f>IF($C$26=TRUE,(Ⅴ２!H22),"表示不可")</f>
        <v>表示不可</v>
      </c>
      <c r="J67" s="282" t="str">
        <f>IF($C$26=TRUE,(Ⅴ２!I22),"表示不可")</f>
        <v>表示不可</v>
      </c>
      <c r="K67" s="291" t="str">
        <f>IF($C$26=TRUE,(Ⅴ２!J22),"表示不可")</f>
        <v>表示不可</v>
      </c>
      <c r="L67" s="284" t="str">
        <f t="shared" si="2"/>
        <v/>
      </c>
      <c r="M67" s="284" t="str">
        <f>IF($C$26=TRUE,(Ⅴ２!L22),"表示不可")</f>
        <v>表示不可</v>
      </c>
      <c r="N67" s="285" t="str">
        <f>IF($C$26=TRUE,(Ⅴ２!M22),"表示不可")</f>
        <v>表示不可</v>
      </c>
      <c r="O67" s="286" t="str">
        <f>IF($C$26=TRUE,(Ⅴ２!N22),"表示不可")</f>
        <v>表示不可</v>
      </c>
      <c r="P67" s="77"/>
      <c r="S67" s="85"/>
    </row>
    <row r="68" spans="1:95" ht="15.75" customHeight="1" x14ac:dyDescent="0.15">
      <c r="A68" s="68">
        <v>18</v>
      </c>
      <c r="B68" s="275" t="str">
        <f t="shared" si="0"/>
        <v/>
      </c>
      <c r="C68" s="276" t="str">
        <f>IF($C$26=TRUE,(Ⅴ２!B23),"表示不可")</f>
        <v>表示不可</v>
      </c>
      <c r="D68" s="277" t="str">
        <f>IF($C$26=TRUE,(Ⅴ２!C23),"表示不可")</f>
        <v>表示不可</v>
      </c>
      <c r="E68" s="277" t="str">
        <f>IF($C$26=TRUE,(Ⅴ２!D23),"表示不可")</f>
        <v>表示不可</v>
      </c>
      <c r="F68" s="278" t="str">
        <f>IF($C$26=TRUE,(Ⅴ２!E23),"表示不可")</f>
        <v>表示不可</v>
      </c>
      <c r="G68" s="279" t="str">
        <f>IF($C$26=TRUE,(Ⅴ２!F23),"表示不可")</f>
        <v>表示不可</v>
      </c>
      <c r="H68" s="280" t="str">
        <f t="shared" si="1"/>
        <v/>
      </c>
      <c r="I68" s="281" t="str">
        <f>IF($C$26=TRUE,(Ⅴ２!H23),"表示不可")</f>
        <v>表示不可</v>
      </c>
      <c r="J68" s="282" t="str">
        <f>IF($C$26=TRUE,(Ⅴ２!I23),"表示不可")</f>
        <v>表示不可</v>
      </c>
      <c r="K68" s="291" t="str">
        <f>IF($C$26=TRUE,(Ⅴ２!J23),"表示不可")</f>
        <v>表示不可</v>
      </c>
      <c r="L68" s="284" t="str">
        <f t="shared" si="2"/>
        <v/>
      </c>
      <c r="M68" s="284" t="str">
        <f>IF($C$26=TRUE,(Ⅴ２!L23),"表示不可")</f>
        <v>表示不可</v>
      </c>
      <c r="N68" s="285" t="str">
        <f>IF($C$26=TRUE,(Ⅴ２!M23),"表示不可")</f>
        <v>表示不可</v>
      </c>
      <c r="O68" s="286" t="str">
        <f>IF($C$26=TRUE,(Ⅴ２!N23),"表示不可")</f>
        <v>表示不可</v>
      </c>
      <c r="P68" s="77"/>
      <c r="S68" s="85"/>
    </row>
    <row r="69" spans="1:95" ht="15.75" customHeight="1" x14ac:dyDescent="0.15">
      <c r="A69" s="68">
        <v>19</v>
      </c>
      <c r="B69" s="275" t="str">
        <f t="shared" si="0"/>
        <v/>
      </c>
      <c r="C69" s="276" t="str">
        <f>IF($C$26=TRUE,(Ⅴ２!B24),"表示不可")</f>
        <v>表示不可</v>
      </c>
      <c r="D69" s="277" t="str">
        <f>IF($C$26=TRUE,(Ⅴ２!C24),"表示不可")</f>
        <v>表示不可</v>
      </c>
      <c r="E69" s="277" t="str">
        <f>IF($C$26=TRUE,(Ⅴ２!D24),"表示不可")</f>
        <v>表示不可</v>
      </c>
      <c r="F69" s="278" t="str">
        <f>IF($C$26=TRUE,(Ⅴ２!E24),"表示不可")</f>
        <v>表示不可</v>
      </c>
      <c r="G69" s="279" t="str">
        <f>IF($C$26=TRUE,(Ⅴ２!F24),"表示不可")</f>
        <v>表示不可</v>
      </c>
      <c r="H69" s="280" t="str">
        <f t="shared" si="1"/>
        <v/>
      </c>
      <c r="I69" s="281" t="str">
        <f>IF($C$26=TRUE,(Ⅴ２!H24),"表示不可")</f>
        <v>表示不可</v>
      </c>
      <c r="J69" s="282" t="str">
        <f>IF($C$26=TRUE,(Ⅴ２!I24),"表示不可")</f>
        <v>表示不可</v>
      </c>
      <c r="K69" s="291" t="str">
        <f>IF($C$26=TRUE,(Ⅴ２!J24),"表示不可")</f>
        <v>表示不可</v>
      </c>
      <c r="L69" s="284" t="str">
        <f t="shared" si="2"/>
        <v/>
      </c>
      <c r="M69" s="284" t="str">
        <f>IF($C$26=TRUE,(Ⅴ２!L24),"表示不可")</f>
        <v>表示不可</v>
      </c>
      <c r="N69" s="285" t="str">
        <f>IF($C$26=TRUE,(Ⅴ２!M24),"表示不可")</f>
        <v>表示不可</v>
      </c>
      <c r="O69" s="286" t="str">
        <f>IF($C$26=TRUE,(Ⅴ２!N24),"表示不可")</f>
        <v>表示不可</v>
      </c>
      <c r="P69" s="77"/>
      <c r="S69" s="85"/>
    </row>
    <row r="70" spans="1:95" ht="15.75" customHeight="1" thickBot="1" x14ac:dyDescent="0.2">
      <c r="A70" s="68">
        <v>20</v>
      </c>
      <c r="B70" s="330" t="str">
        <f t="shared" si="0"/>
        <v/>
      </c>
      <c r="C70" s="331" t="str">
        <f>IF($C$26=TRUE,(Ⅴ２!B25),"表示不可")</f>
        <v>表示不可</v>
      </c>
      <c r="D70" s="332" t="str">
        <f>IF($C$26=TRUE,(Ⅴ２!C25),"表示不可")</f>
        <v>表示不可</v>
      </c>
      <c r="E70" s="332" t="str">
        <f>IF($C$26=TRUE,(Ⅴ２!D25),"表示不可")</f>
        <v>表示不可</v>
      </c>
      <c r="F70" s="333" t="str">
        <f>IF($C$26=TRUE,(Ⅴ２!E25),"表示不可")</f>
        <v>表示不可</v>
      </c>
      <c r="G70" s="334" t="str">
        <f>IF($C$26=TRUE,(Ⅴ２!F25),"表示不可")</f>
        <v>表示不可</v>
      </c>
      <c r="H70" s="335" t="str">
        <f t="shared" si="1"/>
        <v/>
      </c>
      <c r="I70" s="336" t="str">
        <f>IF($C$26=TRUE,(Ⅴ２!H25),"表示不可")</f>
        <v>表示不可</v>
      </c>
      <c r="J70" s="337" t="str">
        <f>IF($C$26=TRUE,(Ⅴ２!I25),"表示不可")</f>
        <v>表示不可</v>
      </c>
      <c r="K70" s="338" t="str">
        <f>IF($C$26=TRUE,(Ⅴ２!J25),"表示不可")</f>
        <v>表示不可</v>
      </c>
      <c r="L70" s="339" t="str">
        <f t="shared" si="2"/>
        <v/>
      </c>
      <c r="M70" s="339" t="str">
        <f>IF($C$26=TRUE,(Ⅴ２!L25),"表示不可")</f>
        <v>表示不可</v>
      </c>
      <c r="N70" s="340" t="str">
        <f>IF($C$26=TRUE,(Ⅴ２!M25),"表示不可")</f>
        <v>表示不可</v>
      </c>
      <c r="O70" s="341" t="str">
        <f>IF($C$26=TRUE,(Ⅴ２!N25),"表示不可")</f>
        <v>表示不可</v>
      </c>
      <c r="P70" s="77"/>
      <c r="S70" s="85"/>
    </row>
    <row r="71" spans="1:95" ht="15.75" customHeight="1" x14ac:dyDescent="0.15">
      <c r="A71" s="68">
        <v>21</v>
      </c>
      <c r="B71" s="350" t="str">
        <f>IF($C$4="", "",$C$4)</f>
        <v/>
      </c>
      <c r="C71" s="276" t="str">
        <f>IF($C$26=TRUE,(Ⅴ２!B26),"表示不可")</f>
        <v>表示不可</v>
      </c>
      <c r="D71" s="277" t="str">
        <f>IF($C$26=TRUE,(Ⅴ２!C26),"表示不可")</f>
        <v>表示不可</v>
      </c>
      <c r="E71" s="277" t="str">
        <f>IF($C$26=TRUE,(Ⅴ２!D26),"表示不可")</f>
        <v>表示不可</v>
      </c>
      <c r="F71" s="278" t="str">
        <f>IF($C$26=TRUE,(Ⅴ２!E26),"表示不可")</f>
        <v>表示不可</v>
      </c>
      <c r="G71" s="318" t="str">
        <f>IF($C$26=TRUE,(Ⅴ２!F26),"表示不可")</f>
        <v>表示不可</v>
      </c>
      <c r="H71" s="351" t="str">
        <f>IF(C71="アナウンス","記入→","")</f>
        <v/>
      </c>
      <c r="I71" s="320" t="str">
        <f>IF($C$26=TRUE,(Ⅴ２!H26),"表示不可")</f>
        <v>表示不可</v>
      </c>
      <c r="J71" s="321" t="str">
        <f>IF($C$26=TRUE,(Ⅴ２!I26),"表示不可")</f>
        <v>表示不可</v>
      </c>
      <c r="K71" s="322" t="str">
        <f>IF($C$26=TRUE,(Ⅴ２!J26),"表示不可")</f>
        <v>表示不可</v>
      </c>
      <c r="L71" s="352" t="str">
        <f>IF(C71="朗読","記入→","")</f>
        <v/>
      </c>
      <c r="M71" s="323" t="str">
        <f>IF($C$26=TRUE,(Ⅴ２!L26),"表示不可")</f>
        <v>表示不可</v>
      </c>
      <c r="N71" s="353" t="str">
        <f>IF($C$26=TRUE,(Ⅴ２!M26),"表示不可")</f>
        <v>表示不可</v>
      </c>
      <c r="O71" s="354" t="str">
        <f>IF($C$26=TRUE,(Ⅴ２!N26),"表示不可")</f>
        <v>表示不可</v>
      </c>
      <c r="P71" s="77"/>
    </row>
    <row r="72" spans="1:95" ht="15.75" customHeight="1" x14ac:dyDescent="0.15">
      <c r="A72" s="68">
        <v>22</v>
      </c>
      <c r="B72" s="350" t="str">
        <f t="shared" ref="B72:B90" si="3">IF($C$4="", "",$C$4)</f>
        <v/>
      </c>
      <c r="C72" s="276" t="str">
        <f>IF($C$26=TRUE,(Ⅴ２!B27),"表示不可")</f>
        <v>表示不可</v>
      </c>
      <c r="D72" s="277" t="str">
        <f>IF($C$26=TRUE,(Ⅴ２!C27),"表示不可")</f>
        <v>表示不可</v>
      </c>
      <c r="E72" s="277" t="str">
        <f>IF($C$26=TRUE,(Ⅴ２!D27),"表示不可")</f>
        <v>表示不可</v>
      </c>
      <c r="F72" s="278" t="str">
        <f>IF($C$26=TRUE,(Ⅴ２!E27),"表示不可")</f>
        <v>表示不可</v>
      </c>
      <c r="G72" s="279" t="str">
        <f>IF($C$26=TRUE,(Ⅴ２!F27),"表示不可")</f>
        <v>表示不可</v>
      </c>
      <c r="H72" s="351" t="str">
        <f t="shared" ref="H72:H90" si="4">IF(C72="アナウンス","記入→","")</f>
        <v/>
      </c>
      <c r="I72" s="281" t="str">
        <f>IF($C$26=TRUE,(Ⅴ２!H27),"表示不可")</f>
        <v>表示不可</v>
      </c>
      <c r="J72" s="282" t="str">
        <f>IF($C$26=TRUE,(Ⅴ２!I27),"表示不可")</f>
        <v>表示不可</v>
      </c>
      <c r="K72" s="291" t="str">
        <f>IF($C$26=TRUE,(Ⅴ２!J27),"表示不可")</f>
        <v>表示不可</v>
      </c>
      <c r="L72" s="355" t="str">
        <f t="shared" ref="L72:L90" si="5">IF(C72="朗読","記入→","")</f>
        <v/>
      </c>
      <c r="M72" s="284" t="str">
        <f>IF($C$26=TRUE,(Ⅴ２!L27),"表示不可")</f>
        <v>表示不可</v>
      </c>
      <c r="N72" s="353" t="str">
        <f>IF($C$26=TRUE,(Ⅴ２!M27),"表示不可")</f>
        <v>表示不可</v>
      </c>
      <c r="O72" s="354" t="str">
        <f>IF($C$26=TRUE,(Ⅴ２!N27),"表示不可")</f>
        <v>表示不可</v>
      </c>
      <c r="P72" s="77"/>
    </row>
    <row r="73" spans="1:95" s="356" customFormat="1" ht="15.75" customHeight="1" x14ac:dyDescent="0.25">
      <c r="A73" s="68">
        <v>23</v>
      </c>
      <c r="B73" s="350" t="str">
        <f t="shared" si="3"/>
        <v/>
      </c>
      <c r="C73" s="276" t="str">
        <f>IF($C$26=TRUE,(Ⅴ２!B28),"表示不可")</f>
        <v>表示不可</v>
      </c>
      <c r="D73" s="277" t="str">
        <f>IF($C$26=TRUE,(Ⅴ２!C28),"表示不可")</f>
        <v>表示不可</v>
      </c>
      <c r="E73" s="277" t="str">
        <f>IF($C$26=TRUE,(Ⅴ２!D28),"表示不可")</f>
        <v>表示不可</v>
      </c>
      <c r="F73" s="278" t="str">
        <f>IF($C$26=TRUE,(Ⅴ２!E28),"表示不可")</f>
        <v>表示不可</v>
      </c>
      <c r="G73" s="279" t="str">
        <f>IF($C$26=TRUE,(Ⅴ２!F28),"表示不可")</f>
        <v>表示不可</v>
      </c>
      <c r="H73" s="351" t="str">
        <f t="shared" si="4"/>
        <v/>
      </c>
      <c r="I73" s="281" t="str">
        <f>IF($C$26=TRUE,(Ⅴ２!H28),"表示不可")</f>
        <v>表示不可</v>
      </c>
      <c r="J73" s="282" t="str">
        <f>IF($C$26=TRUE,(Ⅴ２!I28),"表示不可")</f>
        <v>表示不可</v>
      </c>
      <c r="K73" s="291" t="str">
        <f>IF($C$26=TRUE,(Ⅴ２!J28),"表示不可")</f>
        <v>表示不可</v>
      </c>
      <c r="L73" s="355" t="str">
        <f t="shared" si="5"/>
        <v/>
      </c>
      <c r="M73" s="284" t="str">
        <f>IF($C$26=TRUE,(Ⅴ２!L28),"表示不可")</f>
        <v>表示不可</v>
      </c>
      <c r="N73" s="353" t="str">
        <f>IF($C$26=TRUE,(Ⅴ２!M28),"表示不可")</f>
        <v>表示不可</v>
      </c>
      <c r="O73" s="354" t="str">
        <f>IF($C$26=TRUE,(Ⅴ２!N28),"表示不可")</f>
        <v>表示不可</v>
      </c>
      <c r="P73" s="77"/>
      <c r="Q73" s="70"/>
      <c r="R73" s="71"/>
      <c r="S73" s="71"/>
      <c r="T73" s="71"/>
      <c r="U73" s="70"/>
      <c r="V73" s="72"/>
      <c r="W73" s="71"/>
      <c r="X73" s="71"/>
      <c r="Y73" s="71"/>
      <c r="Z73" s="71"/>
      <c r="AA73" s="71"/>
      <c r="AB73" s="71"/>
      <c r="AC73" s="71"/>
      <c r="AD73" s="71"/>
      <c r="AE73" s="71"/>
      <c r="AF73" s="71"/>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c r="CJ73" s="68"/>
      <c r="CK73" s="68"/>
      <c r="CL73" s="68"/>
      <c r="CM73" s="68"/>
      <c r="CN73" s="68"/>
      <c r="CO73" s="68"/>
      <c r="CP73" s="68"/>
      <c r="CQ73" s="68"/>
    </row>
    <row r="74" spans="1:95" ht="15.75" customHeight="1" x14ac:dyDescent="0.15">
      <c r="A74" s="68">
        <v>24</v>
      </c>
      <c r="B74" s="350" t="str">
        <f t="shared" si="3"/>
        <v/>
      </c>
      <c r="C74" s="276" t="str">
        <f>IF($C$26=TRUE,(Ⅴ２!B29),"表示不可")</f>
        <v>表示不可</v>
      </c>
      <c r="D74" s="277" t="str">
        <f>IF($C$26=TRUE,(Ⅴ２!C29),"表示不可")</f>
        <v>表示不可</v>
      </c>
      <c r="E74" s="277" t="str">
        <f>IF($C$26=TRUE,(Ⅴ２!D29),"表示不可")</f>
        <v>表示不可</v>
      </c>
      <c r="F74" s="278" t="str">
        <f>IF($C$26=TRUE,(Ⅴ２!E29),"表示不可")</f>
        <v>表示不可</v>
      </c>
      <c r="G74" s="279" t="str">
        <f>IF($C$26=TRUE,(Ⅴ２!F29),"表示不可")</f>
        <v>表示不可</v>
      </c>
      <c r="H74" s="351" t="str">
        <f t="shared" si="4"/>
        <v/>
      </c>
      <c r="I74" s="281" t="str">
        <f>IF($C$26=TRUE,(Ⅴ２!H29),"表示不可")</f>
        <v>表示不可</v>
      </c>
      <c r="J74" s="282" t="str">
        <f>IF($C$26=TRUE,(Ⅴ２!I29),"表示不可")</f>
        <v>表示不可</v>
      </c>
      <c r="K74" s="291" t="str">
        <f>IF($C$26=TRUE,(Ⅴ２!J29),"表示不可")</f>
        <v>表示不可</v>
      </c>
      <c r="L74" s="355" t="str">
        <f t="shared" si="5"/>
        <v/>
      </c>
      <c r="M74" s="284" t="str">
        <f>IF($C$26=TRUE,(Ⅴ２!L29),"表示不可")</f>
        <v>表示不可</v>
      </c>
      <c r="N74" s="353" t="str">
        <f>IF($C$26=TRUE,(Ⅴ２!M29),"表示不可")</f>
        <v>表示不可</v>
      </c>
      <c r="O74" s="354" t="str">
        <f>IF($C$26=TRUE,(Ⅴ２!N29),"表示不可")</f>
        <v>表示不可</v>
      </c>
      <c r="P74" s="77"/>
      <c r="R74" s="297"/>
      <c r="S74" s="297"/>
    </row>
    <row r="75" spans="1:95" ht="15.75" customHeight="1" thickBot="1" x14ac:dyDescent="0.2">
      <c r="A75" s="68">
        <v>25</v>
      </c>
      <c r="B75" s="357" t="str">
        <f t="shared" si="3"/>
        <v/>
      </c>
      <c r="C75" s="299" t="str">
        <f>IF($C$26=TRUE,(Ⅴ２!B30),"表示不可")</f>
        <v>表示不可</v>
      </c>
      <c r="D75" s="300" t="str">
        <f>IF($C$26=TRUE,(Ⅴ２!C30),"表示不可")</f>
        <v>表示不可</v>
      </c>
      <c r="E75" s="300" t="str">
        <f>IF($C$26=TRUE,(Ⅴ２!D30),"表示不可")</f>
        <v>表示不可</v>
      </c>
      <c r="F75" s="301" t="str">
        <f>IF($C$26=TRUE,(Ⅴ２!E30),"表示不可")</f>
        <v>表示不可</v>
      </c>
      <c r="G75" s="302" t="str">
        <f>IF($C$26=TRUE,(Ⅴ２!F30),"表示不可")</f>
        <v>表示不可</v>
      </c>
      <c r="H75" s="358" t="str">
        <f t="shared" si="4"/>
        <v/>
      </c>
      <c r="I75" s="304" t="str">
        <f>IF($C$26=TRUE,(Ⅴ２!H30),"表示不可")</f>
        <v>表示不可</v>
      </c>
      <c r="J75" s="305" t="str">
        <f>IF($C$26=TRUE,(Ⅴ２!I30),"表示不可")</f>
        <v>表示不可</v>
      </c>
      <c r="K75" s="306" t="str">
        <f>IF($C$26=TRUE,(Ⅴ２!J30),"表示不可")</f>
        <v>表示不可</v>
      </c>
      <c r="L75" s="359" t="str">
        <f t="shared" si="5"/>
        <v/>
      </c>
      <c r="M75" s="307" t="str">
        <f>IF($C$26=TRUE,(Ⅴ２!L30),"表示不可")</f>
        <v>表示不可</v>
      </c>
      <c r="N75" s="360" t="str">
        <f>IF($C$26=TRUE,(Ⅴ２!M30),"表示不可")</f>
        <v>表示不可</v>
      </c>
      <c r="O75" s="361" t="str">
        <f>IF($C$26=TRUE,(Ⅴ２!N30),"表示不可")</f>
        <v>表示不可</v>
      </c>
      <c r="P75" s="77"/>
    </row>
    <row r="76" spans="1:95" s="79" customFormat="1" ht="15.75" customHeight="1" x14ac:dyDescent="0.15">
      <c r="A76" s="68">
        <v>26</v>
      </c>
      <c r="B76" s="362" t="str">
        <f t="shared" si="3"/>
        <v/>
      </c>
      <c r="C76" s="315" t="str">
        <f>IF($C$26=TRUE,(Ⅴ２!B31),"表示不可")</f>
        <v>表示不可</v>
      </c>
      <c r="D76" s="316" t="str">
        <f>IF($C$26=TRUE,(Ⅴ２!C31),"表示不可")</f>
        <v>表示不可</v>
      </c>
      <c r="E76" s="316" t="str">
        <f>IF($C$26=TRUE,(Ⅴ２!D31),"表示不可")</f>
        <v>表示不可</v>
      </c>
      <c r="F76" s="317" t="str">
        <f>IF($C$26=TRUE,(Ⅴ２!E31),"表示不可")</f>
        <v>表示不可</v>
      </c>
      <c r="G76" s="318" t="str">
        <f>IF($C$26=TRUE,(Ⅴ２!F31),"表示不可")</f>
        <v>表示不可</v>
      </c>
      <c r="H76" s="363" t="str">
        <f t="shared" si="4"/>
        <v/>
      </c>
      <c r="I76" s="320" t="str">
        <f>IF($C$26=TRUE,(Ⅴ２!H31),"表示不可")</f>
        <v>表示不可</v>
      </c>
      <c r="J76" s="321" t="str">
        <f>IF($C$26=TRUE,(Ⅴ２!I31),"表示不可")</f>
        <v>表示不可</v>
      </c>
      <c r="K76" s="322" t="str">
        <f>IF($C$26=TRUE,(Ⅴ２!J31),"表示不可")</f>
        <v>表示不可</v>
      </c>
      <c r="L76" s="352" t="str">
        <f t="shared" si="5"/>
        <v/>
      </c>
      <c r="M76" s="323" t="str">
        <f>IF($C$26=TRUE,(Ⅴ２!L31),"表示不可")</f>
        <v>表示不可</v>
      </c>
      <c r="N76" s="364" t="str">
        <f>IF($C$26=TRUE,(Ⅴ２!M31),"表示不可")</f>
        <v>表示不可</v>
      </c>
      <c r="O76" s="365" t="str">
        <f>IF($C$26=TRUE,(Ⅴ２!N31),"表示不可")</f>
        <v>表示不可</v>
      </c>
      <c r="P76" s="77"/>
      <c r="Q76" s="70"/>
      <c r="R76" s="71"/>
      <c r="S76" s="71"/>
      <c r="T76" s="71"/>
      <c r="U76" s="70"/>
      <c r="V76" s="72"/>
      <c r="W76" s="71"/>
      <c r="X76" s="71"/>
      <c r="Y76" s="71"/>
      <c r="Z76" s="71"/>
      <c r="AA76" s="71"/>
      <c r="AB76" s="71"/>
      <c r="AC76" s="71"/>
      <c r="AD76" s="71"/>
      <c r="AE76" s="71"/>
      <c r="AF76" s="71"/>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c r="CK76" s="68"/>
      <c r="CL76" s="68"/>
      <c r="CM76" s="68"/>
      <c r="CN76" s="68"/>
      <c r="CO76" s="68"/>
      <c r="CP76" s="68"/>
      <c r="CQ76" s="68"/>
    </row>
    <row r="77" spans="1:95" s="79" customFormat="1" ht="15.75" customHeight="1" x14ac:dyDescent="0.15">
      <c r="A77" s="68">
        <v>27</v>
      </c>
      <c r="B77" s="350" t="str">
        <f t="shared" si="3"/>
        <v/>
      </c>
      <c r="C77" s="276" t="str">
        <f>IF($C$26=TRUE,(Ⅴ２!B32),"表示不可")</f>
        <v>表示不可</v>
      </c>
      <c r="D77" s="277" t="str">
        <f>IF($C$26=TRUE,(Ⅴ２!C32),"表示不可")</f>
        <v>表示不可</v>
      </c>
      <c r="E77" s="277" t="str">
        <f>IF($C$26=TRUE,(Ⅴ２!D32),"表示不可")</f>
        <v>表示不可</v>
      </c>
      <c r="F77" s="278" t="str">
        <f>IF($C$26=TRUE,(Ⅴ２!E32),"表示不可")</f>
        <v>表示不可</v>
      </c>
      <c r="G77" s="279" t="str">
        <f>IF($C$26=TRUE,(Ⅴ２!F32),"表示不可")</f>
        <v>表示不可</v>
      </c>
      <c r="H77" s="351" t="str">
        <f t="shared" si="4"/>
        <v/>
      </c>
      <c r="I77" s="281" t="str">
        <f>IF($C$26=TRUE,(Ⅴ２!H32),"表示不可")</f>
        <v>表示不可</v>
      </c>
      <c r="J77" s="282" t="str">
        <f>IF($C$26=TRUE,(Ⅴ２!I32),"表示不可")</f>
        <v>表示不可</v>
      </c>
      <c r="K77" s="291" t="str">
        <f>IF($C$26=TRUE,(Ⅴ２!J32),"表示不可")</f>
        <v>表示不可</v>
      </c>
      <c r="L77" s="355" t="str">
        <f t="shared" si="5"/>
        <v/>
      </c>
      <c r="M77" s="284" t="str">
        <f>IF($C$26=TRUE,(Ⅴ２!L32),"表示不可")</f>
        <v>表示不可</v>
      </c>
      <c r="N77" s="353" t="str">
        <f>IF($C$26=TRUE,(Ⅴ２!M32),"表示不可")</f>
        <v>表示不可</v>
      </c>
      <c r="O77" s="354" t="str">
        <f>IF($C$26=TRUE,(Ⅴ２!N32),"表示不可")</f>
        <v>表示不可</v>
      </c>
      <c r="P77" s="77"/>
      <c r="Q77" s="70"/>
      <c r="R77" s="297"/>
      <c r="S77" s="297"/>
      <c r="T77" s="71"/>
      <c r="U77" s="70"/>
      <c r="V77" s="72"/>
      <c r="W77" s="71"/>
      <c r="X77" s="71"/>
      <c r="Y77" s="71"/>
      <c r="Z77" s="71"/>
      <c r="AA77" s="71"/>
      <c r="AB77" s="71"/>
      <c r="AC77" s="71"/>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c r="CL77" s="68"/>
      <c r="CM77" s="68"/>
      <c r="CN77" s="68"/>
      <c r="CO77" s="68"/>
      <c r="CP77" s="68"/>
      <c r="CQ77" s="68"/>
    </row>
    <row r="78" spans="1:95" s="79" customFormat="1" ht="15.75" customHeight="1" x14ac:dyDescent="0.15">
      <c r="A78" s="68">
        <v>28</v>
      </c>
      <c r="B78" s="350" t="str">
        <f t="shared" si="3"/>
        <v/>
      </c>
      <c r="C78" s="276" t="str">
        <f>IF($C$26=TRUE,(Ⅴ２!B33),"表示不可")</f>
        <v>表示不可</v>
      </c>
      <c r="D78" s="277" t="str">
        <f>IF($C$26=TRUE,(Ⅴ２!C33),"表示不可")</f>
        <v>表示不可</v>
      </c>
      <c r="E78" s="277" t="str">
        <f>IF($C$26=TRUE,(Ⅴ２!D33),"表示不可")</f>
        <v>表示不可</v>
      </c>
      <c r="F78" s="278" t="str">
        <f>IF($C$26=TRUE,(Ⅴ２!E33),"表示不可")</f>
        <v>表示不可</v>
      </c>
      <c r="G78" s="279" t="str">
        <f>IF($C$26=TRUE,(Ⅴ２!F33),"表示不可")</f>
        <v>表示不可</v>
      </c>
      <c r="H78" s="351" t="str">
        <f t="shared" si="4"/>
        <v/>
      </c>
      <c r="I78" s="281" t="str">
        <f>IF($C$26=TRUE,(Ⅴ２!H33),"表示不可")</f>
        <v>表示不可</v>
      </c>
      <c r="J78" s="282" t="str">
        <f>IF($C$26=TRUE,(Ⅴ２!I33),"表示不可")</f>
        <v>表示不可</v>
      </c>
      <c r="K78" s="291" t="str">
        <f>IF($C$26=TRUE,(Ⅴ２!J33),"表示不可")</f>
        <v>表示不可</v>
      </c>
      <c r="L78" s="355" t="str">
        <f t="shared" si="5"/>
        <v/>
      </c>
      <c r="M78" s="284" t="str">
        <f>IF($C$26=TRUE,(Ⅴ２!L33),"表示不可")</f>
        <v>表示不可</v>
      </c>
      <c r="N78" s="353" t="str">
        <f>IF($C$26=TRUE,(Ⅴ２!M33),"表示不可")</f>
        <v>表示不可</v>
      </c>
      <c r="O78" s="354" t="str">
        <f>IF($C$26=TRUE,(Ⅴ２!N33),"表示不可")</f>
        <v>表示不可</v>
      </c>
      <c r="P78" s="77"/>
      <c r="Q78" s="70"/>
      <c r="R78" s="71"/>
      <c r="S78" s="71"/>
      <c r="T78" s="71"/>
      <c r="U78" s="70"/>
      <c r="V78" s="72"/>
      <c r="W78" s="71"/>
      <c r="X78" s="71"/>
      <c r="Y78" s="71"/>
      <c r="Z78" s="71"/>
      <c r="AA78" s="71"/>
      <c r="AB78" s="71"/>
      <c r="AC78" s="71"/>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row>
    <row r="79" spans="1:95" s="79" customFormat="1" ht="15.75" customHeight="1" x14ac:dyDescent="0.15">
      <c r="A79" s="68">
        <v>29</v>
      </c>
      <c r="B79" s="350" t="str">
        <f t="shared" si="3"/>
        <v/>
      </c>
      <c r="C79" s="276" t="str">
        <f>IF($C$26=TRUE,(Ⅴ２!B34),"表示不可")</f>
        <v>表示不可</v>
      </c>
      <c r="D79" s="277" t="str">
        <f>IF($C$26=TRUE,(Ⅴ２!C34),"表示不可")</f>
        <v>表示不可</v>
      </c>
      <c r="E79" s="277" t="str">
        <f>IF($C$26=TRUE,(Ⅴ２!D34),"表示不可")</f>
        <v>表示不可</v>
      </c>
      <c r="F79" s="278" t="str">
        <f>IF($C$26=TRUE,(Ⅴ２!E34),"表示不可")</f>
        <v>表示不可</v>
      </c>
      <c r="G79" s="279" t="str">
        <f>IF($C$26=TRUE,(Ⅴ２!F34),"表示不可")</f>
        <v>表示不可</v>
      </c>
      <c r="H79" s="351" t="str">
        <f t="shared" si="4"/>
        <v/>
      </c>
      <c r="I79" s="281" t="str">
        <f>IF($C$26=TRUE,(Ⅴ２!H34),"表示不可")</f>
        <v>表示不可</v>
      </c>
      <c r="J79" s="282" t="str">
        <f>IF($C$26=TRUE,(Ⅴ２!I34),"表示不可")</f>
        <v>表示不可</v>
      </c>
      <c r="K79" s="291" t="str">
        <f>IF($C$26=TRUE,(Ⅴ２!J34),"表示不可")</f>
        <v>表示不可</v>
      </c>
      <c r="L79" s="355" t="str">
        <f t="shared" si="5"/>
        <v/>
      </c>
      <c r="M79" s="284" t="str">
        <f>IF($C$26=TRUE,(Ⅴ２!L34),"表示不可")</f>
        <v>表示不可</v>
      </c>
      <c r="N79" s="353" t="str">
        <f>IF($C$26=TRUE,(Ⅴ２!M34),"表示不可")</f>
        <v>表示不可</v>
      </c>
      <c r="O79" s="354" t="str">
        <f>IF($C$26=TRUE,(Ⅴ２!N34),"表示不可")</f>
        <v>表示不可</v>
      </c>
      <c r="P79" s="77"/>
      <c r="Q79" s="70"/>
      <c r="R79" s="71"/>
      <c r="S79" s="71"/>
      <c r="T79" s="71"/>
      <c r="U79" s="70"/>
      <c r="V79" s="72"/>
      <c r="W79" s="71"/>
      <c r="X79" s="71"/>
      <c r="Y79" s="71"/>
      <c r="Z79" s="71"/>
      <c r="AA79" s="71"/>
      <c r="AB79" s="71"/>
      <c r="AC79" s="71"/>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row>
    <row r="80" spans="1:95" s="79" customFormat="1" ht="15.75" customHeight="1" thickBot="1" x14ac:dyDescent="0.2">
      <c r="A80" s="68">
        <v>30</v>
      </c>
      <c r="B80" s="366" t="str">
        <f t="shared" si="3"/>
        <v/>
      </c>
      <c r="C80" s="331" t="str">
        <f>IF($C$26=TRUE,(Ⅴ２!B35),"表示不可")</f>
        <v>表示不可</v>
      </c>
      <c r="D80" s="332" t="str">
        <f>IF($C$26=TRUE,(Ⅴ２!C35),"表示不可")</f>
        <v>表示不可</v>
      </c>
      <c r="E80" s="332" t="str">
        <f>IF($C$26=TRUE,(Ⅴ２!D35),"表示不可")</f>
        <v>表示不可</v>
      </c>
      <c r="F80" s="333" t="str">
        <f>IF($C$26=TRUE,(Ⅴ２!E35),"表示不可")</f>
        <v>表示不可</v>
      </c>
      <c r="G80" s="334" t="str">
        <f>IF($C$26=TRUE,(Ⅴ２!F35),"表示不可")</f>
        <v>表示不可</v>
      </c>
      <c r="H80" s="367" t="str">
        <f t="shared" si="4"/>
        <v/>
      </c>
      <c r="I80" s="336" t="str">
        <f>IF($C$26=TRUE,(Ⅴ２!H35),"表示不可")</f>
        <v>表示不可</v>
      </c>
      <c r="J80" s="337" t="str">
        <f>IF($C$26=TRUE,(Ⅴ２!I35),"表示不可")</f>
        <v>表示不可</v>
      </c>
      <c r="K80" s="338" t="str">
        <f>IF($C$26=TRUE,(Ⅴ２!J35),"表示不可")</f>
        <v>表示不可</v>
      </c>
      <c r="L80" s="368" t="str">
        <f t="shared" si="5"/>
        <v/>
      </c>
      <c r="M80" s="339" t="str">
        <f>IF($C$26=TRUE,(Ⅴ２!L35),"表示不可")</f>
        <v>表示不可</v>
      </c>
      <c r="N80" s="369" t="str">
        <f>IF($C$26=TRUE,(Ⅴ２!M35),"表示不可")</f>
        <v>表示不可</v>
      </c>
      <c r="O80" s="370" t="str">
        <f>IF($C$26=TRUE,(Ⅴ２!N35),"表示不可")</f>
        <v>表示不可</v>
      </c>
      <c r="P80" s="77"/>
      <c r="Q80" s="70"/>
      <c r="R80" s="71"/>
      <c r="S80" s="71"/>
      <c r="T80" s="71"/>
      <c r="U80" s="70"/>
      <c r="V80" s="72"/>
      <c r="W80" s="71"/>
      <c r="X80" s="71"/>
      <c r="Y80" s="71"/>
      <c r="Z80" s="71"/>
      <c r="AA80" s="71"/>
      <c r="AB80" s="71"/>
      <c r="AC80" s="71"/>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row>
    <row r="81" spans="1:95" s="79" customFormat="1" ht="15.75" customHeight="1" x14ac:dyDescent="0.15">
      <c r="A81" s="68">
        <v>31</v>
      </c>
      <c r="B81" s="350" t="str">
        <f t="shared" si="3"/>
        <v/>
      </c>
      <c r="C81" s="276" t="str">
        <f>IF($C$26=TRUE,(Ⅴ２!B36),"表示不可")</f>
        <v>表示不可</v>
      </c>
      <c r="D81" s="277" t="str">
        <f>IF($C$26=TRUE,(Ⅴ２!C36),"表示不可")</f>
        <v>表示不可</v>
      </c>
      <c r="E81" s="277" t="str">
        <f>IF($C$26=TRUE,(Ⅴ２!D36),"表示不可")</f>
        <v>表示不可</v>
      </c>
      <c r="F81" s="278" t="str">
        <f>IF($C$26=TRUE,(Ⅴ２!E36),"表示不可")</f>
        <v>表示不可</v>
      </c>
      <c r="G81" s="279" t="str">
        <f>IF($C$26=TRUE,(Ⅴ２!F36),"表示不可")</f>
        <v>表示不可</v>
      </c>
      <c r="H81" s="351" t="str">
        <f t="shared" si="4"/>
        <v/>
      </c>
      <c r="I81" s="281" t="str">
        <f>IF($C$26=TRUE,(Ⅴ２!H36),"表示不可")</f>
        <v>表示不可</v>
      </c>
      <c r="J81" s="282" t="str">
        <f>IF($C$26=TRUE,(Ⅴ２!I36),"表示不可")</f>
        <v>表示不可</v>
      </c>
      <c r="K81" s="283" t="str">
        <f>IF($C$26=TRUE,(Ⅴ２!J36),"表示不可")</f>
        <v>表示不可</v>
      </c>
      <c r="L81" s="355" t="str">
        <f t="shared" si="5"/>
        <v/>
      </c>
      <c r="M81" s="284" t="str">
        <f>IF($C$26=TRUE,(Ⅴ２!L36),"表示不可")</f>
        <v>表示不可</v>
      </c>
      <c r="N81" s="353" t="str">
        <f>IF($C$26=TRUE,(Ⅴ２!M36),"表示不可")</f>
        <v>表示不可</v>
      </c>
      <c r="O81" s="354" t="str">
        <f>IF($C$26=TRUE,(Ⅴ２!N36),"表示不可")</f>
        <v>表示不可</v>
      </c>
      <c r="P81" s="77"/>
      <c r="Q81" s="70"/>
      <c r="R81" s="71"/>
      <c r="S81" s="71"/>
      <c r="T81" s="71"/>
      <c r="U81" s="70"/>
      <c r="V81" s="72"/>
      <c r="W81" s="71"/>
      <c r="X81" s="71"/>
      <c r="Y81" s="71"/>
      <c r="Z81" s="71"/>
      <c r="AA81" s="71"/>
      <c r="AB81" s="71"/>
      <c r="AC81" s="71"/>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c r="CL81" s="68"/>
      <c r="CM81" s="68"/>
      <c r="CN81" s="68"/>
      <c r="CO81" s="68"/>
      <c r="CP81" s="68"/>
      <c r="CQ81" s="68"/>
    </row>
    <row r="82" spans="1:95" s="79" customFormat="1" ht="15.75" customHeight="1" x14ac:dyDescent="0.15">
      <c r="A82" s="68">
        <v>32</v>
      </c>
      <c r="B82" s="350" t="str">
        <f t="shared" si="3"/>
        <v/>
      </c>
      <c r="C82" s="276" t="str">
        <f>IF($C$26=TRUE,(Ⅴ２!B37),"表示不可")</f>
        <v>表示不可</v>
      </c>
      <c r="D82" s="277" t="str">
        <f>IF($C$26=TRUE,(Ⅴ２!C37),"表示不可")</f>
        <v>表示不可</v>
      </c>
      <c r="E82" s="277" t="str">
        <f>IF($C$26=TRUE,(Ⅴ２!D37),"表示不可")</f>
        <v>表示不可</v>
      </c>
      <c r="F82" s="278" t="str">
        <f>IF($C$26=TRUE,(Ⅴ２!E37),"表示不可")</f>
        <v>表示不可</v>
      </c>
      <c r="G82" s="279" t="str">
        <f>IF($C$26=TRUE,(Ⅴ２!F37),"表示不可")</f>
        <v>表示不可</v>
      </c>
      <c r="H82" s="351" t="str">
        <f t="shared" si="4"/>
        <v/>
      </c>
      <c r="I82" s="281" t="str">
        <f>IF($C$26=TRUE,(Ⅴ２!H37),"表示不可")</f>
        <v>表示不可</v>
      </c>
      <c r="J82" s="282" t="str">
        <f>IF($C$26=TRUE,(Ⅴ２!I37),"表示不可")</f>
        <v>表示不可</v>
      </c>
      <c r="K82" s="291" t="str">
        <f>IF($C$26=TRUE,(Ⅴ２!J37),"表示不可")</f>
        <v>表示不可</v>
      </c>
      <c r="L82" s="355" t="str">
        <f t="shared" si="5"/>
        <v/>
      </c>
      <c r="M82" s="284" t="str">
        <f>IF($C$26=TRUE,(Ⅴ２!L37),"表示不可")</f>
        <v>表示不可</v>
      </c>
      <c r="N82" s="353" t="str">
        <f>IF($C$26=TRUE,(Ⅴ２!M37),"表示不可")</f>
        <v>表示不可</v>
      </c>
      <c r="O82" s="354" t="str">
        <f>IF($C$26=TRUE,(Ⅴ２!N37),"表示不可")</f>
        <v>表示不可</v>
      </c>
      <c r="P82" s="77"/>
      <c r="Q82" s="70"/>
      <c r="R82" s="297"/>
      <c r="S82" s="297"/>
      <c r="T82" s="71"/>
      <c r="U82" s="70"/>
      <c r="V82" s="72"/>
      <c r="W82" s="71"/>
      <c r="X82" s="71"/>
      <c r="Y82" s="71"/>
      <c r="Z82" s="71"/>
      <c r="AA82" s="71"/>
      <c r="AB82" s="71"/>
      <c r="AC82" s="71"/>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row>
    <row r="83" spans="1:95" ht="15.75" customHeight="1" x14ac:dyDescent="0.15">
      <c r="A83" s="68">
        <v>33</v>
      </c>
      <c r="B83" s="350" t="str">
        <f t="shared" si="3"/>
        <v/>
      </c>
      <c r="C83" s="276" t="str">
        <f>IF($C$26=TRUE,(Ⅴ２!B38),"表示不可")</f>
        <v>表示不可</v>
      </c>
      <c r="D83" s="277" t="str">
        <f>IF($C$26=TRUE,(Ⅴ２!C38),"表示不可")</f>
        <v>表示不可</v>
      </c>
      <c r="E83" s="277" t="str">
        <f>IF($C$26=TRUE,(Ⅴ２!D38),"表示不可")</f>
        <v>表示不可</v>
      </c>
      <c r="F83" s="278" t="str">
        <f>IF($C$26=TRUE,(Ⅴ２!E38),"表示不可")</f>
        <v>表示不可</v>
      </c>
      <c r="G83" s="279" t="str">
        <f>IF($C$26=TRUE,(Ⅴ２!F38),"表示不可")</f>
        <v>表示不可</v>
      </c>
      <c r="H83" s="351" t="str">
        <f t="shared" si="4"/>
        <v/>
      </c>
      <c r="I83" s="281" t="str">
        <f>IF($C$26=TRUE,(Ⅴ２!H38),"表示不可")</f>
        <v>表示不可</v>
      </c>
      <c r="J83" s="282" t="str">
        <f>IF($C$26=TRUE,(Ⅴ２!I38),"表示不可")</f>
        <v>表示不可</v>
      </c>
      <c r="K83" s="291" t="str">
        <f>IF($C$26=TRUE,(Ⅴ２!J38),"表示不可")</f>
        <v>表示不可</v>
      </c>
      <c r="L83" s="355" t="str">
        <f t="shared" si="5"/>
        <v/>
      </c>
      <c r="M83" s="284" t="str">
        <f>IF($C$26=TRUE,(Ⅴ２!L38),"表示不可")</f>
        <v>表示不可</v>
      </c>
      <c r="N83" s="353" t="str">
        <f>IF($C$26=TRUE,(Ⅴ２!M38),"表示不可")</f>
        <v>表示不可</v>
      </c>
      <c r="O83" s="354" t="str">
        <f>IF($C$26=TRUE,(Ⅴ２!N38),"表示不可")</f>
        <v>表示不可</v>
      </c>
      <c r="P83" s="77"/>
      <c r="AD83" s="68"/>
      <c r="AE83" s="68"/>
      <c r="AF83" s="68"/>
    </row>
    <row r="84" spans="1:95" ht="15.75" customHeight="1" x14ac:dyDescent="0.15">
      <c r="A84" s="68">
        <v>34</v>
      </c>
      <c r="B84" s="350" t="str">
        <f t="shared" si="3"/>
        <v/>
      </c>
      <c r="C84" s="276" t="str">
        <f>IF($C$26=TRUE,(Ⅴ２!B39),"表示不可")</f>
        <v>表示不可</v>
      </c>
      <c r="D84" s="277" t="str">
        <f>IF($C$26=TRUE,(Ⅴ２!C39),"表示不可")</f>
        <v>表示不可</v>
      </c>
      <c r="E84" s="277" t="str">
        <f>IF($C$26=TRUE,(Ⅴ２!D39),"表示不可")</f>
        <v>表示不可</v>
      </c>
      <c r="F84" s="278" t="str">
        <f>IF($C$26=TRUE,(Ⅴ２!E39),"表示不可")</f>
        <v>表示不可</v>
      </c>
      <c r="G84" s="279" t="str">
        <f>IF($C$26=TRUE,(Ⅴ２!F39),"表示不可")</f>
        <v>表示不可</v>
      </c>
      <c r="H84" s="351" t="str">
        <f t="shared" si="4"/>
        <v/>
      </c>
      <c r="I84" s="281" t="str">
        <f>IF($C$26=TRUE,(Ⅴ２!H39),"表示不可")</f>
        <v>表示不可</v>
      </c>
      <c r="J84" s="282" t="str">
        <f>IF($C$26=TRUE,(Ⅴ２!I39),"表示不可")</f>
        <v>表示不可</v>
      </c>
      <c r="K84" s="291" t="str">
        <f>IF($C$26=TRUE,(Ⅴ２!J39),"表示不可")</f>
        <v>表示不可</v>
      </c>
      <c r="L84" s="355" t="str">
        <f t="shared" si="5"/>
        <v/>
      </c>
      <c r="M84" s="284" t="str">
        <f>IF($C$26=TRUE,(Ⅴ２!L39),"表示不可")</f>
        <v>表示不可</v>
      </c>
      <c r="N84" s="353" t="str">
        <f>IF($C$26=TRUE,(Ⅴ２!M39),"表示不可")</f>
        <v>表示不可</v>
      </c>
      <c r="O84" s="354" t="str">
        <f>IF($C$26=TRUE,(Ⅴ２!N39),"表示不可")</f>
        <v>表示不可</v>
      </c>
      <c r="P84" s="77"/>
      <c r="AD84" s="68"/>
      <c r="AE84" s="68"/>
      <c r="AF84" s="68"/>
    </row>
    <row r="85" spans="1:95" ht="15.75" customHeight="1" thickBot="1" x14ac:dyDescent="0.2">
      <c r="A85" s="68">
        <v>35</v>
      </c>
      <c r="B85" s="357" t="str">
        <f t="shared" si="3"/>
        <v/>
      </c>
      <c r="C85" s="299" t="str">
        <f>IF($C$26=TRUE,(Ⅴ２!B40),"表示不可")</f>
        <v>表示不可</v>
      </c>
      <c r="D85" s="300" t="str">
        <f>IF($C$26=TRUE,(Ⅴ２!C40),"表示不可")</f>
        <v>表示不可</v>
      </c>
      <c r="E85" s="300" t="str">
        <f>IF($C$26=TRUE,(Ⅴ２!D40),"表示不可")</f>
        <v>表示不可</v>
      </c>
      <c r="F85" s="301" t="str">
        <f>IF($C$26=TRUE,(Ⅴ２!E40),"表示不可")</f>
        <v>表示不可</v>
      </c>
      <c r="G85" s="302" t="str">
        <f>IF($C$26=TRUE,(Ⅴ２!F40),"表示不可")</f>
        <v>表示不可</v>
      </c>
      <c r="H85" s="358" t="str">
        <f t="shared" si="4"/>
        <v/>
      </c>
      <c r="I85" s="304" t="str">
        <f>IF($C$26=TRUE,(Ⅴ２!H40),"表示不可")</f>
        <v>表示不可</v>
      </c>
      <c r="J85" s="305" t="str">
        <f>IF($C$26=TRUE,(Ⅴ２!I40),"表示不可")</f>
        <v>表示不可</v>
      </c>
      <c r="K85" s="306" t="str">
        <f>IF($C$26=TRUE,(Ⅴ２!J40),"表示不可")</f>
        <v>表示不可</v>
      </c>
      <c r="L85" s="359" t="str">
        <f t="shared" si="5"/>
        <v/>
      </c>
      <c r="M85" s="307" t="str">
        <f>IF($C$26=TRUE,(Ⅴ２!L40),"表示不可")</f>
        <v>表示不可</v>
      </c>
      <c r="N85" s="360" t="str">
        <f>IF($C$26=TRUE,(Ⅴ２!M40),"表示不可")</f>
        <v>表示不可</v>
      </c>
      <c r="O85" s="361" t="str">
        <f>IF($C$26=TRUE,(Ⅴ２!N40),"表示不可")</f>
        <v>表示不可</v>
      </c>
      <c r="P85" s="77"/>
      <c r="AD85" s="68"/>
      <c r="AE85" s="68"/>
      <c r="AF85" s="68"/>
    </row>
    <row r="86" spans="1:95" ht="15.75" customHeight="1" x14ac:dyDescent="0.15">
      <c r="A86" s="68">
        <v>36</v>
      </c>
      <c r="B86" s="362" t="str">
        <f t="shared" si="3"/>
        <v/>
      </c>
      <c r="C86" s="315" t="str">
        <f>IF($C$26=TRUE,(Ⅴ２!B41),"表示不可")</f>
        <v>表示不可</v>
      </c>
      <c r="D86" s="316" t="str">
        <f>IF($C$26=TRUE,(Ⅴ２!C41),"表示不可")</f>
        <v>表示不可</v>
      </c>
      <c r="E86" s="316" t="str">
        <f>IF($C$26=TRUE,(Ⅴ２!D41),"表示不可")</f>
        <v>表示不可</v>
      </c>
      <c r="F86" s="317" t="str">
        <f>IF($C$26=TRUE,(Ⅴ２!E41),"表示不可")</f>
        <v>表示不可</v>
      </c>
      <c r="G86" s="318" t="str">
        <f>IF($C$26=TRUE,(Ⅴ２!F41),"表示不可")</f>
        <v>表示不可</v>
      </c>
      <c r="H86" s="363" t="str">
        <f t="shared" si="4"/>
        <v/>
      </c>
      <c r="I86" s="320" t="str">
        <f>IF($C$26=TRUE,(Ⅴ２!H41),"表示不可")</f>
        <v>表示不可</v>
      </c>
      <c r="J86" s="321" t="str">
        <f>IF($C$26=TRUE,(Ⅴ２!I41),"表示不可")</f>
        <v>表示不可</v>
      </c>
      <c r="K86" s="322" t="str">
        <f>IF($C$26=TRUE,(Ⅴ２!J41),"表示不可")</f>
        <v>表示不可</v>
      </c>
      <c r="L86" s="352" t="str">
        <f t="shared" si="5"/>
        <v/>
      </c>
      <c r="M86" s="323" t="str">
        <f>IF($C$26=TRUE,(Ⅴ２!L41),"表示不可")</f>
        <v>表示不可</v>
      </c>
      <c r="N86" s="364" t="str">
        <f>IF($C$26=TRUE,(Ⅴ２!M41),"表示不可")</f>
        <v>表示不可</v>
      </c>
      <c r="O86" s="365" t="str">
        <f>IF($C$26=TRUE,(Ⅴ２!N41),"表示不可")</f>
        <v>表示不可</v>
      </c>
      <c r="P86" s="77"/>
      <c r="AD86" s="68"/>
      <c r="AE86" s="68"/>
      <c r="AF86" s="68"/>
    </row>
    <row r="87" spans="1:95" ht="15.75" customHeight="1" x14ac:dyDescent="0.15">
      <c r="A87" s="68">
        <v>37</v>
      </c>
      <c r="B87" s="350" t="str">
        <f t="shared" si="3"/>
        <v/>
      </c>
      <c r="C87" s="276" t="str">
        <f>IF($C$26=TRUE,(Ⅴ２!B42),"表示不可")</f>
        <v>表示不可</v>
      </c>
      <c r="D87" s="277" t="str">
        <f>IF($C$26=TRUE,(Ⅴ２!C42),"表示不可")</f>
        <v>表示不可</v>
      </c>
      <c r="E87" s="277" t="str">
        <f>IF($C$26=TRUE,(Ⅴ２!D42),"表示不可")</f>
        <v>表示不可</v>
      </c>
      <c r="F87" s="278" t="str">
        <f>IF($C$26=TRUE,(Ⅴ２!E42),"表示不可")</f>
        <v>表示不可</v>
      </c>
      <c r="G87" s="279" t="str">
        <f>IF($C$26=TRUE,(Ⅴ２!F42),"表示不可")</f>
        <v>表示不可</v>
      </c>
      <c r="H87" s="351" t="str">
        <f t="shared" si="4"/>
        <v/>
      </c>
      <c r="I87" s="281" t="str">
        <f>IF($C$26=TRUE,(Ⅴ２!H42),"表示不可")</f>
        <v>表示不可</v>
      </c>
      <c r="J87" s="282" t="str">
        <f>IF($C$26=TRUE,(Ⅴ２!I42),"表示不可")</f>
        <v>表示不可</v>
      </c>
      <c r="K87" s="291" t="str">
        <f>IF($C$26=TRUE,(Ⅴ２!J42),"表示不可")</f>
        <v>表示不可</v>
      </c>
      <c r="L87" s="355" t="str">
        <f t="shared" si="5"/>
        <v/>
      </c>
      <c r="M87" s="284" t="str">
        <f>IF($C$26=TRUE,(Ⅴ２!L42),"表示不可")</f>
        <v>表示不可</v>
      </c>
      <c r="N87" s="353" t="str">
        <f>IF($C$26=TRUE,(Ⅴ２!M42),"表示不可")</f>
        <v>表示不可</v>
      </c>
      <c r="O87" s="354" t="str">
        <f>IF($C$26=TRUE,(Ⅴ２!N42),"表示不可")</f>
        <v>表示不可</v>
      </c>
      <c r="P87" s="77"/>
      <c r="AD87" s="68"/>
      <c r="AE87" s="68"/>
      <c r="AF87" s="68"/>
    </row>
    <row r="88" spans="1:95" ht="15.75" customHeight="1" x14ac:dyDescent="0.15">
      <c r="A88" s="68">
        <v>38</v>
      </c>
      <c r="B88" s="350" t="str">
        <f t="shared" si="3"/>
        <v/>
      </c>
      <c r="C88" s="276" t="str">
        <f>IF($C$26=TRUE,(Ⅴ２!B43),"表示不可")</f>
        <v>表示不可</v>
      </c>
      <c r="D88" s="277" t="str">
        <f>IF($C$26=TRUE,(Ⅴ２!C43),"表示不可")</f>
        <v>表示不可</v>
      </c>
      <c r="E88" s="277" t="str">
        <f>IF($C$26=TRUE,(Ⅴ２!D43),"表示不可")</f>
        <v>表示不可</v>
      </c>
      <c r="F88" s="278" t="str">
        <f>IF($C$26=TRUE,(Ⅴ２!E43),"表示不可")</f>
        <v>表示不可</v>
      </c>
      <c r="G88" s="279" t="str">
        <f>IF($C$26=TRUE,(Ⅴ２!F43),"表示不可")</f>
        <v>表示不可</v>
      </c>
      <c r="H88" s="351" t="str">
        <f t="shared" si="4"/>
        <v/>
      </c>
      <c r="I88" s="281" t="str">
        <f>IF($C$26=TRUE,(Ⅴ２!H43),"表示不可")</f>
        <v>表示不可</v>
      </c>
      <c r="J88" s="282" t="str">
        <f>IF($C$26=TRUE,(Ⅴ２!I43),"表示不可")</f>
        <v>表示不可</v>
      </c>
      <c r="K88" s="291" t="str">
        <f>IF($C$26=TRUE,(Ⅴ２!J43),"表示不可")</f>
        <v>表示不可</v>
      </c>
      <c r="L88" s="355" t="str">
        <f t="shared" si="5"/>
        <v/>
      </c>
      <c r="M88" s="284" t="str">
        <f>IF($C$26=TRUE,(Ⅴ２!L43),"表示不可")</f>
        <v>表示不可</v>
      </c>
      <c r="N88" s="353" t="str">
        <f>IF($C$26=TRUE,(Ⅴ２!M43),"表示不可")</f>
        <v>表示不可</v>
      </c>
      <c r="O88" s="354" t="str">
        <f>IF($C$26=TRUE,(Ⅴ２!N43),"表示不可")</f>
        <v>表示不可</v>
      </c>
      <c r="P88" s="77"/>
      <c r="AD88" s="68"/>
      <c r="AE88" s="68"/>
      <c r="AF88" s="68"/>
    </row>
    <row r="89" spans="1:95" ht="15.75" customHeight="1" x14ac:dyDescent="0.15">
      <c r="A89" s="68">
        <v>39</v>
      </c>
      <c r="B89" s="350" t="str">
        <f t="shared" si="3"/>
        <v/>
      </c>
      <c r="C89" s="276" t="str">
        <f>IF($C$26=TRUE,(Ⅴ２!B44),"表示不可")</f>
        <v>表示不可</v>
      </c>
      <c r="D89" s="277" t="str">
        <f>IF($C$26=TRUE,(Ⅴ２!C44),"表示不可")</f>
        <v>表示不可</v>
      </c>
      <c r="E89" s="277" t="str">
        <f>IF($C$26=TRUE,(Ⅴ２!D44),"表示不可")</f>
        <v>表示不可</v>
      </c>
      <c r="F89" s="278" t="str">
        <f>IF($C$26=TRUE,(Ⅴ２!E44),"表示不可")</f>
        <v>表示不可</v>
      </c>
      <c r="G89" s="279" t="str">
        <f>IF($C$26=TRUE,(Ⅴ２!F44),"表示不可")</f>
        <v>表示不可</v>
      </c>
      <c r="H89" s="351" t="str">
        <f t="shared" si="4"/>
        <v/>
      </c>
      <c r="I89" s="281" t="str">
        <f>IF($C$26=TRUE,(Ⅴ２!H44),"表示不可")</f>
        <v>表示不可</v>
      </c>
      <c r="J89" s="282" t="str">
        <f>IF($C$26=TRUE,(Ⅴ２!I44),"表示不可")</f>
        <v>表示不可</v>
      </c>
      <c r="K89" s="291" t="str">
        <f>IF($C$26=TRUE,(Ⅴ２!J44),"表示不可")</f>
        <v>表示不可</v>
      </c>
      <c r="L89" s="355" t="str">
        <f t="shared" si="5"/>
        <v/>
      </c>
      <c r="M89" s="284" t="str">
        <f>IF($C$26=TRUE,(Ⅴ２!L44),"表示不可")</f>
        <v>表示不可</v>
      </c>
      <c r="N89" s="353" t="str">
        <f>IF($C$26=TRUE,(Ⅴ２!M44),"表示不可")</f>
        <v>表示不可</v>
      </c>
      <c r="O89" s="354" t="str">
        <f>IF($C$26=TRUE,(Ⅴ２!N44),"表示不可")</f>
        <v>表示不可</v>
      </c>
      <c r="P89" s="77"/>
      <c r="AD89" s="68"/>
      <c r="AE89" s="68"/>
      <c r="AF89" s="68"/>
    </row>
    <row r="90" spans="1:95" ht="15.75" customHeight="1" thickBot="1" x14ac:dyDescent="0.2">
      <c r="A90" s="68">
        <v>40</v>
      </c>
      <c r="B90" s="366" t="str">
        <f t="shared" si="3"/>
        <v/>
      </c>
      <c r="C90" s="331" t="str">
        <f>IF($C$26=TRUE,(Ⅴ２!B45),"表示不可")</f>
        <v>表示不可</v>
      </c>
      <c r="D90" s="332" t="str">
        <f>IF($C$26=TRUE,(Ⅴ２!C45),"表示不可")</f>
        <v>表示不可</v>
      </c>
      <c r="E90" s="332" t="str">
        <f>IF($C$26=TRUE,(Ⅴ２!D45),"表示不可")</f>
        <v>表示不可</v>
      </c>
      <c r="F90" s="333" t="str">
        <f>IF($C$26=TRUE,(Ⅴ２!E45),"表示不可")</f>
        <v>表示不可</v>
      </c>
      <c r="G90" s="334" t="str">
        <f>IF($C$26=TRUE,(Ⅴ２!F45),"表示不可")</f>
        <v>表示不可</v>
      </c>
      <c r="H90" s="367" t="str">
        <f t="shared" si="4"/>
        <v/>
      </c>
      <c r="I90" s="336" t="str">
        <f>IF($C$26=TRUE,(Ⅴ２!H45),"表示不可")</f>
        <v>表示不可</v>
      </c>
      <c r="J90" s="337" t="str">
        <f>IF($C$26=TRUE,(Ⅴ２!I45),"表示不可")</f>
        <v>表示不可</v>
      </c>
      <c r="K90" s="338" t="str">
        <f>IF($C$26=TRUE,(Ⅴ２!J45),"表示不可")</f>
        <v>表示不可</v>
      </c>
      <c r="L90" s="368" t="str">
        <f t="shared" si="5"/>
        <v/>
      </c>
      <c r="M90" s="339" t="str">
        <f>IF($C$26=TRUE,(Ⅴ２!L45),"表示不可")</f>
        <v>表示不可</v>
      </c>
      <c r="N90" s="369" t="str">
        <f>IF($C$26=TRUE,(Ⅴ２!M45),"表示不可")</f>
        <v>表示不可</v>
      </c>
      <c r="O90" s="370" t="str">
        <f>IF($C$26=TRUE,(Ⅴ２!N45),"表示不可")</f>
        <v>表示不可</v>
      </c>
      <c r="P90" s="77"/>
      <c r="AD90" s="68"/>
      <c r="AE90" s="68"/>
      <c r="AF90" s="68"/>
    </row>
    <row r="91" spans="1:95" ht="6" customHeight="1" x14ac:dyDescent="0.15">
      <c r="S91" s="85"/>
    </row>
    <row r="92" spans="1:95" ht="59.25" customHeight="1" x14ac:dyDescent="0.25">
      <c r="C92" s="839" t="str">
        <f>"　高文連個人情報に関する保護規定を承諾したうえで、上記のとおり"&amp;B1&amp;"への参加を申し込みます。"</f>
        <v>　高文連個人情報に関する保護規定を承諾したうえで、上記のとおり第47回宮崎県高等学校新人放送コンテスト
第46回九州高校放送コンテスト 宮崎県予選
全九州総文 宮崎県予選／全国高文祭 AM部門・VM部門 宮崎県予選への参加を申し込みます。</v>
      </c>
      <c r="D92" s="839"/>
      <c r="E92" s="839"/>
      <c r="F92" s="839"/>
      <c r="G92" s="839"/>
      <c r="H92" s="839"/>
      <c r="I92" s="839"/>
      <c r="J92" s="839"/>
      <c r="K92" s="839"/>
      <c r="L92" s="839"/>
      <c r="M92" s="839"/>
      <c r="N92" s="839"/>
      <c r="O92" s="839"/>
      <c r="P92" s="839"/>
      <c r="S92" s="85"/>
      <c r="W92" s="251"/>
      <c r="X92" s="251"/>
      <c r="Y92" s="251"/>
      <c r="Z92" s="251"/>
      <c r="AA92" s="251"/>
      <c r="AB92" s="251"/>
      <c r="AC92" s="251"/>
    </row>
    <row r="93" spans="1:95" ht="15.75" customHeight="1" x14ac:dyDescent="0.25">
      <c r="A93" s="356"/>
      <c r="B93" s="356"/>
      <c r="C93" s="840">
        <f ca="1">(Ⅰ!C23)</f>
        <v>45573</v>
      </c>
      <c r="D93" s="840"/>
      <c r="E93" s="356"/>
      <c r="F93" s="371"/>
      <c r="G93" s="356"/>
      <c r="H93" s="371"/>
      <c r="I93" s="356"/>
      <c r="J93" s="356"/>
      <c r="L93" s="356"/>
      <c r="M93" s="356"/>
      <c r="N93" s="109"/>
      <c r="O93" s="109"/>
      <c r="P93" s="109"/>
      <c r="Q93" s="356"/>
      <c r="S93" s="85"/>
      <c r="AD93" s="251"/>
      <c r="AE93" s="251"/>
      <c r="AG93" s="356"/>
      <c r="AH93" s="356"/>
      <c r="AI93" s="356"/>
      <c r="AJ93" s="356"/>
      <c r="AK93" s="356"/>
      <c r="AL93" s="356"/>
      <c r="AM93" s="356"/>
      <c r="AN93" s="356"/>
      <c r="AO93" s="356"/>
      <c r="AP93" s="356"/>
      <c r="AQ93" s="356"/>
      <c r="AR93" s="356"/>
      <c r="AS93" s="356"/>
      <c r="AT93" s="356"/>
      <c r="AU93" s="356"/>
      <c r="AV93" s="356"/>
      <c r="AW93" s="356"/>
      <c r="AX93" s="356"/>
      <c r="AY93" s="356"/>
      <c r="AZ93" s="356"/>
      <c r="BA93" s="356"/>
      <c r="BB93" s="356"/>
      <c r="BC93" s="356"/>
      <c r="BD93" s="356"/>
      <c r="BE93" s="356"/>
      <c r="BF93" s="356"/>
      <c r="BG93" s="356"/>
      <c r="BH93" s="356"/>
      <c r="BI93" s="356"/>
      <c r="BJ93" s="356"/>
      <c r="BK93" s="356"/>
      <c r="BL93" s="356"/>
      <c r="BM93" s="356"/>
      <c r="BN93" s="356"/>
      <c r="BO93" s="356"/>
      <c r="BP93" s="356"/>
      <c r="BQ93" s="356"/>
      <c r="BR93" s="356"/>
      <c r="BS93" s="356"/>
      <c r="BT93" s="356"/>
      <c r="BU93" s="356"/>
      <c r="BV93" s="356"/>
      <c r="BW93" s="356"/>
      <c r="BX93" s="356"/>
      <c r="BY93" s="356"/>
      <c r="BZ93" s="356"/>
      <c r="CA93" s="356"/>
      <c r="CB93" s="356"/>
      <c r="CC93" s="356"/>
      <c r="CD93" s="356"/>
      <c r="CE93" s="356"/>
      <c r="CF93" s="356"/>
      <c r="CG93" s="356"/>
      <c r="CH93" s="356"/>
      <c r="CI93" s="356"/>
      <c r="CJ93" s="356"/>
      <c r="CK93" s="356"/>
      <c r="CL93" s="356"/>
      <c r="CM93" s="356"/>
      <c r="CN93" s="356"/>
      <c r="CO93" s="356"/>
      <c r="CP93" s="356"/>
      <c r="CQ93" s="356"/>
    </row>
    <row r="94" spans="1:95" ht="15.75" customHeight="1" x14ac:dyDescent="0.15">
      <c r="C94" s="373" t="s">
        <v>388</v>
      </c>
      <c r="D94" s="373"/>
      <c r="K94" s="77" t="s">
        <v>353</v>
      </c>
      <c r="L94" s="374"/>
      <c r="M94" s="143">
        <f>C3</f>
        <v>0</v>
      </c>
      <c r="N94" s="374">
        <f>C3</f>
        <v>0</v>
      </c>
      <c r="O94" s="375"/>
      <c r="P94" s="375"/>
      <c r="S94" s="85"/>
      <c r="T94" s="85"/>
      <c r="U94" s="79"/>
    </row>
    <row r="95" spans="1:95" ht="15.75" customHeight="1" x14ac:dyDescent="0.15">
      <c r="C95" s="373" t="str">
        <f>Ⅵ１!C95</f>
        <v>（日南高等学校校長）</v>
      </c>
      <c r="D95" s="373"/>
      <c r="K95" s="376" t="s">
        <v>389</v>
      </c>
      <c r="L95" s="377"/>
      <c r="M95" s="838">
        <f>(Ⅰ!C21)</f>
        <v>0</v>
      </c>
      <c r="N95" s="838"/>
      <c r="O95" s="838"/>
      <c r="P95" s="378" t="s">
        <v>390</v>
      </c>
      <c r="R95" s="85"/>
      <c r="S95" s="85"/>
      <c r="T95" s="85"/>
      <c r="U95" s="79"/>
      <c r="W95" s="85"/>
      <c r="X95" s="85"/>
      <c r="Y95" s="85"/>
      <c r="Z95" s="85"/>
      <c r="AA95" s="85"/>
      <c r="AB95" s="85"/>
      <c r="AC95" s="85"/>
    </row>
    <row r="96" spans="1:95" s="79" customFormat="1" ht="61.5" customHeight="1" x14ac:dyDescent="0.15">
      <c r="B96" s="937"/>
      <c r="C96" s="937"/>
      <c r="D96" s="937"/>
      <c r="E96" s="937"/>
      <c r="F96" s="937"/>
      <c r="G96" s="937"/>
      <c r="H96" s="937"/>
      <c r="I96" s="937"/>
      <c r="J96" s="937"/>
      <c r="K96" s="937"/>
      <c r="L96" s="83"/>
      <c r="M96" s="938"/>
      <c r="N96" s="938"/>
      <c r="O96" s="938"/>
      <c r="P96" s="938"/>
      <c r="R96" s="85"/>
      <c r="S96" s="85"/>
      <c r="T96" s="71"/>
      <c r="V96" s="72"/>
      <c r="W96" s="85"/>
      <c r="X96" s="85"/>
      <c r="Y96" s="85"/>
      <c r="Z96" s="85"/>
      <c r="AA96" s="85"/>
      <c r="AB96" s="85"/>
      <c r="AC96" s="85"/>
      <c r="AD96" s="85"/>
      <c r="AE96" s="85"/>
      <c r="AF96" s="85"/>
    </row>
    <row r="97" spans="2:32" s="79" customFormat="1" ht="21" customHeight="1" x14ac:dyDescent="0.15">
      <c r="B97" s="259"/>
      <c r="C97" s="939" t="str">
        <f>LEFT(B1,20)&amp;" "&amp;"における個人情報の取り扱いに関する同意書"</f>
        <v>第47回宮崎県高等学校新人放送コンテスト における個人情報の取り扱いに関する同意書</v>
      </c>
      <c r="D97" s="939"/>
      <c r="E97" s="939"/>
      <c r="F97" s="939"/>
      <c r="G97" s="939"/>
      <c r="H97" s="939"/>
      <c r="I97" s="939"/>
      <c r="J97" s="939"/>
      <c r="K97" s="939"/>
      <c r="L97" s="939"/>
      <c r="M97" s="939"/>
      <c r="N97" s="939"/>
      <c r="O97" s="939"/>
      <c r="P97" s="90"/>
      <c r="R97" s="85"/>
      <c r="S97" s="85"/>
      <c r="T97" s="71"/>
      <c r="V97" s="72"/>
      <c r="W97" s="85"/>
      <c r="X97" s="85"/>
      <c r="Y97" s="85"/>
      <c r="Z97" s="85"/>
      <c r="AA97" s="85"/>
      <c r="AB97" s="85"/>
      <c r="AC97" s="85"/>
      <c r="AD97" s="85"/>
      <c r="AE97" s="85"/>
      <c r="AF97" s="85"/>
    </row>
    <row r="98" spans="2:32" s="79" customFormat="1" ht="7.5" customHeight="1" x14ac:dyDescent="0.25">
      <c r="B98" s="253"/>
      <c r="C98" s="253"/>
      <c r="D98" s="169"/>
      <c r="E98" s="253"/>
      <c r="F98" s="169"/>
      <c r="K98" s="204"/>
      <c r="L98" s="204"/>
      <c r="M98" s="204"/>
      <c r="N98" s="90"/>
      <c r="O98" s="90"/>
      <c r="P98" s="90"/>
      <c r="R98" s="85"/>
      <c r="S98" s="85"/>
      <c r="T98" s="71"/>
      <c r="V98" s="72"/>
      <c r="W98" s="85"/>
      <c r="X98" s="85"/>
      <c r="Y98" s="85"/>
      <c r="Z98" s="85"/>
      <c r="AA98" s="85"/>
      <c r="AB98" s="85"/>
      <c r="AC98" s="85"/>
      <c r="AD98" s="85"/>
      <c r="AE98" s="85"/>
      <c r="AF98" s="85"/>
    </row>
    <row r="99" spans="2:32" s="79" customFormat="1" ht="16.5" customHeight="1" x14ac:dyDescent="0.15">
      <c r="B99" s="73"/>
      <c r="C99" s="940" t="str">
        <f>"　"&amp;LEFT(B1,20)&amp;"における個人情報（肖像権に関わるものを含む）について、宮崎県高等学校文化連盟放送専門部は、次のとおり扱うものとする。"</f>
        <v>　第47回宮崎県高等学校新人放送コンテストにおける個人情報（肖像権に関わるものを含む）について、宮崎県高等学校文化連盟放送専門部は、次のとおり扱うものとする。</v>
      </c>
      <c r="D99" s="940"/>
      <c r="E99" s="940"/>
      <c r="F99" s="940"/>
      <c r="G99" s="940"/>
      <c r="H99" s="940"/>
      <c r="I99" s="940"/>
      <c r="J99" s="940"/>
      <c r="K99" s="940"/>
      <c r="L99" s="940"/>
      <c r="M99" s="940"/>
      <c r="N99" s="940"/>
      <c r="O99" s="940"/>
      <c r="P99" s="259"/>
      <c r="R99" s="85"/>
      <c r="S99" s="85"/>
      <c r="T99" s="71"/>
      <c r="V99" s="72"/>
      <c r="W99" s="85"/>
      <c r="X99" s="85"/>
      <c r="Y99" s="85"/>
      <c r="Z99" s="85"/>
      <c r="AA99" s="85"/>
      <c r="AB99" s="85"/>
      <c r="AC99" s="85"/>
      <c r="AD99" s="85"/>
      <c r="AE99" s="85"/>
      <c r="AF99" s="85"/>
    </row>
    <row r="100" spans="2:32" s="79" customFormat="1" ht="7.5" hidden="1" customHeight="1" x14ac:dyDescent="0.15">
      <c r="B100" s="260"/>
      <c r="C100" s="940"/>
      <c r="D100" s="940"/>
      <c r="E100" s="940"/>
      <c r="F100" s="940"/>
      <c r="G100" s="940"/>
      <c r="H100" s="940"/>
      <c r="I100" s="940"/>
      <c r="J100" s="940"/>
      <c r="K100" s="940"/>
      <c r="L100" s="940"/>
      <c r="M100" s="940"/>
      <c r="N100" s="940"/>
      <c r="O100" s="940"/>
      <c r="P100" s="255"/>
      <c r="R100" s="85"/>
      <c r="S100" s="85"/>
      <c r="T100" s="85"/>
      <c r="V100" s="72"/>
      <c r="W100" s="85"/>
      <c r="X100" s="85"/>
      <c r="Y100" s="85"/>
      <c r="Z100" s="85"/>
      <c r="AA100" s="85"/>
      <c r="AB100" s="85"/>
      <c r="AC100" s="85"/>
      <c r="AD100" s="85"/>
      <c r="AE100" s="85"/>
      <c r="AF100" s="85"/>
    </row>
    <row r="101" spans="2:32" s="79" customFormat="1" ht="16.5" hidden="1" customHeight="1" x14ac:dyDescent="0.15">
      <c r="B101" s="262"/>
      <c r="C101" s="940"/>
      <c r="D101" s="940"/>
      <c r="E101" s="940"/>
      <c r="F101" s="940"/>
      <c r="G101" s="940"/>
      <c r="H101" s="940"/>
      <c r="I101" s="940"/>
      <c r="J101" s="940"/>
      <c r="K101" s="940"/>
      <c r="L101" s="940"/>
      <c r="M101" s="940"/>
      <c r="N101" s="940"/>
      <c r="O101" s="940"/>
      <c r="P101" s="259"/>
      <c r="R101" s="85"/>
      <c r="S101" s="85"/>
      <c r="T101" s="85"/>
      <c r="V101" s="72"/>
      <c r="W101" s="85"/>
      <c r="X101" s="85"/>
      <c r="Y101" s="85"/>
      <c r="Z101" s="85"/>
      <c r="AA101" s="85"/>
      <c r="AB101" s="85"/>
      <c r="AC101" s="85"/>
      <c r="AD101" s="85"/>
      <c r="AE101" s="85"/>
      <c r="AF101" s="85"/>
    </row>
    <row r="102" spans="2:32" s="79" customFormat="1" ht="7.5" customHeight="1" x14ac:dyDescent="0.15">
      <c r="B102" s="90"/>
      <c r="C102" s="940"/>
      <c r="D102" s="940"/>
      <c r="E102" s="940"/>
      <c r="F102" s="940"/>
      <c r="G102" s="940"/>
      <c r="H102" s="940"/>
      <c r="I102" s="940"/>
      <c r="J102" s="940"/>
      <c r="K102" s="940"/>
      <c r="L102" s="940"/>
      <c r="M102" s="940"/>
      <c r="N102" s="940"/>
      <c r="O102" s="940"/>
      <c r="P102" s="259"/>
      <c r="R102" s="85"/>
      <c r="S102" s="85"/>
      <c r="T102" s="71"/>
      <c r="V102" s="72"/>
      <c r="W102" s="71"/>
      <c r="X102" s="71"/>
      <c r="Y102" s="71"/>
      <c r="Z102" s="71"/>
      <c r="AA102" s="71"/>
      <c r="AB102" s="71"/>
      <c r="AC102" s="71"/>
      <c r="AD102" s="85"/>
      <c r="AE102" s="85"/>
      <c r="AF102" s="85"/>
    </row>
    <row r="103" spans="2:32" ht="31.5" customHeight="1" x14ac:dyDescent="0.15">
      <c r="B103" s="941"/>
      <c r="C103" s="940"/>
      <c r="D103" s="940"/>
      <c r="E103" s="940"/>
      <c r="F103" s="940"/>
      <c r="G103" s="940"/>
      <c r="H103" s="940"/>
      <c r="I103" s="940"/>
      <c r="J103" s="940"/>
      <c r="K103" s="940"/>
      <c r="L103" s="940"/>
      <c r="M103" s="940"/>
      <c r="N103" s="940"/>
      <c r="O103" s="940"/>
      <c r="P103" s="204"/>
      <c r="S103" s="85"/>
    </row>
    <row r="104" spans="2:32" ht="24.75" customHeight="1" x14ac:dyDescent="0.15">
      <c r="B104" s="941"/>
      <c r="C104" s="695"/>
      <c r="D104" s="695"/>
      <c r="E104" s="696"/>
      <c r="F104" s="70"/>
      <c r="G104" s="70"/>
      <c r="H104" s="697"/>
      <c r="I104" s="270"/>
      <c r="J104" s="698"/>
      <c r="K104" s="698"/>
      <c r="L104" s="698"/>
      <c r="M104" s="698"/>
      <c r="N104" s="699"/>
      <c r="O104" s="699"/>
      <c r="P104" s="270"/>
      <c r="S104" s="85"/>
    </row>
    <row r="105" spans="2:32" ht="18.75" customHeight="1" x14ac:dyDescent="0.15">
      <c r="B105" s="164"/>
      <c r="C105" s="942" t="s">
        <v>551</v>
      </c>
      <c r="D105" s="942"/>
      <c r="E105" s="942"/>
      <c r="F105" s="942"/>
      <c r="G105" s="942"/>
      <c r="H105" s="942"/>
      <c r="I105" s="942"/>
      <c r="J105" s="942"/>
      <c r="K105" s="942"/>
      <c r="L105" s="942"/>
      <c r="M105" s="942"/>
      <c r="N105" s="942"/>
      <c r="O105" s="942"/>
      <c r="P105" s="77"/>
    </row>
    <row r="106" spans="2:32" ht="18.75" customHeight="1" x14ac:dyDescent="0.15">
      <c r="B106" s="164"/>
      <c r="C106" s="942"/>
      <c r="D106" s="942"/>
      <c r="E106" s="942"/>
      <c r="F106" s="942"/>
      <c r="G106" s="942"/>
      <c r="H106" s="942"/>
      <c r="I106" s="942"/>
      <c r="J106" s="942"/>
      <c r="K106" s="942"/>
      <c r="L106" s="942"/>
      <c r="M106" s="942"/>
      <c r="N106" s="942"/>
      <c r="O106" s="942"/>
      <c r="P106" s="77"/>
    </row>
    <row r="107" spans="2:32" ht="18.75" customHeight="1" x14ac:dyDescent="0.15">
      <c r="B107" s="164"/>
      <c r="C107" s="942"/>
      <c r="D107" s="942"/>
      <c r="E107" s="942"/>
      <c r="F107" s="942"/>
      <c r="G107" s="942"/>
      <c r="H107" s="942"/>
      <c r="I107" s="942"/>
      <c r="J107" s="942"/>
      <c r="K107" s="942"/>
      <c r="L107" s="942"/>
      <c r="M107" s="942"/>
      <c r="N107" s="942"/>
      <c r="O107" s="942"/>
      <c r="P107" s="77"/>
    </row>
    <row r="108" spans="2:32" ht="18.75" customHeight="1" x14ac:dyDescent="0.15">
      <c r="B108" s="164"/>
      <c r="C108" s="942"/>
      <c r="D108" s="942"/>
      <c r="E108" s="942"/>
      <c r="F108" s="942"/>
      <c r="G108" s="942"/>
      <c r="H108" s="942"/>
      <c r="I108" s="942"/>
      <c r="J108" s="942"/>
      <c r="K108" s="942"/>
      <c r="L108" s="942"/>
      <c r="M108" s="942"/>
      <c r="N108" s="942"/>
      <c r="O108" s="942"/>
      <c r="P108" s="77"/>
    </row>
    <row r="109" spans="2:32" ht="18.75" customHeight="1" x14ac:dyDescent="0.15">
      <c r="B109" s="164"/>
      <c r="C109" s="702"/>
      <c r="D109" s="702"/>
      <c r="E109" s="702"/>
      <c r="F109" s="702"/>
      <c r="G109" s="702"/>
      <c r="H109" s="702"/>
      <c r="I109" s="702"/>
      <c r="J109" s="702"/>
      <c r="K109" s="702"/>
      <c r="L109" s="702"/>
      <c r="M109" s="702"/>
      <c r="N109" s="702"/>
      <c r="O109" s="702"/>
      <c r="P109" s="77"/>
    </row>
    <row r="110" spans="2:32" ht="18.75" customHeight="1" x14ac:dyDescent="0.15">
      <c r="B110" s="164"/>
      <c r="C110" s="702"/>
      <c r="D110" s="702"/>
      <c r="E110" s="702"/>
      <c r="F110" s="702"/>
      <c r="G110" s="702"/>
      <c r="H110" s="702"/>
      <c r="I110" s="702"/>
      <c r="J110" s="702"/>
      <c r="K110" s="702"/>
      <c r="L110" s="702"/>
      <c r="M110" s="702"/>
      <c r="N110" s="702"/>
      <c r="O110" s="702"/>
      <c r="P110" s="77"/>
    </row>
    <row r="111" spans="2:32" ht="18.75" customHeight="1" x14ac:dyDescent="0.15">
      <c r="B111" s="164"/>
      <c r="C111" s="942" t="s">
        <v>595</v>
      </c>
      <c r="D111" s="942"/>
      <c r="E111" s="942"/>
      <c r="F111" s="942"/>
      <c r="G111" s="942"/>
      <c r="H111" s="942"/>
      <c r="I111" s="942"/>
      <c r="J111" s="942"/>
      <c r="K111" s="942"/>
      <c r="L111" s="942"/>
      <c r="M111" s="942"/>
      <c r="N111" s="942"/>
      <c r="O111" s="942"/>
      <c r="P111" s="77"/>
    </row>
    <row r="112" spans="2:32" ht="18.75" customHeight="1" x14ac:dyDescent="0.15">
      <c r="B112" s="164"/>
      <c r="C112" s="942"/>
      <c r="D112" s="942"/>
      <c r="E112" s="942"/>
      <c r="F112" s="942"/>
      <c r="G112" s="942"/>
      <c r="H112" s="942"/>
      <c r="I112" s="942"/>
      <c r="J112" s="942"/>
      <c r="K112" s="942"/>
      <c r="L112" s="942"/>
      <c r="M112" s="942"/>
      <c r="N112" s="942"/>
      <c r="O112" s="942"/>
      <c r="P112" s="77"/>
    </row>
    <row r="113" spans="2:16" ht="18.75" customHeight="1" x14ac:dyDescent="0.15">
      <c r="B113" s="164"/>
      <c r="C113" s="942"/>
      <c r="D113" s="942"/>
      <c r="E113" s="942"/>
      <c r="F113" s="942"/>
      <c r="G113" s="942"/>
      <c r="H113" s="942"/>
      <c r="I113" s="942"/>
      <c r="J113" s="942"/>
      <c r="K113" s="942"/>
      <c r="L113" s="942"/>
      <c r="M113" s="942"/>
      <c r="N113" s="942"/>
      <c r="O113" s="942"/>
      <c r="P113" s="77"/>
    </row>
    <row r="114" spans="2:16" ht="18.75" customHeight="1" x14ac:dyDescent="0.15">
      <c r="B114" s="164"/>
      <c r="C114" s="942"/>
      <c r="D114" s="942"/>
      <c r="E114" s="942"/>
      <c r="F114" s="942"/>
      <c r="G114" s="942"/>
      <c r="H114" s="942"/>
      <c r="I114" s="942"/>
      <c r="J114" s="942"/>
      <c r="K114" s="942"/>
      <c r="L114" s="942"/>
      <c r="M114" s="942"/>
      <c r="N114" s="942"/>
      <c r="O114" s="942"/>
      <c r="P114" s="77"/>
    </row>
    <row r="115" spans="2:16" ht="18.75" customHeight="1" x14ac:dyDescent="0.15">
      <c r="B115" s="164"/>
      <c r="C115" s="942"/>
      <c r="D115" s="942"/>
      <c r="E115" s="942"/>
      <c r="F115" s="942"/>
      <c r="G115" s="942"/>
      <c r="H115" s="942"/>
      <c r="I115" s="942"/>
      <c r="J115" s="942"/>
      <c r="K115" s="942"/>
      <c r="L115" s="942"/>
      <c r="M115" s="942"/>
      <c r="N115" s="942"/>
      <c r="O115" s="942"/>
      <c r="P115" s="77"/>
    </row>
    <row r="116" spans="2:16" ht="18.75" customHeight="1" x14ac:dyDescent="0.15">
      <c r="B116" s="164"/>
      <c r="C116" s="703"/>
      <c r="D116" s="703"/>
      <c r="E116" s="703"/>
      <c r="F116" s="703"/>
      <c r="G116" s="703"/>
      <c r="H116" s="703"/>
      <c r="I116" s="703"/>
      <c r="J116" s="703"/>
      <c r="K116" s="703"/>
      <c r="L116" s="703"/>
      <c r="M116" s="703"/>
      <c r="N116" s="703"/>
      <c r="O116" s="703"/>
      <c r="P116" s="77"/>
    </row>
    <row r="117" spans="2:16" ht="18.75" customHeight="1" x14ac:dyDescent="0.15">
      <c r="B117" s="164"/>
      <c r="C117" s="702"/>
      <c r="D117" s="702"/>
      <c r="E117" s="702"/>
      <c r="F117" s="702"/>
      <c r="G117" s="702"/>
      <c r="H117" s="702"/>
      <c r="I117" s="702"/>
      <c r="J117" s="702"/>
      <c r="K117" s="702"/>
      <c r="L117" s="702"/>
      <c r="M117" s="702"/>
      <c r="N117" s="702"/>
      <c r="O117" s="702"/>
      <c r="P117" s="77"/>
    </row>
    <row r="118" spans="2:16" ht="18.75" customHeight="1" x14ac:dyDescent="0.15">
      <c r="B118" s="164"/>
      <c r="C118" s="702"/>
      <c r="D118" s="702"/>
      <c r="E118" s="702"/>
      <c r="F118" s="702"/>
      <c r="G118" s="702"/>
      <c r="H118" s="702"/>
      <c r="I118" s="702"/>
      <c r="J118" s="702"/>
      <c r="K118" s="702"/>
      <c r="L118" s="702"/>
      <c r="M118" s="702"/>
      <c r="N118" s="702"/>
      <c r="O118" s="702"/>
      <c r="P118" s="77"/>
    </row>
    <row r="119" spans="2:16" ht="18.75" customHeight="1" x14ac:dyDescent="0.15">
      <c r="B119" s="164"/>
      <c r="C119" s="942" t="s">
        <v>552</v>
      </c>
      <c r="D119" s="942"/>
      <c r="E119" s="942"/>
      <c r="F119" s="942"/>
      <c r="G119" s="942"/>
      <c r="H119" s="942"/>
      <c r="I119" s="942"/>
      <c r="J119" s="942"/>
      <c r="K119" s="942"/>
      <c r="L119" s="942"/>
      <c r="M119" s="942"/>
      <c r="N119" s="942"/>
      <c r="O119" s="942"/>
      <c r="P119" s="77"/>
    </row>
    <row r="120" spans="2:16" ht="18.75" customHeight="1" x14ac:dyDescent="0.15">
      <c r="B120" s="164"/>
      <c r="C120" s="942"/>
      <c r="D120" s="942"/>
      <c r="E120" s="942"/>
      <c r="F120" s="942"/>
      <c r="G120" s="942"/>
      <c r="H120" s="942"/>
      <c r="I120" s="942"/>
      <c r="J120" s="942"/>
      <c r="K120" s="942"/>
      <c r="L120" s="942"/>
      <c r="M120" s="942"/>
      <c r="N120" s="942"/>
      <c r="O120" s="942"/>
      <c r="P120" s="77"/>
    </row>
    <row r="121" spans="2:16" ht="18.75" customHeight="1" x14ac:dyDescent="0.15">
      <c r="B121" s="164"/>
      <c r="C121" s="942"/>
      <c r="D121" s="942"/>
      <c r="E121" s="942"/>
      <c r="F121" s="942"/>
      <c r="G121" s="942"/>
      <c r="H121" s="942"/>
      <c r="I121" s="942"/>
      <c r="J121" s="942"/>
      <c r="K121" s="942"/>
      <c r="L121" s="942"/>
      <c r="M121" s="942"/>
      <c r="N121" s="942"/>
      <c r="O121" s="942"/>
      <c r="P121" s="77"/>
    </row>
    <row r="122" spans="2:16" ht="18.75" customHeight="1" x14ac:dyDescent="0.15">
      <c r="B122" s="164"/>
      <c r="C122" s="710"/>
      <c r="D122" s="710"/>
      <c r="E122" s="710"/>
      <c r="F122" s="710"/>
      <c r="G122" s="710"/>
      <c r="H122" s="710"/>
      <c r="I122" s="710"/>
      <c r="J122" s="710"/>
      <c r="K122" s="710"/>
      <c r="L122" s="710"/>
      <c r="M122" s="710"/>
      <c r="N122" s="710"/>
      <c r="O122" s="710"/>
      <c r="P122" s="77"/>
    </row>
    <row r="123" spans="2:16" ht="18.75" customHeight="1" x14ac:dyDescent="0.15">
      <c r="B123" s="164"/>
      <c r="C123" s="710"/>
      <c r="D123" s="710"/>
      <c r="E123" s="710"/>
      <c r="F123" s="710"/>
      <c r="G123" s="710"/>
      <c r="H123" s="710"/>
      <c r="I123" s="710"/>
      <c r="J123" s="710"/>
      <c r="K123" s="710"/>
      <c r="L123" s="710"/>
      <c r="M123" s="710"/>
      <c r="N123" s="710"/>
      <c r="O123" s="710"/>
      <c r="P123" s="77"/>
    </row>
    <row r="124" spans="2:16" ht="18.75" customHeight="1" x14ac:dyDescent="0.15">
      <c r="B124" s="164"/>
      <c r="C124" s="710"/>
      <c r="D124" s="710"/>
      <c r="E124" s="710"/>
      <c r="F124" s="710"/>
      <c r="G124" s="710"/>
      <c r="H124" s="710"/>
      <c r="I124" s="710"/>
      <c r="J124" s="710"/>
      <c r="K124" s="710"/>
      <c r="L124" s="710"/>
      <c r="M124" s="710"/>
      <c r="N124" s="710"/>
      <c r="O124" s="710"/>
      <c r="P124" s="77"/>
    </row>
    <row r="125" spans="2:16" ht="18.75" customHeight="1" x14ac:dyDescent="0.15">
      <c r="B125" s="164"/>
      <c r="C125" s="710"/>
      <c r="D125" s="710"/>
      <c r="E125" s="710"/>
      <c r="F125" s="710"/>
      <c r="G125" s="710"/>
      <c r="H125" s="710"/>
      <c r="I125" s="710"/>
      <c r="J125" s="710"/>
      <c r="K125" s="710"/>
      <c r="L125" s="710"/>
      <c r="M125" s="710"/>
      <c r="N125" s="710"/>
      <c r="O125" s="710"/>
      <c r="P125" s="77"/>
    </row>
    <row r="126" spans="2:16" ht="18.75" customHeight="1" x14ac:dyDescent="0.15">
      <c r="B126" s="164"/>
      <c r="C126" s="704"/>
      <c r="D126" s="704"/>
      <c r="E126" s="704"/>
      <c r="F126" s="704"/>
      <c r="G126" s="704"/>
      <c r="H126" s="704"/>
      <c r="I126" s="704"/>
      <c r="J126" s="704"/>
      <c r="K126" s="704"/>
      <c r="L126" s="704"/>
      <c r="M126" s="704"/>
      <c r="N126" s="704"/>
      <c r="O126" s="704"/>
      <c r="P126" s="77"/>
    </row>
    <row r="127" spans="2:16" ht="18.75" customHeight="1" x14ac:dyDescent="0.15"/>
    <row r="128" spans="2:16" ht="18.75" customHeight="1" x14ac:dyDescent="0.15">
      <c r="C128" s="898" t="s">
        <v>553</v>
      </c>
      <c r="D128" s="898"/>
      <c r="E128" s="898"/>
      <c r="F128" s="898"/>
      <c r="G128" s="898"/>
      <c r="H128" s="898"/>
      <c r="I128" s="898"/>
      <c r="J128" s="898"/>
      <c r="K128" s="898"/>
      <c r="L128" s="898"/>
      <c r="M128" s="898"/>
      <c r="N128" s="898"/>
      <c r="O128" s="898"/>
    </row>
    <row r="129" spans="2:32" ht="18.75" customHeight="1" x14ac:dyDescent="0.15">
      <c r="C129" s="77"/>
      <c r="D129" s="77"/>
      <c r="E129" s="77"/>
      <c r="F129" s="77"/>
      <c r="G129" s="77"/>
      <c r="H129" s="77"/>
      <c r="I129" s="77"/>
      <c r="J129" s="77"/>
      <c r="L129" s="77"/>
      <c r="M129" s="77"/>
      <c r="N129" s="77"/>
      <c r="O129" s="77"/>
    </row>
    <row r="130" spans="2:32" ht="18.75" customHeight="1" x14ac:dyDescent="0.15">
      <c r="C130" s="77"/>
      <c r="D130" s="77"/>
      <c r="E130" s="77"/>
      <c r="F130" s="77"/>
      <c r="G130" s="77"/>
      <c r="H130" s="77"/>
      <c r="I130" s="77"/>
      <c r="J130" s="77"/>
      <c r="L130" s="77"/>
      <c r="M130" s="77"/>
      <c r="N130" s="77"/>
      <c r="O130" s="77"/>
    </row>
    <row r="131" spans="2:32" ht="18.75" customHeight="1" x14ac:dyDescent="0.15">
      <c r="C131" s="77"/>
      <c r="D131" s="77"/>
      <c r="E131" s="77"/>
      <c r="F131" s="77"/>
      <c r="G131" s="77"/>
      <c r="H131" s="77"/>
      <c r="I131" s="77"/>
      <c r="J131" s="77"/>
      <c r="L131" s="77"/>
      <c r="M131" s="77"/>
      <c r="N131" s="77"/>
      <c r="O131" s="77"/>
    </row>
    <row r="132" spans="2:32" ht="18.75" customHeight="1" x14ac:dyDescent="0.15">
      <c r="C132" s="77"/>
      <c r="D132" s="77"/>
      <c r="E132" s="77"/>
      <c r="F132" s="77"/>
      <c r="G132" s="77"/>
      <c r="H132" s="77"/>
      <c r="I132" s="77"/>
      <c r="J132" s="77"/>
      <c r="L132" s="77"/>
      <c r="M132" s="77"/>
      <c r="N132" s="77"/>
      <c r="O132" s="77"/>
    </row>
    <row r="133" spans="2:32" ht="18.75" customHeight="1" x14ac:dyDescent="0.15">
      <c r="K133" s="925" t="s">
        <v>554</v>
      </c>
      <c r="L133" s="925"/>
      <c r="M133" s="925"/>
      <c r="N133" s="925"/>
      <c r="O133" s="925"/>
    </row>
    <row r="134" spans="2:32" ht="18.75" customHeight="1" x14ac:dyDescent="0.15"/>
    <row r="135" spans="2:32" ht="25.5" customHeight="1" x14ac:dyDescent="0.15">
      <c r="K135" s="706" t="s">
        <v>561</v>
      </c>
      <c r="L135" s="707"/>
      <c r="M135" s="926">
        <f>C3</f>
        <v>0</v>
      </c>
      <c r="N135" s="926"/>
      <c r="O135" s="926"/>
      <c r="P135" s="926"/>
    </row>
    <row r="136" spans="2:32" ht="18.75" customHeight="1" x14ac:dyDescent="0.15"/>
    <row r="137" spans="2:32" ht="18.75" customHeight="1" x14ac:dyDescent="0.25">
      <c r="B137" s="70"/>
      <c r="C137" s="179"/>
      <c r="D137" s="179"/>
      <c r="E137" s="179"/>
      <c r="F137" s="179"/>
      <c r="G137" s="179"/>
      <c r="H137" s="179"/>
      <c r="I137" s="179"/>
      <c r="J137" s="179"/>
      <c r="K137" s="706" t="s">
        <v>555</v>
      </c>
      <c r="L137" s="707"/>
      <c r="M137" s="707"/>
      <c r="N137" s="707"/>
      <c r="O137" s="707"/>
      <c r="P137" s="707"/>
      <c r="S137" s="85"/>
      <c r="W137" s="251"/>
      <c r="X137" s="251"/>
      <c r="Y137" s="251"/>
      <c r="Z137" s="251"/>
      <c r="AA137" s="251"/>
      <c r="AB137" s="251"/>
      <c r="AC137" s="251"/>
    </row>
    <row r="138" spans="2:32" s="356" customFormat="1" ht="18.75" customHeight="1" x14ac:dyDescent="0.25">
      <c r="B138" s="109"/>
      <c r="C138" s="927"/>
      <c r="D138" s="927"/>
      <c r="F138" s="371"/>
      <c r="H138" s="371"/>
      <c r="K138" s="77"/>
      <c r="M138" s="708"/>
      <c r="N138" s="708"/>
      <c r="O138" s="708"/>
      <c r="P138" s="109"/>
      <c r="R138" s="71"/>
      <c r="S138" s="85"/>
      <c r="T138" s="71"/>
      <c r="U138" s="70"/>
      <c r="V138" s="72"/>
      <c r="W138" s="71"/>
      <c r="X138" s="71"/>
      <c r="Y138" s="71"/>
      <c r="Z138" s="71"/>
      <c r="AA138" s="71"/>
      <c r="AB138" s="71"/>
      <c r="AC138" s="71"/>
      <c r="AD138" s="251"/>
      <c r="AE138" s="251"/>
      <c r="AF138" s="71"/>
    </row>
    <row r="139" spans="2:32" ht="18.75" customHeight="1" x14ac:dyDescent="0.15">
      <c r="B139" s="70"/>
      <c r="C139" s="373"/>
      <c r="D139" s="373"/>
      <c r="K139" s="264" t="s">
        <v>556</v>
      </c>
      <c r="L139" s="374"/>
      <c r="M139" s="143"/>
      <c r="N139" s="374"/>
      <c r="O139" s="375"/>
      <c r="P139" s="709" t="s">
        <v>390</v>
      </c>
      <c r="S139" s="85"/>
      <c r="T139" s="85"/>
      <c r="U139" s="79"/>
    </row>
    <row r="140" spans="2:32" ht="18.75" customHeight="1" x14ac:dyDescent="0.15">
      <c r="B140" s="70"/>
      <c r="C140" s="373"/>
      <c r="D140" s="373"/>
      <c r="L140" s="104"/>
      <c r="M140" s="257"/>
      <c r="N140" s="257"/>
      <c r="O140" s="257"/>
      <c r="P140" s="204"/>
      <c r="R140" s="85"/>
      <c r="S140" s="85"/>
      <c r="T140" s="85"/>
      <c r="U140" s="79"/>
      <c r="W140" s="85"/>
      <c r="X140" s="85"/>
      <c r="Y140" s="85"/>
      <c r="Z140" s="85"/>
      <c r="AA140" s="85"/>
      <c r="AB140" s="85"/>
      <c r="AC140" s="85"/>
    </row>
    <row r="141" spans="2:32" s="79" customFormat="1" ht="61.5" customHeight="1" x14ac:dyDescent="0.15">
      <c r="B141" s="937" t="str">
        <f>B1</f>
        <v>第47回宮崎県高等学校新人放送コンテスト
第46回九州高校放送コンテスト 宮崎県予選
全九州総文 宮崎県予選／全国高文祭 AM部門・VM部門 宮崎県予選</v>
      </c>
      <c r="C141" s="937"/>
      <c r="D141" s="937"/>
      <c r="E141" s="937"/>
      <c r="F141" s="937"/>
      <c r="G141" s="937"/>
      <c r="H141" s="937"/>
      <c r="I141" s="937"/>
      <c r="J141" s="937"/>
      <c r="K141" s="937"/>
      <c r="L141" s="83"/>
      <c r="M141" s="245" t="s">
        <v>370</v>
      </c>
      <c r="N141" s="78" t="s">
        <v>371</v>
      </c>
      <c r="O141" s="246"/>
      <c r="P141" s="246"/>
      <c r="R141" s="85"/>
      <c r="S141" s="85"/>
      <c r="T141" s="71"/>
      <c r="U141" s="70"/>
      <c r="V141" s="72"/>
      <c r="W141" s="85"/>
      <c r="X141" s="85"/>
      <c r="Y141" s="85"/>
      <c r="Z141" s="85"/>
      <c r="AA141" s="85"/>
      <c r="AB141" s="85"/>
      <c r="AC141" s="85"/>
      <c r="AD141" s="85"/>
      <c r="AE141" s="85"/>
      <c r="AF141" s="71"/>
    </row>
    <row r="142" spans="2:32" s="79" customFormat="1" ht="21" customHeight="1" x14ac:dyDescent="0.2">
      <c r="B142" s="80"/>
      <c r="C142" s="259" t="s">
        <v>372</v>
      </c>
      <c r="D142" s="930">
        <f>C3</f>
        <v>0</v>
      </c>
      <c r="E142" s="930"/>
      <c r="F142" s="930"/>
      <c r="G142" s="930"/>
      <c r="H142" s="930"/>
      <c r="I142" s="930"/>
      <c r="K142" s="94"/>
      <c r="L142" s="93"/>
      <c r="M142" s="93"/>
      <c r="N142" s="90"/>
      <c r="O142" s="90"/>
      <c r="P142" s="90"/>
      <c r="R142" s="85"/>
      <c r="S142" s="85"/>
      <c r="T142" s="71"/>
      <c r="U142" s="70"/>
      <c r="V142" s="72"/>
      <c r="W142" s="85"/>
      <c r="X142" s="85"/>
      <c r="Y142" s="85"/>
      <c r="Z142" s="85"/>
      <c r="AA142" s="85"/>
      <c r="AB142" s="85"/>
      <c r="AC142" s="85"/>
      <c r="AD142" s="85"/>
      <c r="AE142" s="85"/>
      <c r="AF142" s="71"/>
    </row>
    <row r="143" spans="2:32" s="79" customFormat="1" ht="7.5" customHeight="1" x14ac:dyDescent="0.25">
      <c r="B143" s="80"/>
      <c r="C143" s="253"/>
      <c r="D143" s="169"/>
      <c r="E143" s="253"/>
      <c r="F143" s="169"/>
      <c r="K143" s="204"/>
      <c r="L143" s="204"/>
      <c r="M143" s="204"/>
      <c r="N143" s="90"/>
      <c r="O143" s="90"/>
      <c r="P143" s="90"/>
      <c r="R143" s="85"/>
      <c r="S143" s="85"/>
      <c r="T143" s="71"/>
      <c r="U143" s="70"/>
      <c r="V143" s="72"/>
      <c r="W143" s="85"/>
      <c r="X143" s="85"/>
      <c r="Y143" s="85"/>
      <c r="Z143" s="85"/>
      <c r="AA143" s="85"/>
      <c r="AB143" s="85"/>
      <c r="AC143" s="85"/>
      <c r="AD143" s="85"/>
      <c r="AE143" s="85"/>
      <c r="AF143" s="71"/>
    </row>
    <row r="144" spans="2:32" s="79" customFormat="1" ht="16.5" customHeight="1" x14ac:dyDescent="0.15">
      <c r="B144" s="80"/>
      <c r="C144" s="73" t="s">
        <v>373</v>
      </c>
      <c r="D144" s="254">
        <f>(Ⅰ!C17)</f>
        <v>0</v>
      </c>
      <c r="E144" s="162"/>
      <c r="F144" s="163"/>
      <c r="K144" s="255"/>
      <c r="M144" s="256" t="s">
        <v>374</v>
      </c>
      <c r="N144" s="257">
        <v>1</v>
      </c>
      <c r="O144" s="258">
        <v>2</v>
      </c>
      <c r="P144" s="259" t="s">
        <v>375</v>
      </c>
      <c r="R144" s="85"/>
      <c r="S144" s="85"/>
      <c r="T144" s="71"/>
      <c r="U144" s="70"/>
      <c r="V144" s="72"/>
      <c r="W144" s="85"/>
      <c r="X144" s="85"/>
      <c r="Y144" s="85"/>
      <c r="Z144" s="85"/>
      <c r="AA144" s="85"/>
      <c r="AB144" s="85"/>
      <c r="AC144" s="85"/>
      <c r="AD144" s="85"/>
      <c r="AE144" s="85"/>
      <c r="AF144" s="71"/>
    </row>
    <row r="145" spans="1:95" s="79" customFormat="1" ht="7.5" hidden="1" customHeight="1" x14ac:dyDescent="0.15">
      <c r="B145" s="80"/>
      <c r="C145" s="260"/>
      <c r="D145" s="161"/>
      <c r="E145" s="162"/>
      <c r="F145" s="163"/>
      <c r="K145" s="165"/>
      <c r="L145" s="94"/>
      <c r="M145" s="261"/>
      <c r="N145" s="261"/>
      <c r="O145" s="261"/>
      <c r="P145" s="261"/>
      <c r="R145" s="85"/>
      <c r="S145" s="85"/>
      <c r="T145" s="71"/>
      <c r="U145" s="70"/>
      <c r="V145" s="72"/>
      <c r="W145" s="85"/>
      <c r="X145" s="85"/>
      <c r="Y145" s="85"/>
      <c r="Z145" s="85"/>
      <c r="AA145" s="85"/>
      <c r="AB145" s="85"/>
      <c r="AC145" s="85"/>
      <c r="AD145" s="85"/>
      <c r="AE145" s="85"/>
      <c r="AF145" s="71"/>
    </row>
    <row r="146" spans="1:95" s="79" customFormat="1" ht="16.5" hidden="1" customHeight="1" thickBot="1" x14ac:dyDescent="0.2">
      <c r="B146" s="80"/>
      <c r="C146" s="262" t="s">
        <v>376</v>
      </c>
      <c r="D146" s="254" t="str">
        <f>D88</f>
        <v>表示不可</v>
      </c>
      <c r="G146" s="263" t="s">
        <v>377</v>
      </c>
      <c r="H146" s="254" t="str">
        <f>I88</f>
        <v>表示不可</v>
      </c>
      <c r="I146" s="264">
        <f>(Ⅰ!F73)</f>
        <v>0</v>
      </c>
      <c r="R146" s="85"/>
      <c r="S146" s="85"/>
      <c r="T146" s="71"/>
      <c r="U146" s="70"/>
      <c r="V146" s="72"/>
      <c r="W146" s="85"/>
      <c r="X146" s="85"/>
      <c r="Y146" s="85"/>
      <c r="Z146" s="85"/>
      <c r="AA146" s="85"/>
      <c r="AB146" s="85"/>
      <c r="AC146" s="85"/>
      <c r="AD146" s="85"/>
      <c r="AE146" s="85"/>
      <c r="AF146" s="71"/>
    </row>
    <row r="147" spans="1:95" s="79" customFormat="1" ht="7.5" customHeight="1" thickBot="1" x14ac:dyDescent="0.2">
      <c r="B147" s="265"/>
      <c r="C147" s="90"/>
      <c r="D147" s="162"/>
      <c r="E147" s="90"/>
      <c r="F147" s="91"/>
      <c r="G147" s="77"/>
      <c r="H147" s="91"/>
      <c r="I147" s="90"/>
      <c r="J147" s="90"/>
      <c r="O147" s="259"/>
      <c r="P147" s="259"/>
      <c r="R147" s="85"/>
      <c r="S147" s="85"/>
      <c r="T147" s="71"/>
      <c r="U147" s="70"/>
      <c r="V147" s="72"/>
      <c r="W147" s="71"/>
      <c r="X147" s="71"/>
      <c r="Y147" s="71"/>
      <c r="Z147" s="71"/>
      <c r="AA147" s="71"/>
      <c r="AB147" s="71"/>
      <c r="AC147" s="71"/>
      <c r="AD147" s="85"/>
      <c r="AE147" s="85"/>
      <c r="AF147" s="71"/>
    </row>
    <row r="148" spans="1:95" ht="31.5" customHeight="1" x14ac:dyDescent="0.15">
      <c r="B148" s="963" t="s">
        <v>394</v>
      </c>
      <c r="C148" s="841" t="s">
        <v>379</v>
      </c>
      <c r="D148" s="843" t="str">
        <f>D49</f>
        <v>氏　名</v>
      </c>
      <c r="E148" s="845" t="s">
        <v>381</v>
      </c>
      <c r="F148" s="933" t="s">
        <v>342</v>
      </c>
      <c r="G148" s="934"/>
      <c r="H148" s="379" t="s">
        <v>343</v>
      </c>
      <c r="I148" s="267"/>
      <c r="J148" s="850" t="s">
        <v>344</v>
      </c>
      <c r="K148" s="851"/>
      <c r="L148" s="851"/>
      <c r="M148" s="852"/>
      <c r="N148" s="853" t="s">
        <v>382</v>
      </c>
      <c r="O148" s="854"/>
      <c r="P148" s="204"/>
      <c r="S148" s="85"/>
    </row>
    <row r="149" spans="1:95" ht="24.75" customHeight="1" thickBot="1" x14ac:dyDescent="0.2">
      <c r="B149" s="964"/>
      <c r="C149" s="842"/>
      <c r="D149" s="844"/>
      <c r="E149" s="846"/>
      <c r="F149" s="935"/>
      <c r="G149" s="936"/>
      <c r="H149" s="380" t="s">
        <v>392</v>
      </c>
      <c r="I149" s="269"/>
      <c r="J149" s="848" t="s">
        <v>385</v>
      </c>
      <c r="K149" s="855"/>
      <c r="L149" s="848" t="s">
        <v>349</v>
      </c>
      <c r="M149" s="849"/>
      <c r="N149" s="856" t="s">
        <v>62</v>
      </c>
      <c r="O149" s="857"/>
      <c r="P149" s="270"/>
      <c r="S149" s="85"/>
    </row>
    <row r="150" spans="1:95" ht="15.75" customHeight="1" thickTop="1" x14ac:dyDescent="0.15">
      <c r="A150" s="68">
        <v>41</v>
      </c>
      <c r="B150" s="362" t="str">
        <f>IF($C$4="", "",$C$4)</f>
        <v/>
      </c>
      <c r="C150" s="381" t="str">
        <f>IF($C$26=TRUE,(Ⅴ２!B46),"表示不可")</f>
        <v>表示不可</v>
      </c>
      <c r="D150" s="382" t="str">
        <f>IF($C$26=TRUE,(Ⅴ２!C46),"表示不可")</f>
        <v>表示不可</v>
      </c>
      <c r="E150" s="383" t="str">
        <f>IF($C$26=TRUE,(Ⅴ２!D46),"表示不可")</f>
        <v>表示不可</v>
      </c>
      <c r="F150" s="384" t="str">
        <f>IF($C$26=TRUE,(Ⅴ２!E46),"表示不可")</f>
        <v>表示不可</v>
      </c>
      <c r="G150" s="385" t="str">
        <f>IF($C$26=TRUE,(Ⅴ２!F46),"表示不可")</f>
        <v>表示不可</v>
      </c>
      <c r="H150" s="386" t="str">
        <f>IF(C150="アナウンス","記入→","")</f>
        <v/>
      </c>
      <c r="I150" s="387" t="str">
        <f>IF($C$26=TRUE,(Ⅴ２!H46),"表示不可")</f>
        <v>表示不可</v>
      </c>
      <c r="J150" s="388" t="str">
        <f>IF($C$26=TRUE,(Ⅴ２!I46),"表示不可")</f>
        <v>表示不可</v>
      </c>
      <c r="K150" s="389" t="str">
        <f>IF($C$26=TRUE,(Ⅴ２!J46),"表示不可")</f>
        <v>表示不可</v>
      </c>
      <c r="L150" s="390" t="str">
        <f>IF(C150="朗読","記入→","")</f>
        <v/>
      </c>
      <c r="M150" s="391" t="str">
        <f>IF($C$26=TRUE,(Ⅴ２!L46),"表示不可")</f>
        <v>表示不可</v>
      </c>
      <c r="N150" s="364" t="str">
        <f>IF($C$26=TRUE,(Ⅴ２!M46),"表示不可")</f>
        <v>表示不可</v>
      </c>
      <c r="O150" s="365" t="str">
        <f>IF($C$26=TRUE,(Ⅴ２!N46),"表示不可")</f>
        <v>表示不可</v>
      </c>
      <c r="P150" s="77"/>
    </row>
    <row r="151" spans="1:95" ht="15.75" customHeight="1" x14ac:dyDescent="0.15">
      <c r="A151" s="68">
        <v>42</v>
      </c>
      <c r="B151" s="392" t="str">
        <f t="shared" ref="B151:B169" si="6">IF($C$4="", "",$C$4)</f>
        <v/>
      </c>
      <c r="C151" s="393" t="str">
        <f>IF($C$26=TRUE,(Ⅴ２!B47),"表示不可")</f>
        <v>表示不可</v>
      </c>
      <c r="D151" s="394" t="str">
        <f>IF($C$26=TRUE,(Ⅴ２!C47),"表示不可")</f>
        <v>表示不可</v>
      </c>
      <c r="E151" s="395" t="str">
        <f>IF($C$26=TRUE,(Ⅴ２!D47),"表示不可")</f>
        <v>表示不可</v>
      </c>
      <c r="F151" s="396" t="str">
        <f>IF($C$26=TRUE,(Ⅴ２!E47),"表示不可")</f>
        <v>表示不可</v>
      </c>
      <c r="G151" s="397" t="str">
        <f>IF($C$26=TRUE,(Ⅴ２!F47),"表示不可")</f>
        <v>表示不可</v>
      </c>
      <c r="H151" s="398" t="str">
        <f t="shared" ref="H151:H169" si="7">IF(C151="アナウンス","記入→","")</f>
        <v/>
      </c>
      <c r="I151" s="399" t="str">
        <f>IF($C$26=TRUE,(Ⅴ２!H47),"表示不可")</f>
        <v>表示不可</v>
      </c>
      <c r="J151" s="400" t="str">
        <f>IF($C$26=TRUE,(Ⅴ２!I47),"表示不可")</f>
        <v>表示不可</v>
      </c>
      <c r="K151" s="401" t="str">
        <f>IF($C$26=TRUE,(Ⅴ２!J47),"表示不可")</f>
        <v>表示不可</v>
      </c>
      <c r="L151" s="402" t="str">
        <f t="shared" ref="L151:L169" si="8">IF(C151="朗読","記入→","")</f>
        <v/>
      </c>
      <c r="M151" s="403" t="str">
        <f>IF($C$26=TRUE,(Ⅴ２!L47),"表示不可")</f>
        <v>表示不可</v>
      </c>
      <c r="N151" s="404" t="str">
        <f>IF($C$26=TRUE,(Ⅴ２!M47),"表示不可")</f>
        <v>表示不可</v>
      </c>
      <c r="O151" s="405" t="str">
        <f>IF($C$26=TRUE,(Ⅴ２!N47),"表示不可")</f>
        <v>表示不可</v>
      </c>
      <c r="P151" s="77"/>
    </row>
    <row r="152" spans="1:95" ht="15.75" customHeight="1" x14ac:dyDescent="0.15">
      <c r="A152" s="68">
        <v>43</v>
      </c>
      <c r="B152" s="392" t="str">
        <f t="shared" si="6"/>
        <v/>
      </c>
      <c r="C152" s="393" t="str">
        <f>IF($C$26=TRUE,(Ⅴ２!B48),"表示不可")</f>
        <v>表示不可</v>
      </c>
      <c r="D152" s="394" t="str">
        <f>IF($C$26=TRUE,(Ⅴ２!C48),"表示不可")</f>
        <v>表示不可</v>
      </c>
      <c r="E152" s="395" t="str">
        <f>IF($C$26=TRUE,(Ⅴ２!D48),"表示不可")</f>
        <v>表示不可</v>
      </c>
      <c r="F152" s="396" t="str">
        <f>IF($C$26=TRUE,(Ⅴ２!E48),"表示不可")</f>
        <v>表示不可</v>
      </c>
      <c r="G152" s="397" t="str">
        <f>IF($C$26=TRUE,(Ⅴ２!F48),"表示不可")</f>
        <v>表示不可</v>
      </c>
      <c r="H152" s="398" t="str">
        <f t="shared" si="7"/>
        <v/>
      </c>
      <c r="I152" s="399" t="str">
        <f>IF($C$26=TRUE,(Ⅴ２!H48),"表示不可")</f>
        <v>表示不可</v>
      </c>
      <c r="J152" s="400" t="str">
        <f>IF($C$26=TRUE,(Ⅴ２!I48),"表示不可")</f>
        <v>表示不可</v>
      </c>
      <c r="K152" s="401" t="str">
        <f>IF($C$26=TRUE,(Ⅴ２!J48),"表示不可")</f>
        <v>表示不可</v>
      </c>
      <c r="L152" s="402" t="str">
        <f t="shared" si="8"/>
        <v/>
      </c>
      <c r="M152" s="403" t="str">
        <f>IF($C$26=TRUE,(Ⅴ２!L48),"表示不可")</f>
        <v>表示不可</v>
      </c>
      <c r="N152" s="404" t="str">
        <f>IF($C$26=TRUE,(Ⅴ２!M48),"表示不可")</f>
        <v>表示不可</v>
      </c>
      <c r="O152" s="405" t="str">
        <f>IF($C$26=TRUE,(Ⅴ２!N48),"表示不可")</f>
        <v>表示不可</v>
      </c>
      <c r="P152" s="77"/>
    </row>
    <row r="153" spans="1:95" ht="15.75" customHeight="1" x14ac:dyDescent="0.15">
      <c r="A153" s="68">
        <v>44</v>
      </c>
      <c r="B153" s="392" t="str">
        <f t="shared" si="6"/>
        <v/>
      </c>
      <c r="C153" s="393" t="str">
        <f>IF($C$26=TRUE,(Ⅴ２!B49),"表示不可")</f>
        <v>表示不可</v>
      </c>
      <c r="D153" s="394" t="str">
        <f>IF($C$26=TRUE,(Ⅴ２!C49),"表示不可")</f>
        <v>表示不可</v>
      </c>
      <c r="E153" s="395" t="str">
        <f>IF($C$26=TRUE,(Ⅴ２!D49),"表示不可")</f>
        <v>表示不可</v>
      </c>
      <c r="F153" s="396" t="str">
        <f>IF($C$26=TRUE,(Ⅴ２!E49),"表示不可")</f>
        <v>表示不可</v>
      </c>
      <c r="G153" s="397" t="str">
        <f>IF($C$26=TRUE,(Ⅴ２!F49),"表示不可")</f>
        <v>表示不可</v>
      </c>
      <c r="H153" s="398" t="str">
        <f t="shared" si="7"/>
        <v/>
      </c>
      <c r="I153" s="399" t="str">
        <f>IF($C$26=TRUE,(Ⅴ２!H49),"表示不可")</f>
        <v>表示不可</v>
      </c>
      <c r="J153" s="400" t="str">
        <f>IF($C$26=TRUE,(Ⅴ２!I49),"表示不可")</f>
        <v>表示不可</v>
      </c>
      <c r="K153" s="401" t="str">
        <f>IF($C$26=TRUE,(Ⅴ２!J49),"表示不可")</f>
        <v>表示不可</v>
      </c>
      <c r="L153" s="402" t="str">
        <f t="shared" si="8"/>
        <v/>
      </c>
      <c r="M153" s="403" t="str">
        <f>IF($C$26=TRUE,(Ⅴ２!L49),"表示不可")</f>
        <v>表示不可</v>
      </c>
      <c r="N153" s="404" t="str">
        <f>IF($C$26=TRUE,(Ⅴ２!M49),"表示不可")</f>
        <v>表示不可</v>
      </c>
      <c r="O153" s="405" t="str">
        <f>IF($C$26=TRUE,(Ⅴ２!N49),"表示不可")</f>
        <v>表示不可</v>
      </c>
      <c r="P153" s="77"/>
    </row>
    <row r="154" spans="1:95" ht="15.75" customHeight="1" thickBot="1" x14ac:dyDescent="0.2">
      <c r="A154" s="68">
        <v>45</v>
      </c>
      <c r="B154" s="406" t="str">
        <f t="shared" si="6"/>
        <v/>
      </c>
      <c r="C154" s="407" t="str">
        <f>IF($C$26=TRUE,(Ⅴ２!B50),"表示不可")</f>
        <v>表示不可</v>
      </c>
      <c r="D154" s="408" t="str">
        <f>IF($C$26=TRUE,(Ⅴ２!C50),"表示不可")</f>
        <v>表示不可</v>
      </c>
      <c r="E154" s="409" t="str">
        <f>IF($C$26=TRUE,(Ⅴ２!D50),"表示不可")</f>
        <v>表示不可</v>
      </c>
      <c r="F154" s="410" t="str">
        <f>IF($C$26=TRUE,(Ⅴ２!E50),"表示不可")</f>
        <v>表示不可</v>
      </c>
      <c r="G154" s="411" t="str">
        <f>IF($C$26=TRUE,(Ⅴ２!F50),"表示不可")</f>
        <v>表示不可</v>
      </c>
      <c r="H154" s="412" t="str">
        <f t="shared" si="7"/>
        <v/>
      </c>
      <c r="I154" s="413" t="str">
        <f>IF($C$26=TRUE,(Ⅴ２!H50),"表示不可")</f>
        <v>表示不可</v>
      </c>
      <c r="J154" s="414" t="str">
        <f>IF($C$26=TRUE,(Ⅴ２!I50),"表示不可")</f>
        <v>表示不可</v>
      </c>
      <c r="K154" s="415" t="str">
        <f>IF($C$26=TRUE,(Ⅴ２!J50),"表示不可")</f>
        <v>表示不可</v>
      </c>
      <c r="L154" s="416" t="str">
        <f t="shared" si="8"/>
        <v/>
      </c>
      <c r="M154" s="417" t="str">
        <f>IF($C$26=TRUE,(Ⅴ２!L50),"表示不可")</f>
        <v>表示不可</v>
      </c>
      <c r="N154" s="418" t="str">
        <f>IF($C$26=TRUE,(Ⅴ２!M50),"表示不可")</f>
        <v>表示不可</v>
      </c>
      <c r="O154" s="419" t="str">
        <f>IF($C$26=TRUE,(Ⅴ２!N50),"表示不可")</f>
        <v>表示不可</v>
      </c>
      <c r="P154" s="77"/>
    </row>
    <row r="155" spans="1:95" s="79" customFormat="1" ht="15.75" customHeight="1" x14ac:dyDescent="0.15">
      <c r="A155" s="68">
        <v>46</v>
      </c>
      <c r="B155" s="350" t="str">
        <f t="shared" si="6"/>
        <v/>
      </c>
      <c r="C155" s="420" t="str">
        <f>IF($C$26=TRUE,(Ⅴ２!B51),"表示不可")</f>
        <v>表示不可</v>
      </c>
      <c r="D155" s="421" t="str">
        <f>IF($C$26=TRUE,(Ⅴ２!C51),"表示不可")</f>
        <v>表示不可</v>
      </c>
      <c r="E155" s="277" t="str">
        <f>IF($C$26=TRUE,(Ⅴ２!D51),"表示不可")</f>
        <v>表示不可</v>
      </c>
      <c r="F155" s="422" t="str">
        <f>IF($C$26=TRUE,(Ⅴ２!E51),"表示不可")</f>
        <v>表示不可</v>
      </c>
      <c r="G155" s="423" t="str">
        <f>IF($C$26=TRUE,(Ⅴ２!F51),"表示不可")</f>
        <v>表示不可</v>
      </c>
      <c r="H155" s="424" t="str">
        <f t="shared" si="7"/>
        <v/>
      </c>
      <c r="I155" s="425" t="str">
        <f>IF($C$26=TRUE,(Ⅴ２!H51),"表示不可")</f>
        <v>表示不可</v>
      </c>
      <c r="J155" s="426" t="str">
        <f>IF($C$26=TRUE,(Ⅴ２!I51),"表示不可")</f>
        <v>表示不可</v>
      </c>
      <c r="K155" s="427" t="str">
        <f>IF($C$26=TRUE,(Ⅴ２!J51),"表示不可")</f>
        <v>表示不可</v>
      </c>
      <c r="L155" s="428" t="str">
        <f t="shared" si="8"/>
        <v/>
      </c>
      <c r="M155" s="284" t="str">
        <f>IF($C$26=TRUE,(Ⅴ２!L51),"表示不可")</f>
        <v>表示不可</v>
      </c>
      <c r="N155" s="353" t="str">
        <f>IF($C$26=TRUE,(Ⅴ２!M51),"表示不可")</f>
        <v>表示不可</v>
      </c>
      <c r="O155" s="354" t="str">
        <f>IF($C$26=TRUE,(Ⅴ２!N51),"表示不可")</f>
        <v>表示不可</v>
      </c>
      <c r="P155" s="77"/>
      <c r="Q155" s="70"/>
      <c r="R155" s="71"/>
      <c r="S155" s="71"/>
      <c r="T155" s="71"/>
      <c r="U155" s="70"/>
      <c r="V155" s="72"/>
      <c r="W155" s="71"/>
      <c r="X155" s="71"/>
      <c r="Y155" s="71"/>
      <c r="Z155" s="71"/>
      <c r="AA155" s="71"/>
      <c r="AB155" s="71"/>
      <c r="AC155" s="71"/>
      <c r="AD155" s="71"/>
      <c r="AE155" s="71"/>
      <c r="AF155" s="71"/>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c r="BI155" s="68"/>
      <c r="BJ155" s="68"/>
      <c r="BK155" s="68"/>
      <c r="BL155" s="68"/>
      <c r="BM155" s="68"/>
      <c r="BN155" s="68"/>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row>
    <row r="156" spans="1:95" s="79" customFormat="1" ht="15.75" customHeight="1" x14ac:dyDescent="0.15">
      <c r="A156" s="68">
        <v>47</v>
      </c>
      <c r="B156" s="392" t="str">
        <f t="shared" si="6"/>
        <v/>
      </c>
      <c r="C156" s="393" t="str">
        <f>IF($C$26=TRUE,(Ⅴ２!B52),"表示不可")</f>
        <v>表示不可</v>
      </c>
      <c r="D156" s="394" t="str">
        <f>IF($C$26=TRUE,(Ⅴ２!C52),"表示不可")</f>
        <v>表示不可</v>
      </c>
      <c r="E156" s="395" t="str">
        <f>IF($C$26=TRUE,(Ⅴ２!D52),"表示不可")</f>
        <v>表示不可</v>
      </c>
      <c r="F156" s="396" t="str">
        <f>IF($C$26=TRUE,(Ⅴ２!E52),"表示不可")</f>
        <v>表示不可</v>
      </c>
      <c r="G156" s="397" t="str">
        <f>IF($C$26=TRUE,(Ⅴ２!F52),"表示不可")</f>
        <v>表示不可</v>
      </c>
      <c r="H156" s="398" t="str">
        <f t="shared" si="7"/>
        <v/>
      </c>
      <c r="I156" s="399" t="str">
        <f>IF($C$26=TRUE,(Ⅴ２!H52),"表示不可")</f>
        <v>表示不可</v>
      </c>
      <c r="J156" s="400" t="str">
        <f>IF($C$26=TRUE,(Ⅴ２!I52),"表示不可")</f>
        <v>表示不可</v>
      </c>
      <c r="K156" s="401" t="str">
        <f>IF($C$26=TRUE,(Ⅴ２!J52),"表示不可")</f>
        <v>表示不可</v>
      </c>
      <c r="L156" s="402" t="str">
        <f t="shared" si="8"/>
        <v/>
      </c>
      <c r="M156" s="403" t="str">
        <f>IF($C$26=TRUE,(Ⅴ２!L52),"表示不可")</f>
        <v>表示不可</v>
      </c>
      <c r="N156" s="404" t="str">
        <f>IF($C$26=TRUE,(Ⅴ２!M52),"表示不可")</f>
        <v>表示不可</v>
      </c>
      <c r="O156" s="405" t="str">
        <f>IF($C$26=TRUE,(Ⅴ２!N52),"表示不可")</f>
        <v>表示不可</v>
      </c>
      <c r="P156" s="77"/>
      <c r="Q156" s="70"/>
      <c r="R156" s="71"/>
      <c r="S156" s="71"/>
      <c r="T156" s="71"/>
      <c r="U156" s="70"/>
      <c r="V156" s="72"/>
      <c r="W156" s="71"/>
      <c r="X156" s="71"/>
      <c r="Y156" s="71"/>
      <c r="Z156" s="71"/>
      <c r="AA156" s="71"/>
      <c r="AB156" s="71"/>
      <c r="AC156" s="71"/>
      <c r="AD156" s="71"/>
      <c r="AE156" s="71"/>
      <c r="AF156" s="71"/>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row>
    <row r="157" spans="1:95" s="79" customFormat="1" ht="15.75" customHeight="1" x14ac:dyDescent="0.15">
      <c r="A157" s="68">
        <v>48</v>
      </c>
      <c r="B157" s="392" t="str">
        <f t="shared" si="6"/>
        <v/>
      </c>
      <c r="C157" s="393" t="str">
        <f>IF($C$26=TRUE,(Ⅴ２!B53),"表示不可")</f>
        <v>表示不可</v>
      </c>
      <c r="D157" s="394" t="str">
        <f>IF($C$26=TRUE,(Ⅴ２!C53),"表示不可")</f>
        <v>表示不可</v>
      </c>
      <c r="E157" s="395" t="str">
        <f>IF($C$26=TRUE,(Ⅴ２!D53),"表示不可")</f>
        <v>表示不可</v>
      </c>
      <c r="F157" s="396" t="str">
        <f>IF($C$26=TRUE,(Ⅴ２!E53),"表示不可")</f>
        <v>表示不可</v>
      </c>
      <c r="G157" s="397" t="str">
        <f>IF($C$26=TRUE,(Ⅴ２!F53),"表示不可")</f>
        <v>表示不可</v>
      </c>
      <c r="H157" s="398" t="str">
        <f t="shared" si="7"/>
        <v/>
      </c>
      <c r="I157" s="399" t="str">
        <f>IF($C$26=TRUE,(Ⅴ２!H53),"表示不可")</f>
        <v>表示不可</v>
      </c>
      <c r="J157" s="400" t="str">
        <f>IF($C$26=TRUE,(Ⅴ２!I53),"表示不可")</f>
        <v>表示不可</v>
      </c>
      <c r="K157" s="401" t="str">
        <f>IF($C$26=TRUE,(Ⅴ２!J53),"表示不可")</f>
        <v>表示不可</v>
      </c>
      <c r="L157" s="402" t="str">
        <f t="shared" si="8"/>
        <v/>
      </c>
      <c r="M157" s="403" t="str">
        <f>IF($C$26=TRUE,(Ⅴ２!L53),"表示不可")</f>
        <v>表示不可</v>
      </c>
      <c r="N157" s="404" t="str">
        <f>IF($C$26=TRUE,(Ⅴ２!M53),"表示不可")</f>
        <v>表示不可</v>
      </c>
      <c r="O157" s="405" t="str">
        <f>IF($C$26=TRUE,(Ⅴ２!N53),"表示不可")</f>
        <v>表示不可</v>
      </c>
      <c r="P157" s="77"/>
      <c r="Q157" s="70"/>
      <c r="R157" s="71"/>
      <c r="S157" s="71"/>
      <c r="T157" s="71"/>
      <c r="U157" s="70"/>
      <c r="V157" s="72"/>
      <c r="W157" s="71"/>
      <c r="X157" s="71"/>
      <c r="Y157" s="71"/>
      <c r="Z157" s="71"/>
      <c r="AA157" s="71"/>
      <c r="AB157" s="71"/>
      <c r="AC157" s="71"/>
      <c r="AD157" s="71"/>
      <c r="AE157" s="71"/>
      <c r="AF157" s="71"/>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c r="BI157" s="68"/>
      <c r="BJ157" s="68"/>
      <c r="BK157" s="68"/>
      <c r="BL157" s="68"/>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row>
    <row r="158" spans="1:95" s="79" customFormat="1" ht="15.75" customHeight="1" x14ac:dyDescent="0.15">
      <c r="A158" s="68">
        <v>49</v>
      </c>
      <c r="B158" s="392" t="str">
        <f t="shared" si="6"/>
        <v/>
      </c>
      <c r="C158" s="393" t="str">
        <f>IF($C$26=TRUE,(Ⅴ２!B54),"表示不可")</f>
        <v>表示不可</v>
      </c>
      <c r="D158" s="394" t="str">
        <f>IF($C$26=TRUE,(Ⅴ２!C54),"表示不可")</f>
        <v>表示不可</v>
      </c>
      <c r="E158" s="395" t="str">
        <f>IF($C$26=TRUE,(Ⅴ２!D54),"表示不可")</f>
        <v>表示不可</v>
      </c>
      <c r="F158" s="396" t="str">
        <f>IF($C$26=TRUE,(Ⅴ２!E54),"表示不可")</f>
        <v>表示不可</v>
      </c>
      <c r="G158" s="397" t="str">
        <f>IF($C$26=TRUE,(Ⅴ２!F54),"表示不可")</f>
        <v>表示不可</v>
      </c>
      <c r="H158" s="398" t="str">
        <f t="shared" si="7"/>
        <v/>
      </c>
      <c r="I158" s="399" t="str">
        <f>IF($C$26=TRUE,(Ⅴ２!H54),"表示不可")</f>
        <v>表示不可</v>
      </c>
      <c r="J158" s="400" t="str">
        <f>IF($C$26=TRUE,(Ⅴ２!I54),"表示不可")</f>
        <v>表示不可</v>
      </c>
      <c r="K158" s="401" t="str">
        <f>IF($C$26=TRUE,(Ⅴ２!J54),"表示不可")</f>
        <v>表示不可</v>
      </c>
      <c r="L158" s="402" t="str">
        <f t="shared" si="8"/>
        <v/>
      </c>
      <c r="M158" s="403" t="str">
        <f>IF($C$26=TRUE,(Ⅴ２!L54),"表示不可")</f>
        <v>表示不可</v>
      </c>
      <c r="N158" s="404" t="str">
        <f>IF($C$26=TRUE,(Ⅴ２!M54),"表示不可")</f>
        <v>表示不可</v>
      </c>
      <c r="O158" s="405" t="str">
        <f>IF($C$26=TRUE,(Ⅴ２!N54),"表示不可")</f>
        <v>表示不可</v>
      </c>
      <c r="P158" s="77"/>
      <c r="Q158" s="70"/>
      <c r="R158" s="71"/>
      <c r="S158" s="71"/>
      <c r="T158" s="71"/>
      <c r="U158" s="70"/>
      <c r="V158" s="72"/>
      <c r="W158" s="71"/>
      <c r="X158" s="71"/>
      <c r="Y158" s="71"/>
      <c r="Z158" s="71"/>
      <c r="AA158" s="71"/>
      <c r="AB158" s="71"/>
      <c r="AC158" s="71"/>
      <c r="AD158" s="71"/>
      <c r="AE158" s="71"/>
      <c r="AF158" s="71"/>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c r="BI158" s="68"/>
      <c r="BJ158" s="68"/>
      <c r="BK158" s="68"/>
      <c r="BL158" s="68"/>
      <c r="BM158" s="68"/>
      <c r="BN158" s="68"/>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row>
    <row r="159" spans="1:95" s="79" customFormat="1" ht="15.75" customHeight="1" thickBot="1" x14ac:dyDescent="0.2">
      <c r="A159" s="68">
        <v>50</v>
      </c>
      <c r="B159" s="429" t="str">
        <f t="shared" si="6"/>
        <v/>
      </c>
      <c r="C159" s="430" t="str">
        <f>IF($C$26=TRUE,(Ⅴ２!B55),"表示不可")</f>
        <v>表示不可</v>
      </c>
      <c r="D159" s="431" t="str">
        <f>IF($C$26=TRUE,(Ⅴ２!C55),"表示不可")</f>
        <v>表示不可</v>
      </c>
      <c r="E159" s="432" t="str">
        <f>IF($C$26=TRUE,(Ⅴ２!D55),"表示不可")</f>
        <v>表示不可</v>
      </c>
      <c r="F159" s="433" t="str">
        <f>IF($C$26=TRUE,(Ⅴ２!E55),"表示不可")</f>
        <v>表示不可</v>
      </c>
      <c r="G159" s="434" t="str">
        <f>IF($C$26=TRUE,(Ⅴ２!F55),"表示不可")</f>
        <v>表示不可</v>
      </c>
      <c r="H159" s="435" t="str">
        <f t="shared" si="7"/>
        <v/>
      </c>
      <c r="I159" s="436" t="str">
        <f>IF($C$26=TRUE,(Ⅴ２!H55),"表示不可")</f>
        <v>表示不可</v>
      </c>
      <c r="J159" s="437" t="str">
        <f>IF($C$26=TRUE,(Ⅴ２!I55),"表示不可")</f>
        <v>表示不可</v>
      </c>
      <c r="K159" s="438" t="str">
        <f>IF($C$26=TRUE,(Ⅴ２!J55),"表示不可")</f>
        <v>表示不可</v>
      </c>
      <c r="L159" s="439" t="str">
        <f t="shared" si="8"/>
        <v/>
      </c>
      <c r="M159" s="440" t="str">
        <f>IF($C$26=TRUE,(Ⅴ２!L55),"表示不可")</f>
        <v>表示不可</v>
      </c>
      <c r="N159" s="441" t="str">
        <f>IF($C$26=TRUE,(Ⅴ２!M55),"表示不可")</f>
        <v>表示不可</v>
      </c>
      <c r="O159" s="442" t="str">
        <f>IF($C$26=TRUE,(Ⅴ２!N55),"表示不可")</f>
        <v>表示不可</v>
      </c>
      <c r="P159" s="77"/>
      <c r="Q159" s="70"/>
      <c r="R159" s="71"/>
      <c r="S159" s="71"/>
      <c r="T159" s="71"/>
      <c r="U159" s="70"/>
      <c r="V159" s="72"/>
      <c r="W159" s="71"/>
      <c r="X159" s="71"/>
      <c r="Y159" s="71"/>
      <c r="Z159" s="71"/>
      <c r="AA159" s="71"/>
      <c r="AB159" s="71"/>
      <c r="AC159" s="71"/>
      <c r="AD159" s="71"/>
      <c r="AE159" s="71"/>
      <c r="AF159" s="71"/>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c r="BI159" s="68"/>
      <c r="BJ159" s="68"/>
      <c r="BK159" s="68"/>
      <c r="BL159" s="68"/>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row>
    <row r="160" spans="1:95" s="79" customFormat="1" ht="15.75" customHeight="1" x14ac:dyDescent="0.15">
      <c r="A160" s="68">
        <v>51</v>
      </c>
      <c r="B160" s="362" t="str">
        <f t="shared" si="6"/>
        <v/>
      </c>
      <c r="C160" s="443" t="str">
        <f>IF($C$26=TRUE,(Ⅴ２!B56),"表示不可")</f>
        <v>表示不可</v>
      </c>
      <c r="D160" s="444" t="str">
        <f>IF($C$26=TRUE,(Ⅴ２!C56),"表示不可")</f>
        <v>表示不可</v>
      </c>
      <c r="E160" s="316" t="str">
        <f>IF($C$26=TRUE,(Ⅴ２!D56),"表示不可")</f>
        <v>表示不可</v>
      </c>
      <c r="F160" s="445" t="str">
        <f>IF($C$26=TRUE,(Ⅴ２!E56),"表示不可")</f>
        <v>表示不可</v>
      </c>
      <c r="G160" s="446" t="str">
        <f>IF($C$26=TRUE,(Ⅴ２!F56),"表示不可")</f>
        <v>表示不可</v>
      </c>
      <c r="H160" s="386" t="str">
        <f t="shared" si="7"/>
        <v/>
      </c>
      <c r="I160" s="447" t="str">
        <f>IF($C$26=TRUE,(Ⅴ２!H56),"表示不可")</f>
        <v>表示不可</v>
      </c>
      <c r="J160" s="388" t="str">
        <f>IF($C$26=TRUE,(Ⅴ２!I56),"表示不可")</f>
        <v>表示不可</v>
      </c>
      <c r="K160" s="389" t="str">
        <f>IF($C$26=TRUE,(Ⅴ２!J56),"表示不可")</f>
        <v>表示不可</v>
      </c>
      <c r="L160" s="390" t="str">
        <f t="shared" si="8"/>
        <v/>
      </c>
      <c r="M160" s="323" t="str">
        <f>IF($C$26=TRUE,(Ⅴ２!L56),"表示不可")</f>
        <v>表示不可</v>
      </c>
      <c r="N160" s="364" t="str">
        <f>IF($C$26=TRUE,(Ⅴ２!M56),"表示不可")</f>
        <v>表示不可</v>
      </c>
      <c r="O160" s="365" t="str">
        <f>IF($C$26=TRUE,(Ⅴ２!N56),"表示不可")</f>
        <v>表示不可</v>
      </c>
      <c r="P160" s="77"/>
      <c r="Q160" s="70"/>
      <c r="R160" s="71"/>
      <c r="S160" s="71"/>
      <c r="T160" s="71"/>
      <c r="U160" s="70"/>
      <c r="V160" s="72"/>
      <c r="W160" s="71"/>
      <c r="X160" s="71"/>
      <c r="Y160" s="71"/>
      <c r="Z160" s="71"/>
      <c r="AA160" s="71"/>
      <c r="AB160" s="71"/>
      <c r="AC160" s="71"/>
      <c r="AD160" s="71"/>
      <c r="AE160" s="71"/>
      <c r="AF160" s="71"/>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c r="BI160" s="68"/>
      <c r="BJ160" s="68"/>
      <c r="BK160" s="68"/>
      <c r="BL160" s="68"/>
      <c r="BM160" s="68"/>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row>
    <row r="161" spans="1:95" s="79" customFormat="1" ht="15.75" customHeight="1" x14ac:dyDescent="0.15">
      <c r="A161" s="68">
        <v>52</v>
      </c>
      <c r="B161" s="392" t="str">
        <f t="shared" si="6"/>
        <v/>
      </c>
      <c r="C161" s="393" t="str">
        <f>IF($C$26=TRUE,(Ⅴ２!B57),"表示不可")</f>
        <v>表示不可</v>
      </c>
      <c r="D161" s="394" t="str">
        <f>IF($C$26=TRUE,(Ⅴ２!C57),"表示不可")</f>
        <v>表示不可</v>
      </c>
      <c r="E161" s="395" t="str">
        <f>IF($C$26=TRUE,(Ⅴ２!D57),"表示不可")</f>
        <v>表示不可</v>
      </c>
      <c r="F161" s="396" t="str">
        <f>IF($C$26=TRUE,(Ⅴ２!E57),"表示不可")</f>
        <v>表示不可</v>
      </c>
      <c r="G161" s="397" t="str">
        <f>IF($C$26=TRUE,(Ⅴ２!F57),"表示不可")</f>
        <v>表示不可</v>
      </c>
      <c r="H161" s="398" t="str">
        <f t="shared" si="7"/>
        <v/>
      </c>
      <c r="I161" s="399" t="str">
        <f>IF($C$26=TRUE,(Ⅴ２!H57),"表示不可")</f>
        <v>表示不可</v>
      </c>
      <c r="J161" s="400" t="str">
        <f>IF($C$26=TRUE,(Ⅴ２!I57),"表示不可")</f>
        <v>表示不可</v>
      </c>
      <c r="K161" s="401" t="str">
        <f>IF($C$26=TRUE,(Ⅴ２!J57),"表示不可")</f>
        <v>表示不可</v>
      </c>
      <c r="L161" s="402" t="str">
        <f t="shared" si="8"/>
        <v/>
      </c>
      <c r="M161" s="403" t="str">
        <f>IF($C$26=TRUE,(Ⅴ２!L57),"表示不可")</f>
        <v>表示不可</v>
      </c>
      <c r="N161" s="404" t="str">
        <f>IF($C$26=TRUE,(Ⅴ２!M57),"表示不可")</f>
        <v>表示不可</v>
      </c>
      <c r="O161" s="405" t="str">
        <f>IF($C$26=TRUE,(Ⅴ２!N57),"表示不可")</f>
        <v>表示不可</v>
      </c>
      <c r="P161" s="77"/>
      <c r="Q161" s="70"/>
      <c r="R161" s="71"/>
      <c r="S161" s="71"/>
      <c r="T161" s="71"/>
      <c r="U161" s="70"/>
      <c r="V161" s="72"/>
      <c r="W161" s="71"/>
      <c r="X161" s="71"/>
      <c r="Y161" s="71"/>
      <c r="Z161" s="71"/>
      <c r="AA161" s="71"/>
      <c r="AB161" s="71"/>
      <c r="AC161" s="71"/>
      <c r="AD161" s="71"/>
      <c r="AE161" s="71"/>
      <c r="AF161" s="71"/>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c r="BI161" s="68"/>
      <c r="BJ161" s="68"/>
      <c r="BK161" s="68"/>
      <c r="BL161" s="68"/>
      <c r="BM161" s="68"/>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row>
    <row r="162" spans="1:95" ht="15.75" customHeight="1" x14ac:dyDescent="0.15">
      <c r="A162" s="68">
        <v>53</v>
      </c>
      <c r="B162" s="392" t="str">
        <f t="shared" si="6"/>
        <v/>
      </c>
      <c r="C162" s="393" t="str">
        <f>IF($C$26=TRUE,(Ⅴ２!B58),"表示不可")</f>
        <v>表示不可</v>
      </c>
      <c r="D162" s="394" t="str">
        <f>IF($C$26=TRUE,(Ⅴ２!C58),"表示不可")</f>
        <v>表示不可</v>
      </c>
      <c r="E162" s="395" t="str">
        <f>IF($C$26=TRUE,(Ⅴ２!D58),"表示不可")</f>
        <v>表示不可</v>
      </c>
      <c r="F162" s="396" t="str">
        <f>IF($C$26=TRUE,(Ⅴ２!E58),"表示不可")</f>
        <v>表示不可</v>
      </c>
      <c r="G162" s="397" t="str">
        <f>IF($C$26=TRUE,(Ⅴ２!F58),"表示不可")</f>
        <v>表示不可</v>
      </c>
      <c r="H162" s="398" t="str">
        <f t="shared" si="7"/>
        <v/>
      </c>
      <c r="I162" s="399" t="str">
        <f>IF($C$26=TRUE,(Ⅴ２!H58),"表示不可")</f>
        <v>表示不可</v>
      </c>
      <c r="J162" s="400" t="str">
        <f>IF($C$26=TRUE,(Ⅴ２!I58),"表示不可")</f>
        <v>表示不可</v>
      </c>
      <c r="K162" s="401" t="str">
        <f>IF($C$26=TRUE,(Ⅴ２!J58),"表示不可")</f>
        <v>表示不可</v>
      </c>
      <c r="L162" s="402" t="str">
        <f t="shared" si="8"/>
        <v/>
      </c>
      <c r="M162" s="403" t="str">
        <f>IF($C$26=TRUE,(Ⅴ２!L58),"表示不可")</f>
        <v>表示不可</v>
      </c>
      <c r="N162" s="404" t="str">
        <f>IF($C$26=TRUE,(Ⅴ２!M58),"表示不可")</f>
        <v>表示不可</v>
      </c>
      <c r="O162" s="405" t="str">
        <f>IF($C$26=TRUE,(Ⅴ２!N58),"表示不可")</f>
        <v>表示不可</v>
      </c>
      <c r="P162" s="77"/>
    </row>
    <row r="163" spans="1:95" ht="15.75" customHeight="1" x14ac:dyDescent="0.15">
      <c r="A163" s="68">
        <v>54</v>
      </c>
      <c r="B163" s="392" t="str">
        <f t="shared" si="6"/>
        <v/>
      </c>
      <c r="C163" s="393" t="str">
        <f>IF($C$26=TRUE,(Ⅴ２!B59),"表示不可")</f>
        <v>表示不可</v>
      </c>
      <c r="D163" s="394" t="str">
        <f>IF($C$26=TRUE,(Ⅴ２!C59),"表示不可")</f>
        <v>表示不可</v>
      </c>
      <c r="E163" s="395" t="str">
        <f>IF($C$26=TRUE,(Ⅴ２!D59),"表示不可")</f>
        <v>表示不可</v>
      </c>
      <c r="F163" s="396" t="str">
        <f>IF($C$26=TRUE,(Ⅴ２!E59),"表示不可")</f>
        <v>表示不可</v>
      </c>
      <c r="G163" s="397" t="str">
        <f>IF($C$26=TRUE,(Ⅴ２!F59),"表示不可")</f>
        <v>表示不可</v>
      </c>
      <c r="H163" s="398" t="str">
        <f t="shared" si="7"/>
        <v/>
      </c>
      <c r="I163" s="399" t="str">
        <f>IF($C$26=TRUE,(Ⅴ２!H59),"表示不可")</f>
        <v>表示不可</v>
      </c>
      <c r="J163" s="400" t="str">
        <f>IF($C$26=TRUE,(Ⅴ２!I59),"表示不可")</f>
        <v>表示不可</v>
      </c>
      <c r="K163" s="401" t="str">
        <f>IF($C$26=TRUE,(Ⅴ２!J59),"表示不可")</f>
        <v>表示不可</v>
      </c>
      <c r="L163" s="402" t="str">
        <f t="shared" si="8"/>
        <v/>
      </c>
      <c r="M163" s="403" t="str">
        <f>IF($C$26=TRUE,(Ⅴ２!L59),"表示不可")</f>
        <v>表示不可</v>
      </c>
      <c r="N163" s="404" t="str">
        <f>IF($C$26=TRUE,(Ⅴ２!M59),"表示不可")</f>
        <v>表示不可</v>
      </c>
      <c r="O163" s="405" t="str">
        <f>IF($C$26=TRUE,(Ⅴ２!N59),"表示不可")</f>
        <v>表示不可</v>
      </c>
      <c r="P163" s="77"/>
    </row>
    <row r="164" spans="1:95" ht="15.75" customHeight="1" thickBot="1" x14ac:dyDescent="0.2">
      <c r="A164" s="68">
        <v>55</v>
      </c>
      <c r="B164" s="406" t="str">
        <f t="shared" si="6"/>
        <v/>
      </c>
      <c r="C164" s="407" t="str">
        <f>IF($C$26=TRUE,(Ⅴ２!B60),"表示不可")</f>
        <v>表示不可</v>
      </c>
      <c r="D164" s="408" t="str">
        <f>IF($C$26=TRUE,(Ⅴ２!C60),"表示不可")</f>
        <v>表示不可</v>
      </c>
      <c r="E164" s="409" t="str">
        <f>IF($C$26=TRUE,(Ⅴ２!D60),"表示不可")</f>
        <v>表示不可</v>
      </c>
      <c r="F164" s="410" t="str">
        <f>IF($C$26=TRUE,(Ⅴ２!E60),"表示不可")</f>
        <v>表示不可</v>
      </c>
      <c r="G164" s="411" t="str">
        <f>IF($C$26=TRUE,(Ⅴ２!F60),"表示不可")</f>
        <v>表示不可</v>
      </c>
      <c r="H164" s="412" t="str">
        <f t="shared" si="7"/>
        <v/>
      </c>
      <c r="I164" s="413" t="str">
        <f>IF($C$26=TRUE,(Ⅴ２!H60),"表示不可")</f>
        <v>表示不可</v>
      </c>
      <c r="J164" s="414" t="str">
        <f>IF($C$26=TRUE,(Ⅴ２!I60),"表示不可")</f>
        <v>表示不可</v>
      </c>
      <c r="K164" s="415" t="str">
        <f>IF($C$26=TRUE,(Ⅴ２!J60),"表示不可")</f>
        <v>表示不可</v>
      </c>
      <c r="L164" s="416" t="str">
        <f t="shared" si="8"/>
        <v/>
      </c>
      <c r="M164" s="417" t="str">
        <f>IF($C$26=TRUE,(Ⅴ２!L60),"表示不可")</f>
        <v>表示不可</v>
      </c>
      <c r="N164" s="418" t="str">
        <f>IF($C$26=TRUE,(Ⅴ２!M60),"表示不可")</f>
        <v>表示不可</v>
      </c>
      <c r="O164" s="419" t="str">
        <f>IF($C$26=TRUE,(Ⅴ２!N60),"表示不可")</f>
        <v>表示不可</v>
      </c>
      <c r="P164" s="77"/>
    </row>
    <row r="165" spans="1:95" ht="15.75" customHeight="1" x14ac:dyDescent="0.15">
      <c r="A165" s="68">
        <v>56</v>
      </c>
      <c r="B165" s="350" t="str">
        <f t="shared" si="6"/>
        <v/>
      </c>
      <c r="C165" s="420" t="str">
        <f>IF($C$26=TRUE,(Ⅴ２!B61),"表示不可")</f>
        <v>表示不可</v>
      </c>
      <c r="D165" s="421" t="str">
        <f>IF($C$26=TRUE,(Ⅴ２!C61),"表示不可")</f>
        <v>表示不可</v>
      </c>
      <c r="E165" s="277" t="str">
        <f>IF($C$26=TRUE,(Ⅴ２!D61),"表示不可")</f>
        <v>表示不可</v>
      </c>
      <c r="F165" s="422" t="str">
        <f>IF($C$26=TRUE,(Ⅴ２!E61),"表示不可")</f>
        <v>表示不可</v>
      </c>
      <c r="G165" s="423" t="str">
        <f>IF($C$26=TRUE,(Ⅴ２!F61),"表示不可")</f>
        <v>表示不可</v>
      </c>
      <c r="H165" s="424" t="str">
        <f t="shared" si="7"/>
        <v/>
      </c>
      <c r="I165" s="425" t="str">
        <f>IF($C$26=TRUE,(Ⅴ２!H61),"表示不可")</f>
        <v>表示不可</v>
      </c>
      <c r="J165" s="426" t="str">
        <f>IF($C$26=TRUE,(Ⅴ２!I61),"表示不可")</f>
        <v>表示不可</v>
      </c>
      <c r="K165" s="427" t="str">
        <f>IF($C$26=TRUE,(Ⅴ２!J61),"表示不可")</f>
        <v>表示不可</v>
      </c>
      <c r="L165" s="428" t="str">
        <f t="shared" si="8"/>
        <v/>
      </c>
      <c r="M165" s="284" t="str">
        <f>IF($C$26=TRUE,(Ⅴ２!L61),"表示不可")</f>
        <v>表示不可</v>
      </c>
      <c r="N165" s="353" t="str">
        <f>IF($C$26=TRUE,(Ⅴ２!M61),"表示不可")</f>
        <v>表示不可</v>
      </c>
      <c r="O165" s="354" t="str">
        <f>IF($C$26=TRUE,(Ⅴ２!N61),"表示不可")</f>
        <v>表示不可</v>
      </c>
      <c r="P165" s="77"/>
    </row>
    <row r="166" spans="1:95" ht="15.75" customHeight="1" x14ac:dyDescent="0.15">
      <c r="A166" s="68">
        <v>57</v>
      </c>
      <c r="B166" s="392" t="str">
        <f t="shared" si="6"/>
        <v/>
      </c>
      <c r="C166" s="393" t="str">
        <f>IF($C$26=TRUE,(Ⅴ２!B62),"表示不可")</f>
        <v>表示不可</v>
      </c>
      <c r="D166" s="394" t="str">
        <f>IF($C$26=TRUE,(Ⅴ２!C62),"表示不可")</f>
        <v>表示不可</v>
      </c>
      <c r="E166" s="395" t="str">
        <f>IF($C$26=TRUE,(Ⅴ２!D62),"表示不可")</f>
        <v>表示不可</v>
      </c>
      <c r="F166" s="396" t="str">
        <f>IF($C$26=TRUE,(Ⅴ２!E62),"表示不可")</f>
        <v>表示不可</v>
      </c>
      <c r="G166" s="397" t="str">
        <f>IF($C$26=TRUE,(Ⅴ２!F62),"表示不可")</f>
        <v>表示不可</v>
      </c>
      <c r="H166" s="398" t="str">
        <f t="shared" si="7"/>
        <v/>
      </c>
      <c r="I166" s="399" t="str">
        <f>IF($C$26=TRUE,(Ⅴ２!H62),"表示不可")</f>
        <v>表示不可</v>
      </c>
      <c r="J166" s="400" t="str">
        <f>IF($C$26=TRUE,(Ⅴ２!I62),"表示不可")</f>
        <v>表示不可</v>
      </c>
      <c r="K166" s="401" t="str">
        <f>IF($C$26=TRUE,(Ⅴ２!J62),"表示不可")</f>
        <v>表示不可</v>
      </c>
      <c r="L166" s="402" t="str">
        <f t="shared" si="8"/>
        <v/>
      </c>
      <c r="M166" s="403" t="str">
        <f>IF($C$26=TRUE,(Ⅴ２!L62),"表示不可")</f>
        <v>表示不可</v>
      </c>
      <c r="N166" s="404" t="str">
        <f>IF($C$26=TRUE,(Ⅴ２!M62),"表示不可")</f>
        <v>表示不可</v>
      </c>
      <c r="O166" s="405" t="str">
        <f>IF($C$26=TRUE,(Ⅴ２!N62),"表示不可")</f>
        <v>表示不可</v>
      </c>
      <c r="P166" s="77"/>
    </row>
    <row r="167" spans="1:95" ht="15.75" customHeight="1" x14ac:dyDescent="0.15">
      <c r="A167" s="68">
        <v>58</v>
      </c>
      <c r="B167" s="392" t="str">
        <f t="shared" si="6"/>
        <v/>
      </c>
      <c r="C167" s="393" t="str">
        <f>IF($C$26=TRUE,(Ⅴ２!B63),"表示不可")</f>
        <v>表示不可</v>
      </c>
      <c r="D167" s="394" t="str">
        <f>IF($C$26=TRUE,(Ⅴ２!C63),"表示不可")</f>
        <v>表示不可</v>
      </c>
      <c r="E167" s="395" t="str">
        <f>IF($C$26=TRUE,(Ⅴ２!D63),"表示不可")</f>
        <v>表示不可</v>
      </c>
      <c r="F167" s="396" t="str">
        <f>IF($C$26=TRUE,(Ⅴ２!E63),"表示不可")</f>
        <v>表示不可</v>
      </c>
      <c r="G167" s="397" t="str">
        <f>IF($C$26=TRUE,(Ⅴ２!F63),"表示不可")</f>
        <v>表示不可</v>
      </c>
      <c r="H167" s="398" t="str">
        <f t="shared" si="7"/>
        <v/>
      </c>
      <c r="I167" s="399" t="str">
        <f>IF($C$26=TRUE,(Ⅴ２!H63),"表示不可")</f>
        <v>表示不可</v>
      </c>
      <c r="J167" s="400" t="str">
        <f>IF($C$26=TRUE,(Ⅴ２!I63),"表示不可")</f>
        <v>表示不可</v>
      </c>
      <c r="K167" s="401" t="str">
        <f>IF($C$26=TRUE,(Ⅴ２!J63),"表示不可")</f>
        <v>表示不可</v>
      </c>
      <c r="L167" s="402" t="str">
        <f t="shared" si="8"/>
        <v/>
      </c>
      <c r="M167" s="403" t="str">
        <f>IF($C$26=TRUE,(Ⅴ２!L63),"表示不可")</f>
        <v>表示不可</v>
      </c>
      <c r="N167" s="404" t="str">
        <f>IF($C$26=TRUE,(Ⅴ２!M63),"表示不可")</f>
        <v>表示不可</v>
      </c>
      <c r="O167" s="405" t="str">
        <f>IF($C$26=TRUE,(Ⅴ２!N63),"表示不可")</f>
        <v>表示不可</v>
      </c>
      <c r="P167" s="77"/>
    </row>
    <row r="168" spans="1:95" ht="15.75" customHeight="1" x14ac:dyDescent="0.15">
      <c r="A168" s="68">
        <v>59</v>
      </c>
      <c r="B168" s="392" t="str">
        <f t="shared" si="6"/>
        <v/>
      </c>
      <c r="C168" s="393" t="str">
        <f>IF($C$26=TRUE,(Ⅴ２!B64),"表示不可")</f>
        <v>表示不可</v>
      </c>
      <c r="D168" s="394" t="str">
        <f>IF($C$26=TRUE,(Ⅴ２!C64),"表示不可")</f>
        <v>表示不可</v>
      </c>
      <c r="E168" s="395" t="str">
        <f>IF($C$26=TRUE,(Ⅴ２!D64),"表示不可")</f>
        <v>表示不可</v>
      </c>
      <c r="F168" s="396" t="str">
        <f>IF($C$26=TRUE,(Ⅴ２!E64),"表示不可")</f>
        <v>表示不可</v>
      </c>
      <c r="G168" s="397" t="str">
        <f>IF($C$26=TRUE,(Ⅴ２!F64),"表示不可")</f>
        <v>表示不可</v>
      </c>
      <c r="H168" s="398" t="str">
        <f t="shared" si="7"/>
        <v/>
      </c>
      <c r="I168" s="399" t="str">
        <f>IF($C$26=TRUE,(Ⅴ２!H64),"表示不可")</f>
        <v>表示不可</v>
      </c>
      <c r="J168" s="400" t="str">
        <f>IF($C$26=TRUE,(Ⅴ２!I64),"表示不可")</f>
        <v>表示不可</v>
      </c>
      <c r="K168" s="401" t="str">
        <f>IF($C$26=TRUE,(Ⅴ２!J64),"表示不可")</f>
        <v>表示不可</v>
      </c>
      <c r="L168" s="402" t="str">
        <f t="shared" si="8"/>
        <v/>
      </c>
      <c r="M168" s="403" t="str">
        <f>IF($C$26=TRUE,(Ⅴ２!L64),"表示不可")</f>
        <v>表示不可</v>
      </c>
      <c r="N168" s="404" t="str">
        <f>IF($C$26=TRUE,(Ⅴ２!M64),"表示不可")</f>
        <v>表示不可</v>
      </c>
      <c r="O168" s="405" t="str">
        <f>IF($C$26=TRUE,(Ⅴ２!N64),"表示不可")</f>
        <v>表示不可</v>
      </c>
      <c r="P168" s="77"/>
    </row>
    <row r="169" spans="1:95" ht="15.75" customHeight="1" thickBot="1" x14ac:dyDescent="0.2">
      <c r="A169" s="68">
        <v>60</v>
      </c>
      <c r="B169" s="406" t="str">
        <f t="shared" si="6"/>
        <v/>
      </c>
      <c r="C169" s="407" t="str">
        <f>IF($C$26=TRUE,(Ⅴ２!B65),"表示不可")</f>
        <v>表示不可</v>
      </c>
      <c r="D169" s="408" t="str">
        <f>IF($C$26=TRUE,(Ⅴ２!C65),"表示不可")</f>
        <v>表示不可</v>
      </c>
      <c r="E169" s="409" t="str">
        <f>IF($C$26=TRUE,(Ⅴ２!D65),"表示不可")</f>
        <v>表示不可</v>
      </c>
      <c r="F169" s="410" t="str">
        <f>IF($C$26=TRUE,(Ⅴ２!E65),"表示不可")</f>
        <v>表示不可</v>
      </c>
      <c r="G169" s="411" t="str">
        <f>IF($C$26=TRUE,(Ⅴ２!F65),"表示不可")</f>
        <v>表示不可</v>
      </c>
      <c r="H169" s="412" t="str">
        <f t="shared" si="7"/>
        <v/>
      </c>
      <c r="I169" s="413" t="str">
        <f>IF($C$26=TRUE,(Ⅴ２!H65),"表示不可")</f>
        <v>表示不可</v>
      </c>
      <c r="J169" s="414" t="str">
        <f>IF($C$26=TRUE,(Ⅴ２!I65),"表示不可")</f>
        <v>表示不可</v>
      </c>
      <c r="K169" s="415" t="str">
        <f>IF($C$26=TRUE,(Ⅴ２!J65),"表示不可")</f>
        <v>表示不可</v>
      </c>
      <c r="L169" s="416" t="str">
        <f t="shared" si="8"/>
        <v/>
      </c>
      <c r="M169" s="417" t="str">
        <f>IF($C$26=TRUE,(Ⅴ２!L65),"表示不可")</f>
        <v>表示不可</v>
      </c>
      <c r="N169" s="418" t="str">
        <f>IF($C$26=TRUE,(Ⅴ２!M65),"表示不可")</f>
        <v>表示不可</v>
      </c>
      <c r="O169" s="419" t="str">
        <f>IF($C$26=TRUE,(Ⅴ２!N65),"表示不可")</f>
        <v>表示不可</v>
      </c>
      <c r="P169" s="77"/>
    </row>
    <row r="170" spans="1:95" ht="6" customHeight="1" x14ac:dyDescent="0.15"/>
    <row r="171" spans="1:95" ht="15.75" customHeight="1" x14ac:dyDescent="0.15"/>
    <row r="172" spans="1:95" ht="15.75" customHeight="1" x14ac:dyDescent="0.15"/>
    <row r="173" spans="1:95" ht="15.75" customHeight="1" x14ac:dyDescent="0.15"/>
    <row r="174" spans="1:95" ht="15.75" customHeight="1" x14ac:dyDescent="0.15"/>
    <row r="175" spans="1:95" ht="15.75" customHeight="1" x14ac:dyDescent="0.15"/>
    <row r="176" spans="1:95" ht="15.75" customHeight="1" x14ac:dyDescent="0.15"/>
    <row r="177" spans="1:95" ht="15.75" customHeight="1" x14ac:dyDescent="0.15"/>
    <row r="178" spans="1:95" ht="15.75" customHeight="1" x14ac:dyDescent="0.15"/>
    <row r="179" spans="1:95" ht="15.75" customHeight="1" x14ac:dyDescent="0.15"/>
    <row r="180" spans="1:95" ht="15.75" customHeight="1" x14ac:dyDescent="0.15"/>
    <row r="181" spans="1:95" ht="15.75" customHeight="1" x14ac:dyDescent="0.15"/>
    <row r="182" spans="1:95" ht="15.75" customHeight="1" x14ac:dyDescent="0.15"/>
    <row r="183" spans="1:95" ht="15.75" customHeight="1" x14ac:dyDescent="0.15"/>
    <row r="184" spans="1:95" ht="15.75" customHeight="1" x14ac:dyDescent="0.15"/>
    <row r="185" spans="1:95" ht="15.75" customHeight="1" x14ac:dyDescent="0.15"/>
    <row r="186" spans="1:95" ht="15.75" customHeight="1" x14ac:dyDescent="0.15"/>
    <row r="187" spans="1:95" ht="15.75" customHeight="1" x14ac:dyDescent="0.15"/>
    <row r="188" spans="1:95" ht="15.75" customHeight="1" x14ac:dyDescent="0.15"/>
    <row r="189" spans="1:95" ht="15.75" customHeight="1" x14ac:dyDescent="0.15"/>
    <row r="190" spans="1:95" ht="15.75" customHeight="1" x14ac:dyDescent="0.15"/>
    <row r="191" spans="1:95" ht="46.5" customHeight="1" x14ac:dyDescent="0.25">
      <c r="C191" s="839" t="str">
        <f>"　高文連個人情報に関する保護規定を承諾したうえで、上記のとおり"&amp;B42&amp;"への参加を申し込みます。"</f>
        <v>　高文連個人情報に関する保護規定を承諾したうえで、上記のとおり第47回宮崎県高等学校新人放送コンテスト
第46回九州高校放送コンテスト 宮崎県予選
全九州総文 宮崎県予選／全国高文祭 AM部門・VM部門 宮崎県予選への参加を申し込みます。</v>
      </c>
      <c r="D191" s="839"/>
      <c r="E191" s="839"/>
      <c r="F191" s="839"/>
      <c r="G191" s="839"/>
      <c r="H191" s="839"/>
      <c r="I191" s="839"/>
      <c r="J191" s="839"/>
      <c r="K191" s="839"/>
      <c r="L191" s="839"/>
      <c r="M191" s="839"/>
      <c r="N191" s="839"/>
      <c r="O191" s="839"/>
      <c r="P191" s="839"/>
      <c r="S191" s="85"/>
      <c r="W191" s="251"/>
      <c r="X191" s="251"/>
      <c r="Y191" s="251"/>
      <c r="Z191" s="251"/>
      <c r="AA191" s="251"/>
      <c r="AB191" s="251"/>
      <c r="AC191" s="251"/>
    </row>
    <row r="192" spans="1:95" ht="15.75" customHeight="1" x14ac:dyDescent="0.25">
      <c r="A192" s="356"/>
      <c r="B192" s="356"/>
      <c r="C192" s="840">
        <f ca="1">(Ⅰ!C23)</f>
        <v>45573</v>
      </c>
      <c r="D192" s="840"/>
      <c r="E192" s="356"/>
      <c r="F192" s="371"/>
      <c r="G192" s="356"/>
      <c r="H192" s="371"/>
      <c r="I192" s="356"/>
      <c r="J192" s="356"/>
      <c r="L192" s="356"/>
      <c r="M192" s="356"/>
      <c r="N192" s="109"/>
      <c r="O192" s="109"/>
      <c r="P192" s="109"/>
      <c r="Q192" s="356"/>
      <c r="S192" s="85"/>
      <c r="AD192" s="251"/>
      <c r="AE192" s="251"/>
      <c r="AG192" s="356"/>
      <c r="AH192" s="356"/>
      <c r="AI192" s="356"/>
      <c r="AJ192" s="356"/>
      <c r="AK192" s="356"/>
      <c r="AL192" s="356"/>
      <c r="AM192" s="356"/>
      <c r="AN192" s="356"/>
      <c r="AO192" s="356"/>
      <c r="AP192" s="356"/>
      <c r="AQ192" s="356"/>
      <c r="AR192" s="356"/>
      <c r="AS192" s="356"/>
      <c r="AT192" s="356"/>
      <c r="AU192" s="356"/>
      <c r="AV192" s="356"/>
      <c r="AW192" s="356"/>
      <c r="AX192" s="356"/>
      <c r="AY192" s="356"/>
      <c r="AZ192" s="356"/>
      <c r="BA192" s="356"/>
      <c r="BB192" s="356"/>
      <c r="BC192" s="356"/>
      <c r="BD192" s="356"/>
      <c r="BE192" s="356"/>
      <c r="BF192" s="356"/>
      <c r="BG192" s="356"/>
      <c r="BH192" s="356"/>
      <c r="BI192" s="356"/>
      <c r="BJ192" s="356"/>
      <c r="BK192" s="356"/>
      <c r="BL192" s="356"/>
      <c r="BM192" s="356"/>
      <c r="BN192" s="356"/>
      <c r="BO192" s="356"/>
      <c r="BP192" s="356"/>
      <c r="BQ192" s="356"/>
      <c r="BR192" s="356"/>
      <c r="BS192" s="356"/>
      <c r="BT192" s="356"/>
      <c r="BU192" s="356"/>
      <c r="BV192" s="356"/>
      <c r="BW192" s="356"/>
      <c r="BX192" s="356"/>
      <c r="BY192" s="356"/>
      <c r="BZ192" s="356"/>
      <c r="CA192" s="356"/>
      <c r="CB192" s="356"/>
      <c r="CC192" s="356"/>
      <c r="CD192" s="356"/>
      <c r="CE192" s="356"/>
      <c r="CF192" s="356"/>
      <c r="CG192" s="356"/>
      <c r="CH192" s="356"/>
      <c r="CI192" s="356"/>
      <c r="CJ192" s="356"/>
      <c r="CK192" s="356"/>
      <c r="CL192" s="356"/>
      <c r="CM192" s="356"/>
      <c r="CN192" s="356"/>
      <c r="CO192" s="356"/>
      <c r="CP192" s="356"/>
      <c r="CQ192" s="356"/>
    </row>
    <row r="193" spans="3:32" ht="15.75" customHeight="1" x14ac:dyDescent="0.15">
      <c r="C193" s="373" t="s">
        <v>388</v>
      </c>
      <c r="D193" s="373"/>
      <c r="K193" s="77" t="s">
        <v>353</v>
      </c>
      <c r="L193" s="374"/>
      <c r="M193" s="143">
        <f>C3</f>
        <v>0</v>
      </c>
      <c r="N193" s="374">
        <f>C44</f>
        <v>0</v>
      </c>
      <c r="O193" s="375"/>
      <c r="P193" s="375"/>
      <c r="S193" s="85"/>
      <c r="T193" s="85"/>
      <c r="U193" s="79"/>
    </row>
    <row r="194" spans="3:32" ht="15.75" customHeight="1" x14ac:dyDescent="0.15">
      <c r="C194" s="373" t="str">
        <f>C95</f>
        <v>（日南高等学校校長）</v>
      </c>
      <c r="D194" s="373"/>
      <c r="K194" s="376" t="s">
        <v>389</v>
      </c>
      <c r="L194" s="377"/>
      <c r="M194" s="838">
        <f>(Ⅰ!C21)</f>
        <v>0</v>
      </c>
      <c r="N194" s="838"/>
      <c r="O194" s="838"/>
      <c r="P194" s="378" t="s">
        <v>390</v>
      </c>
      <c r="R194" s="85"/>
      <c r="S194" s="85"/>
      <c r="T194" s="85"/>
      <c r="U194" s="79"/>
      <c r="W194" s="85"/>
      <c r="X194" s="85"/>
      <c r="Y194" s="85"/>
      <c r="Z194" s="85"/>
      <c r="AA194" s="85"/>
      <c r="AB194" s="85"/>
      <c r="AC194" s="85"/>
    </row>
    <row r="195" spans="3:32" x14ac:dyDescent="0.15">
      <c r="F195" s="68"/>
      <c r="H195" s="68"/>
      <c r="K195" s="68"/>
      <c r="N195" s="68"/>
      <c r="O195" s="68"/>
      <c r="P195" s="68"/>
      <c r="R195" s="68"/>
      <c r="W195" s="68"/>
      <c r="X195" s="68"/>
      <c r="Y195" s="68"/>
      <c r="Z195" s="68"/>
      <c r="AA195" s="68"/>
      <c r="AB195" s="68"/>
      <c r="AC195" s="68"/>
      <c r="AD195" s="68"/>
      <c r="AE195" s="68"/>
      <c r="AF195" s="68"/>
    </row>
    <row r="196" spans="3:32" x14ac:dyDescent="0.15">
      <c r="F196" s="68"/>
      <c r="H196" s="68"/>
      <c r="K196" s="68"/>
      <c r="N196" s="68"/>
      <c r="O196" s="68"/>
      <c r="P196" s="68"/>
      <c r="R196" s="68"/>
      <c r="W196" s="68"/>
      <c r="X196" s="68"/>
      <c r="Y196" s="68"/>
      <c r="Z196" s="68"/>
      <c r="AA196" s="68"/>
      <c r="AB196" s="68"/>
      <c r="AC196" s="68"/>
      <c r="AD196" s="68"/>
      <c r="AE196" s="68"/>
      <c r="AF196" s="68"/>
    </row>
    <row r="197" spans="3:32" x14ac:dyDescent="0.15">
      <c r="F197" s="68"/>
      <c r="H197" s="68"/>
      <c r="K197" s="68"/>
      <c r="N197" s="68"/>
      <c r="O197" s="68"/>
      <c r="P197" s="68"/>
      <c r="R197" s="68"/>
      <c r="W197" s="68"/>
      <c r="X197" s="68"/>
      <c r="Y197" s="68"/>
      <c r="Z197" s="68"/>
      <c r="AA197" s="68"/>
      <c r="AB197" s="68"/>
      <c r="AC197" s="68"/>
      <c r="AD197" s="68"/>
      <c r="AE197" s="68"/>
      <c r="AF197" s="68"/>
    </row>
    <row r="198" spans="3:32" x14ac:dyDescent="0.15">
      <c r="F198" s="68"/>
      <c r="H198" s="68"/>
      <c r="K198" s="68"/>
      <c r="N198" s="68"/>
      <c r="O198" s="68"/>
      <c r="P198" s="68"/>
      <c r="R198" s="68"/>
      <c r="W198" s="68"/>
      <c r="X198" s="68"/>
      <c r="Y198" s="68"/>
      <c r="Z198" s="68"/>
      <c r="AA198" s="68"/>
      <c r="AB198" s="68"/>
      <c r="AC198" s="68"/>
      <c r="AD198" s="68"/>
      <c r="AE198" s="68"/>
      <c r="AF198" s="68"/>
    </row>
    <row r="199" spans="3:32" x14ac:dyDescent="0.15">
      <c r="F199" s="68"/>
      <c r="H199" s="68"/>
      <c r="K199" s="68"/>
      <c r="N199" s="68"/>
      <c r="O199" s="68"/>
      <c r="P199" s="68"/>
      <c r="R199" s="68"/>
      <c r="W199" s="68"/>
      <c r="X199" s="68"/>
      <c r="Y199" s="68"/>
      <c r="Z199" s="68"/>
      <c r="AA199" s="68"/>
      <c r="AB199" s="68"/>
      <c r="AC199" s="68"/>
      <c r="AD199" s="68"/>
      <c r="AE199" s="68"/>
      <c r="AF199" s="68"/>
    </row>
    <row r="200" spans="3:32" x14ac:dyDescent="0.15">
      <c r="F200" s="68"/>
      <c r="H200" s="68"/>
      <c r="K200" s="68"/>
      <c r="N200" s="68"/>
      <c r="O200" s="68"/>
      <c r="P200" s="68"/>
      <c r="R200" s="68"/>
      <c r="W200" s="68"/>
      <c r="X200" s="68"/>
      <c r="Y200" s="68"/>
      <c r="Z200" s="68"/>
      <c r="AA200" s="68"/>
      <c r="AB200" s="68"/>
      <c r="AC200" s="68"/>
      <c r="AD200" s="68"/>
      <c r="AE200" s="68"/>
      <c r="AF200" s="68"/>
    </row>
    <row r="201" spans="3:32" x14ac:dyDescent="0.15">
      <c r="F201" s="68"/>
      <c r="H201" s="68"/>
      <c r="K201" s="68"/>
      <c r="N201" s="68"/>
      <c r="O201" s="68"/>
      <c r="P201" s="68"/>
      <c r="R201" s="68"/>
      <c r="W201" s="68"/>
      <c r="X201" s="68"/>
      <c r="Y201" s="68"/>
      <c r="Z201" s="68"/>
      <c r="AA201" s="68"/>
      <c r="AB201" s="68"/>
      <c r="AC201" s="68"/>
      <c r="AD201" s="68"/>
      <c r="AE201" s="68"/>
      <c r="AF201" s="68"/>
    </row>
    <row r="202" spans="3:32" x14ac:dyDescent="0.15">
      <c r="F202" s="68"/>
      <c r="H202" s="68"/>
      <c r="K202" s="68"/>
      <c r="N202" s="68"/>
      <c r="O202" s="68"/>
      <c r="P202" s="68"/>
      <c r="R202" s="68"/>
      <c r="W202" s="68"/>
      <c r="X202" s="68"/>
      <c r="Y202" s="68"/>
      <c r="Z202" s="68"/>
      <c r="AA202" s="68"/>
      <c r="AB202" s="68"/>
      <c r="AC202" s="68"/>
      <c r="AD202" s="68"/>
      <c r="AE202" s="68"/>
      <c r="AF202" s="68"/>
    </row>
    <row r="203" spans="3:32" x14ac:dyDescent="0.15">
      <c r="F203" s="68"/>
      <c r="H203" s="68"/>
      <c r="K203" s="68"/>
      <c r="N203" s="68"/>
      <c r="O203" s="68"/>
      <c r="P203" s="68"/>
      <c r="R203" s="68"/>
      <c r="W203" s="68"/>
      <c r="X203" s="68"/>
      <c r="Y203" s="68"/>
      <c r="Z203" s="68"/>
      <c r="AA203" s="68"/>
      <c r="AB203" s="68"/>
      <c r="AC203" s="68"/>
      <c r="AD203" s="68"/>
      <c r="AE203" s="68"/>
      <c r="AF203" s="68"/>
    </row>
    <row r="204" spans="3:32" x14ac:dyDescent="0.15">
      <c r="F204" s="68"/>
      <c r="H204" s="68"/>
      <c r="K204" s="68"/>
      <c r="N204" s="68"/>
      <c r="O204" s="68"/>
      <c r="P204" s="68"/>
      <c r="R204" s="68"/>
      <c r="W204" s="68"/>
      <c r="X204" s="68"/>
      <c r="Y204" s="68"/>
      <c r="Z204" s="68"/>
      <c r="AA204" s="68"/>
      <c r="AB204" s="68"/>
      <c r="AC204" s="68"/>
      <c r="AD204" s="68"/>
      <c r="AE204" s="68"/>
      <c r="AF204" s="68"/>
    </row>
    <row r="205" spans="3:32" x14ac:dyDescent="0.15">
      <c r="F205" s="68"/>
      <c r="H205" s="68"/>
      <c r="K205" s="68"/>
      <c r="N205" s="68"/>
      <c r="O205" s="68"/>
      <c r="P205" s="68"/>
      <c r="R205" s="68"/>
      <c r="W205" s="68"/>
      <c r="X205" s="68"/>
      <c r="Y205" s="68"/>
      <c r="Z205" s="68"/>
      <c r="AA205" s="68"/>
      <c r="AB205" s="68"/>
      <c r="AC205" s="68"/>
      <c r="AD205" s="68"/>
      <c r="AE205" s="68"/>
      <c r="AF205" s="68"/>
    </row>
    <row r="206" spans="3:32" x14ac:dyDescent="0.15">
      <c r="F206" s="68"/>
      <c r="H206" s="68"/>
      <c r="K206" s="68"/>
      <c r="N206" s="68"/>
      <c r="O206" s="68"/>
      <c r="P206" s="68"/>
      <c r="R206" s="68"/>
      <c r="W206" s="68"/>
      <c r="X206" s="68"/>
      <c r="Y206" s="68"/>
      <c r="Z206" s="68"/>
      <c r="AA206" s="68"/>
      <c r="AB206" s="68"/>
      <c r="AC206" s="68"/>
      <c r="AD206" s="68"/>
      <c r="AE206" s="68"/>
      <c r="AF206" s="68"/>
    </row>
    <row r="207" spans="3:32" x14ac:dyDescent="0.15">
      <c r="F207" s="68"/>
      <c r="H207" s="68"/>
      <c r="K207" s="68"/>
      <c r="N207" s="68"/>
      <c r="O207" s="68"/>
      <c r="P207" s="68"/>
      <c r="R207" s="68"/>
      <c r="W207" s="68"/>
      <c r="X207" s="68"/>
      <c r="Y207" s="68"/>
      <c r="Z207" s="68"/>
      <c r="AA207" s="68"/>
      <c r="AB207" s="68"/>
      <c r="AC207" s="68"/>
      <c r="AD207" s="68"/>
      <c r="AE207" s="68"/>
      <c r="AF207" s="68"/>
    </row>
    <row r="208" spans="3:32" x14ac:dyDescent="0.15">
      <c r="F208" s="68"/>
      <c r="H208" s="68"/>
      <c r="K208" s="68"/>
      <c r="N208" s="68"/>
      <c r="O208" s="68"/>
      <c r="P208" s="68"/>
      <c r="R208" s="68"/>
      <c r="W208" s="68"/>
      <c r="X208" s="68"/>
      <c r="Y208" s="68"/>
      <c r="Z208" s="68"/>
      <c r="AA208" s="68"/>
      <c r="AB208" s="68"/>
      <c r="AC208" s="68"/>
      <c r="AD208" s="68"/>
      <c r="AE208" s="68"/>
      <c r="AF208" s="68"/>
    </row>
    <row r="209" spans="17:22" s="68" customFormat="1" x14ac:dyDescent="0.15">
      <c r="Q209" s="70"/>
      <c r="S209" s="71"/>
      <c r="T209" s="71"/>
      <c r="U209" s="70"/>
      <c r="V209" s="72"/>
    </row>
    <row r="210" spans="17:22" s="68" customFormat="1" x14ac:dyDescent="0.15">
      <c r="Q210" s="70"/>
      <c r="S210" s="71"/>
      <c r="T210" s="71"/>
      <c r="U210" s="70"/>
      <c r="V210" s="72"/>
    </row>
    <row r="211" spans="17:22" s="68" customFormat="1" x14ac:dyDescent="0.15">
      <c r="Q211" s="70"/>
      <c r="S211" s="71"/>
      <c r="T211" s="71"/>
      <c r="U211" s="70"/>
      <c r="V211" s="72"/>
    </row>
    <row r="212" spans="17:22" s="68" customFormat="1" x14ac:dyDescent="0.15">
      <c r="Q212" s="70"/>
      <c r="S212" s="71"/>
      <c r="T212" s="71"/>
      <c r="U212" s="70"/>
      <c r="V212" s="72"/>
    </row>
    <row r="213" spans="17:22" s="68" customFormat="1" x14ac:dyDescent="0.15">
      <c r="Q213" s="70"/>
      <c r="S213" s="71"/>
      <c r="T213" s="71"/>
      <c r="U213" s="70"/>
      <c r="V213" s="72"/>
    </row>
    <row r="214" spans="17:22" s="68" customFormat="1" x14ac:dyDescent="0.15">
      <c r="Q214" s="70"/>
      <c r="S214" s="71"/>
      <c r="T214" s="71"/>
      <c r="U214" s="70"/>
      <c r="V214" s="72"/>
    </row>
    <row r="215" spans="17:22" s="68" customFormat="1" x14ac:dyDescent="0.15">
      <c r="Q215" s="70"/>
      <c r="S215" s="71"/>
      <c r="T215" s="71"/>
      <c r="U215" s="70"/>
      <c r="V215" s="72"/>
    </row>
    <row r="216" spans="17:22" s="68" customFormat="1" x14ac:dyDescent="0.15">
      <c r="Q216" s="70"/>
      <c r="S216" s="71"/>
      <c r="T216" s="71"/>
      <c r="U216" s="70"/>
      <c r="V216" s="72"/>
    </row>
    <row r="217" spans="17:22" s="68" customFormat="1" x14ac:dyDescent="0.15">
      <c r="Q217" s="70"/>
      <c r="S217" s="71"/>
      <c r="T217" s="71"/>
      <c r="U217" s="70"/>
      <c r="V217" s="72"/>
    </row>
    <row r="218" spans="17:22" s="68" customFormat="1" x14ac:dyDescent="0.15">
      <c r="Q218" s="70"/>
      <c r="S218" s="71"/>
      <c r="T218" s="71"/>
      <c r="U218" s="70"/>
      <c r="V218" s="72"/>
    </row>
    <row r="219" spans="17:22" s="68" customFormat="1" x14ac:dyDescent="0.15">
      <c r="Q219" s="70"/>
      <c r="S219" s="71"/>
      <c r="T219" s="71"/>
      <c r="U219" s="70"/>
      <c r="V219" s="72"/>
    </row>
    <row r="220" spans="17:22" s="68" customFormat="1" x14ac:dyDescent="0.15">
      <c r="Q220" s="70"/>
      <c r="S220" s="71"/>
      <c r="T220" s="71"/>
      <c r="U220" s="70"/>
      <c r="V220" s="72"/>
    </row>
    <row r="221" spans="17:22" s="68" customFormat="1" x14ac:dyDescent="0.15">
      <c r="Q221" s="70"/>
      <c r="S221" s="71"/>
      <c r="T221" s="71"/>
      <c r="U221" s="70"/>
      <c r="V221" s="72"/>
    </row>
    <row r="222" spans="17:22" s="68" customFormat="1" x14ac:dyDescent="0.15">
      <c r="Q222" s="70"/>
      <c r="S222" s="71"/>
      <c r="T222" s="71"/>
      <c r="U222" s="70"/>
      <c r="V222" s="72"/>
    </row>
    <row r="223" spans="17:22" s="68" customFormat="1" x14ac:dyDescent="0.15">
      <c r="Q223" s="70"/>
      <c r="S223" s="71"/>
      <c r="T223" s="71"/>
      <c r="U223" s="70"/>
      <c r="V223" s="72"/>
    </row>
    <row r="224" spans="17:22" s="68" customFormat="1" x14ac:dyDescent="0.15">
      <c r="Q224" s="70"/>
      <c r="S224" s="71"/>
      <c r="T224" s="71"/>
      <c r="U224" s="70"/>
      <c r="V224" s="72"/>
    </row>
    <row r="225" spans="17:22" s="68" customFormat="1" x14ac:dyDescent="0.15">
      <c r="Q225" s="70"/>
      <c r="S225" s="71"/>
      <c r="T225" s="71"/>
      <c r="U225" s="70"/>
      <c r="V225" s="72"/>
    </row>
    <row r="226" spans="17:22" s="68" customFormat="1" x14ac:dyDescent="0.15">
      <c r="Q226" s="70"/>
      <c r="S226" s="71"/>
      <c r="T226" s="71"/>
      <c r="U226" s="70"/>
      <c r="V226" s="72"/>
    </row>
    <row r="227" spans="17:22" s="68" customFormat="1" x14ac:dyDescent="0.15">
      <c r="Q227" s="70"/>
      <c r="S227" s="71"/>
      <c r="T227" s="71"/>
      <c r="U227" s="70"/>
      <c r="V227" s="72"/>
    </row>
    <row r="228" spans="17:22" s="68" customFormat="1" x14ac:dyDescent="0.15">
      <c r="Q228" s="70"/>
      <c r="S228" s="71"/>
      <c r="T228" s="71"/>
      <c r="U228" s="70"/>
      <c r="V228" s="72"/>
    </row>
    <row r="229" spans="17:22" s="68" customFormat="1" x14ac:dyDescent="0.15">
      <c r="Q229" s="70"/>
      <c r="S229" s="71"/>
      <c r="T229" s="71"/>
      <c r="U229" s="70"/>
      <c r="V229" s="72"/>
    </row>
    <row r="230" spans="17:22" s="68" customFormat="1" x14ac:dyDescent="0.15">
      <c r="Q230" s="70"/>
      <c r="S230" s="71"/>
      <c r="T230" s="71"/>
      <c r="U230" s="70"/>
      <c r="V230" s="72"/>
    </row>
    <row r="231" spans="17:22" s="68" customFormat="1" x14ac:dyDescent="0.15">
      <c r="Q231" s="70"/>
      <c r="S231" s="71"/>
      <c r="T231" s="71"/>
      <c r="U231" s="70"/>
      <c r="V231" s="72"/>
    </row>
    <row r="232" spans="17:22" s="68" customFormat="1" x14ac:dyDescent="0.15">
      <c r="Q232" s="70"/>
      <c r="S232" s="71"/>
      <c r="T232" s="71"/>
      <c r="U232" s="70"/>
      <c r="V232" s="72"/>
    </row>
    <row r="233" spans="17:22" s="68" customFormat="1" x14ac:dyDescent="0.15">
      <c r="Q233" s="70"/>
      <c r="S233" s="71"/>
      <c r="T233" s="71"/>
      <c r="U233" s="70"/>
      <c r="V233" s="72"/>
    </row>
    <row r="234" spans="17:22" s="68" customFormat="1" x14ac:dyDescent="0.15">
      <c r="Q234" s="70"/>
      <c r="S234" s="71"/>
      <c r="T234" s="71"/>
      <c r="U234" s="70"/>
      <c r="V234" s="72"/>
    </row>
    <row r="235" spans="17:22" s="68" customFormat="1" x14ac:dyDescent="0.15">
      <c r="Q235" s="70"/>
      <c r="S235" s="71"/>
      <c r="T235" s="71"/>
      <c r="U235" s="70"/>
      <c r="V235" s="72"/>
    </row>
    <row r="236" spans="17:22" s="68" customFormat="1" x14ac:dyDescent="0.15">
      <c r="Q236" s="70"/>
      <c r="S236" s="71"/>
      <c r="T236" s="71"/>
      <c r="U236" s="70"/>
      <c r="V236" s="72"/>
    </row>
    <row r="237" spans="17:22" s="68" customFormat="1" x14ac:dyDescent="0.15">
      <c r="Q237" s="70"/>
      <c r="S237" s="71"/>
      <c r="T237" s="71"/>
      <c r="U237" s="70"/>
      <c r="V237" s="72"/>
    </row>
    <row r="238" spans="17:22" s="68" customFormat="1" x14ac:dyDescent="0.15">
      <c r="Q238" s="70"/>
      <c r="S238" s="71"/>
      <c r="T238" s="71"/>
      <c r="U238" s="70"/>
      <c r="V238" s="72"/>
    </row>
    <row r="239" spans="17:22" s="68" customFormat="1" x14ac:dyDescent="0.15">
      <c r="Q239" s="70"/>
      <c r="S239" s="71"/>
      <c r="T239" s="71"/>
      <c r="U239" s="70"/>
      <c r="V239" s="72"/>
    </row>
    <row r="240" spans="17:22" s="68" customFormat="1" x14ac:dyDescent="0.15">
      <c r="Q240" s="70"/>
      <c r="S240" s="71"/>
      <c r="T240" s="71"/>
      <c r="U240" s="70"/>
      <c r="V240" s="72"/>
    </row>
    <row r="241" spans="17:22" s="68" customFormat="1" x14ac:dyDescent="0.15">
      <c r="Q241" s="70"/>
      <c r="S241" s="71"/>
      <c r="T241" s="71"/>
      <c r="U241" s="70"/>
      <c r="V241" s="72"/>
    </row>
    <row r="242" spans="17:22" s="68" customFormat="1" x14ac:dyDescent="0.15">
      <c r="Q242" s="70"/>
      <c r="S242" s="71"/>
      <c r="T242" s="71"/>
      <c r="U242" s="70"/>
      <c r="V242" s="72"/>
    </row>
    <row r="243" spans="17:22" s="68" customFormat="1" x14ac:dyDescent="0.15">
      <c r="Q243" s="70"/>
      <c r="S243" s="71"/>
      <c r="T243" s="71"/>
      <c r="U243" s="70"/>
      <c r="V243" s="72"/>
    </row>
    <row r="244" spans="17:22" s="68" customFormat="1" x14ac:dyDescent="0.15">
      <c r="Q244" s="70"/>
      <c r="S244" s="71"/>
      <c r="T244" s="71"/>
      <c r="U244" s="70"/>
      <c r="V244" s="72"/>
    </row>
    <row r="245" spans="17:22" s="68" customFormat="1" x14ac:dyDescent="0.15">
      <c r="Q245" s="70"/>
      <c r="S245" s="71"/>
      <c r="T245" s="71"/>
      <c r="U245" s="70"/>
      <c r="V245" s="72"/>
    </row>
    <row r="246" spans="17:22" s="68" customFormat="1" x14ac:dyDescent="0.15">
      <c r="Q246" s="70"/>
      <c r="S246" s="71"/>
      <c r="T246" s="71"/>
      <c r="U246" s="70"/>
      <c r="V246" s="72"/>
    </row>
    <row r="247" spans="17:22" s="68" customFormat="1" x14ac:dyDescent="0.15">
      <c r="Q247" s="70"/>
      <c r="S247" s="71"/>
      <c r="T247" s="71"/>
      <c r="U247" s="70"/>
      <c r="V247" s="72"/>
    </row>
    <row r="248" spans="17:22" s="68" customFormat="1" x14ac:dyDescent="0.15">
      <c r="Q248" s="70"/>
      <c r="S248" s="71"/>
      <c r="T248" s="71"/>
      <c r="U248" s="70"/>
      <c r="V248" s="72"/>
    </row>
    <row r="249" spans="17:22" s="68" customFormat="1" x14ac:dyDescent="0.15">
      <c r="Q249" s="70"/>
      <c r="S249" s="71"/>
      <c r="T249" s="71"/>
      <c r="U249" s="70"/>
      <c r="V249" s="72"/>
    </row>
    <row r="250" spans="17:22" s="68" customFormat="1" x14ac:dyDescent="0.15">
      <c r="Q250" s="70"/>
      <c r="S250" s="71"/>
      <c r="T250" s="71"/>
      <c r="U250" s="70"/>
      <c r="V250" s="72"/>
    </row>
    <row r="251" spans="17:22" s="68" customFormat="1" x14ac:dyDescent="0.15">
      <c r="Q251" s="172"/>
      <c r="S251" s="71"/>
      <c r="T251" s="71"/>
      <c r="U251" s="70"/>
      <c r="V251" s="72"/>
    </row>
    <row r="252" spans="17:22" s="68" customFormat="1" x14ac:dyDescent="0.15">
      <c r="Q252" s="172"/>
      <c r="S252" s="71"/>
      <c r="T252" s="71"/>
      <c r="U252" s="70"/>
      <c r="V252" s="72"/>
    </row>
    <row r="253" spans="17:22" s="68" customFormat="1" x14ac:dyDescent="0.15">
      <c r="Q253" s="172"/>
      <c r="S253" s="71"/>
      <c r="T253" s="71"/>
      <c r="U253" s="70"/>
      <c r="V253" s="72"/>
    </row>
    <row r="254" spans="17:22" s="68" customFormat="1" x14ac:dyDescent="0.15">
      <c r="Q254" s="172"/>
      <c r="S254" s="71"/>
      <c r="T254" s="71"/>
      <c r="U254" s="70"/>
      <c r="V254" s="72"/>
    </row>
    <row r="255" spans="17:22" s="68" customFormat="1" x14ac:dyDescent="0.15">
      <c r="Q255" s="172"/>
      <c r="S255" s="71"/>
      <c r="T255" s="71"/>
      <c r="U255" s="70"/>
      <c r="V255" s="72"/>
    </row>
    <row r="256" spans="17:22" s="68" customFormat="1" x14ac:dyDescent="0.15">
      <c r="Q256" s="172"/>
      <c r="S256" s="71"/>
      <c r="T256" s="71"/>
      <c r="U256" s="70"/>
      <c r="V256" s="72"/>
    </row>
    <row r="257" spans="17:22" s="68" customFormat="1" x14ac:dyDescent="0.15">
      <c r="Q257" s="172"/>
      <c r="S257" s="71"/>
      <c r="T257" s="71"/>
      <c r="U257" s="70"/>
      <c r="V257" s="72"/>
    </row>
    <row r="258" spans="17:22" s="68" customFormat="1" x14ac:dyDescent="0.15">
      <c r="Q258" s="172"/>
      <c r="S258" s="71"/>
      <c r="T258" s="71"/>
      <c r="U258" s="70"/>
      <c r="V258" s="72"/>
    </row>
    <row r="259" spans="17:22" s="68" customFormat="1" x14ac:dyDescent="0.15">
      <c r="Q259" s="172"/>
      <c r="S259" s="71"/>
      <c r="T259" s="71"/>
      <c r="U259" s="70"/>
      <c r="V259" s="72"/>
    </row>
  </sheetData>
  <mergeCells count="82">
    <mergeCell ref="B21:B24"/>
    <mergeCell ref="O21:P21"/>
    <mergeCell ref="O22:P22"/>
    <mergeCell ref="M43:O43"/>
    <mergeCell ref="O23:P23"/>
    <mergeCell ref="G24:I24"/>
    <mergeCell ref="O24:P24"/>
    <mergeCell ref="G21:I21"/>
    <mergeCell ref="G22:I22"/>
    <mergeCell ref="C27:P27"/>
    <mergeCell ref="C30:P30"/>
    <mergeCell ref="C20:P20"/>
    <mergeCell ref="C31:P31"/>
    <mergeCell ref="C35:D35"/>
    <mergeCell ref="M35:P35"/>
    <mergeCell ref="B1:K1"/>
    <mergeCell ref="G5:I5"/>
    <mergeCell ref="O5:P5"/>
    <mergeCell ref="G7:I7"/>
    <mergeCell ref="O7:P7"/>
    <mergeCell ref="C3:D3"/>
    <mergeCell ref="O1:P1"/>
    <mergeCell ref="G9:I9"/>
    <mergeCell ref="G16:H16"/>
    <mergeCell ref="G17:I17"/>
    <mergeCell ref="C19:P19"/>
    <mergeCell ref="O9:P9"/>
    <mergeCell ref="C15:D15"/>
    <mergeCell ref="G11:I11"/>
    <mergeCell ref="O11:P11"/>
    <mergeCell ref="O13:P13"/>
    <mergeCell ref="G15:K15"/>
    <mergeCell ref="M15:P15"/>
    <mergeCell ref="G13:I13"/>
    <mergeCell ref="O16:P16"/>
    <mergeCell ref="O17:P17"/>
    <mergeCell ref="E148:E149"/>
    <mergeCell ref="C49:C50"/>
    <mergeCell ref="L50:M50"/>
    <mergeCell ref="B42:K42"/>
    <mergeCell ref="D43:I43"/>
    <mergeCell ref="J49:M49"/>
    <mergeCell ref="J148:M148"/>
    <mergeCell ref="J50:K50"/>
    <mergeCell ref="F49:G50"/>
    <mergeCell ref="N148:O148"/>
    <mergeCell ref="B103:B104"/>
    <mergeCell ref="F148:G149"/>
    <mergeCell ref="M96:P96"/>
    <mergeCell ref="C97:O97"/>
    <mergeCell ref="C192:D192"/>
    <mergeCell ref="M194:O194"/>
    <mergeCell ref="C40:P40"/>
    <mergeCell ref="C92:P92"/>
    <mergeCell ref="C93:D93"/>
    <mergeCell ref="M95:O95"/>
    <mergeCell ref="D142:I142"/>
    <mergeCell ref="B141:K141"/>
    <mergeCell ref="B49:B50"/>
    <mergeCell ref="D49:D50"/>
    <mergeCell ref="E49:E50"/>
    <mergeCell ref="B148:B149"/>
    <mergeCell ref="C148:C149"/>
    <mergeCell ref="D148:D149"/>
    <mergeCell ref="C191:P191"/>
    <mergeCell ref="B96:K96"/>
    <mergeCell ref="J149:K149"/>
    <mergeCell ref="L149:M149"/>
    <mergeCell ref="N149:O149"/>
    <mergeCell ref="C28:P28"/>
    <mergeCell ref="C29:P29"/>
    <mergeCell ref="C99:O103"/>
    <mergeCell ref="C138:D138"/>
    <mergeCell ref="C105:O108"/>
    <mergeCell ref="C111:O115"/>
    <mergeCell ref="C119:O121"/>
    <mergeCell ref="C128:O128"/>
    <mergeCell ref="K133:O133"/>
    <mergeCell ref="M135:P135"/>
    <mergeCell ref="M36:P36"/>
    <mergeCell ref="N49:O49"/>
    <mergeCell ref="N50:O50"/>
  </mergeCells>
  <phoneticPr fontId="4"/>
  <conditionalFormatting sqref="C3:C4">
    <cfRule type="expression" dxfId="14" priority="5">
      <formula>LEN(C3)&gt;0</formula>
    </cfRule>
  </conditionalFormatting>
  <conditionalFormatting sqref="C105">
    <cfRule type="cellIs" dxfId="13" priority="2" operator="greaterThan">
      <formula>0</formula>
    </cfRule>
  </conditionalFormatting>
  <conditionalFormatting sqref="C51:E90">
    <cfRule type="cellIs" dxfId="12" priority="17" operator="greaterThan">
      <formula>0</formula>
    </cfRule>
  </conditionalFormatting>
  <conditionalFormatting sqref="C150:E169">
    <cfRule type="cellIs" dxfId="11" priority="11" operator="greaterThan">
      <formula>0</formula>
    </cfRule>
  </conditionalFormatting>
  <conditionalFormatting sqref="F3:G3 D4">
    <cfRule type="expression" dxfId="10" priority="28">
      <formula>LEN(D3)&gt;0</formula>
    </cfRule>
  </conditionalFormatting>
  <conditionalFormatting sqref="G51:G90">
    <cfRule type="expression" dxfId="9" priority="16">
      <formula>LEN(G51)&gt;0</formula>
    </cfRule>
  </conditionalFormatting>
  <conditionalFormatting sqref="G150:G169">
    <cfRule type="expression" dxfId="8" priority="10">
      <formula>LEN(G150)&gt;0</formula>
    </cfRule>
  </conditionalFormatting>
  <conditionalFormatting sqref="I51:I90">
    <cfRule type="expression" dxfId="7" priority="15">
      <formula>LEN(I51)&gt;0</formula>
    </cfRule>
  </conditionalFormatting>
  <conditionalFormatting sqref="I150:I169">
    <cfRule type="expression" dxfId="6" priority="9">
      <formula>LEN(I150)&gt;0</formula>
    </cfRule>
  </conditionalFormatting>
  <conditionalFormatting sqref="L51:P90">
    <cfRule type="cellIs" dxfId="5" priority="14" operator="greaterThan">
      <formula>0</formula>
    </cfRule>
  </conditionalFormatting>
  <conditionalFormatting sqref="L150:P169">
    <cfRule type="cellIs" dxfId="4" priority="8" operator="greaterThan">
      <formula>0</formula>
    </cfRule>
  </conditionalFormatting>
  <conditionalFormatting sqref="M95">
    <cfRule type="cellIs" dxfId="3" priority="24" operator="greaterThan">
      <formula>0</formula>
    </cfRule>
  </conditionalFormatting>
  <conditionalFormatting sqref="M140">
    <cfRule type="cellIs" dxfId="2" priority="4" operator="greaterThan">
      <formula>0</formula>
    </cfRule>
  </conditionalFormatting>
  <conditionalFormatting sqref="M194">
    <cfRule type="cellIs" dxfId="1" priority="7" operator="greaterThan">
      <formula>0</formula>
    </cfRule>
  </conditionalFormatting>
  <conditionalFormatting sqref="P105:P126">
    <cfRule type="cellIs" dxfId="0" priority="1" operator="greaterThan">
      <formula>0</formula>
    </cfRule>
  </conditionalFormatting>
  <dataValidations disablePrompts="1" count="1">
    <dataValidation type="list" allowBlank="1" showInputMessage="1" showErrorMessage="1" sqref="G48 G147" xr:uid="{00000000-0002-0000-0A00-000000000000}">
      <formula1>",　,１年,２年,３年,"</formula1>
    </dataValidation>
  </dataValidations>
  <pageMargins left="0.70866141732283472" right="0.35433070866141736" top="0.27559055118110237" bottom="0.31496062992125984" header="0.27559055118110237" footer="0.31496062992125984"/>
  <pageSetup paperSize="9" scale="95" fitToHeight="4" orientation="portrait" r:id="rId1"/>
  <rowBreaks count="2" manualBreakCount="2">
    <brk id="41" max="15" man="1"/>
    <brk id="140"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7" r:id="rId4" name="Check Box 11">
              <controlPr locked="0" defaultSize="0" print="0" autoFill="0" autoLine="0" autoPict="0" altText="">
                <anchor moveWithCells="1">
                  <from>
                    <xdr:col>0</xdr:col>
                    <xdr:colOff>38100</xdr:colOff>
                    <xdr:row>26</xdr:row>
                    <xdr:rowOff>161925</xdr:rowOff>
                  </from>
                  <to>
                    <xdr:col>15</xdr:col>
                    <xdr:colOff>57150</xdr:colOff>
                    <xdr:row>30</xdr:row>
                    <xdr:rowOff>304800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D75B30B4F9D484B824B56BD9E9A69F0" ma:contentTypeVersion="11" ma:contentTypeDescription="新しいドキュメントを作成します。" ma:contentTypeScope="" ma:versionID="a4f16015731c423c45693198ce86af7b">
  <xsd:schema xmlns:xsd="http://www.w3.org/2001/XMLSchema" xmlns:xs="http://www.w3.org/2001/XMLSchema" xmlns:p="http://schemas.microsoft.com/office/2006/metadata/properties" xmlns:ns2="770f5c12-e1c9-43cd-b5b5-942d6a0a8c02" xmlns:ns3="1d01f40a-4ce0-4e6d-9593-a56caedb4cbf" targetNamespace="http://schemas.microsoft.com/office/2006/metadata/properties" ma:root="true" ma:fieldsID="5b64568a6b406f827c2d2254907c8b82" ns2:_="" ns3:_="">
    <xsd:import namespace="770f5c12-e1c9-43cd-b5b5-942d6a0a8c02"/>
    <xsd:import namespace="1d01f40a-4ce0-4e6d-9593-a56caedb4c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f5c12-e1c9-43cd-b5b5-942d6a0a8c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d95cc0f5-b163-4f4a-bd32-9cbd2356dda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01f40a-4ce0-4e6d-9593-a56caedb4cb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fda5e88b-ec6a-4226-9030-2125ef074792}" ma:internalName="TaxCatchAll" ma:showField="CatchAllData" ma:web="1d01f40a-4ce0-4e6d-9593-a56caedb4c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D64FB4-AFB1-4269-8147-DD4ED3B9B2FD}">
  <ds:schemaRefs>
    <ds:schemaRef ds:uri="http://schemas.microsoft.com/sharepoint/v3/contenttype/forms"/>
  </ds:schemaRefs>
</ds:datastoreItem>
</file>

<file path=customXml/itemProps2.xml><?xml version="1.0" encoding="utf-8"?>
<ds:datastoreItem xmlns:ds="http://schemas.openxmlformats.org/officeDocument/2006/customXml" ds:itemID="{7A07FCE9-111F-4EDE-B8BE-430207378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0f5c12-e1c9-43cd-b5b5-942d6a0a8c02"/>
    <ds:schemaRef ds:uri="1d01f40a-4ce0-4e6d-9593-a56caedb4c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初期設定</vt:lpstr>
      <vt:lpstr>Ⅰ</vt:lpstr>
      <vt:lpstr>Ⅱ</vt:lpstr>
      <vt:lpstr>Ⅲ１</vt:lpstr>
      <vt:lpstr>Ⅲ２</vt:lpstr>
      <vt:lpstr>Ⅳ１</vt:lpstr>
      <vt:lpstr>Ⅳ２</vt:lpstr>
      <vt:lpstr>Ⅴ１</vt:lpstr>
      <vt:lpstr>Ⅴ２</vt:lpstr>
      <vt:lpstr>Ⅵ１</vt:lpstr>
      <vt:lpstr>Ⅵ２</vt:lpstr>
      <vt:lpstr>Ⅰ!Print_Area</vt:lpstr>
      <vt:lpstr>Ⅱ!Print_Area</vt:lpstr>
      <vt:lpstr>Ⅲ１!Print_Area</vt:lpstr>
      <vt:lpstr>Ⅳ１!Print_Area</vt:lpstr>
      <vt:lpstr>Ⅳ２!Print_Area</vt:lpstr>
      <vt:lpstr>Ⅴ１!Print_Area</vt:lpstr>
      <vt:lpstr>Ⅴ２!Print_Area</vt:lpstr>
      <vt:lpstr>Ⅵ１!Print_Area</vt:lpstr>
      <vt:lpstr>Ⅵ２!Print_Area</vt:lpstr>
      <vt:lpstr>非表示</vt:lpstr>
      <vt:lpstr>表示</vt:lpstr>
    </vt:vector>
  </TitlesOfParts>
  <Manager/>
  <Company>宮崎県教育庁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宮崎県教育庁</dc:creator>
  <cp:keywords/>
  <dc:description/>
  <cp:lastModifiedBy>要祐 赤池</cp:lastModifiedBy>
  <cp:revision/>
  <cp:lastPrinted>2024-10-04T03:51:12Z</cp:lastPrinted>
  <dcterms:created xsi:type="dcterms:W3CDTF">2017-10-12T02:11:16Z</dcterms:created>
  <dcterms:modified xsi:type="dcterms:W3CDTF">2024-10-08T04:38:07Z</dcterms:modified>
  <cp:category/>
  <cp:contentStatus/>
</cp:coreProperties>
</file>