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trlProps/ctrlProp2.xml" ContentType="application/vnd.ms-excel.controlproperties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trlProps/ctrlProp3.xml" ContentType="application/vnd.ms-excel.controlpropertie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E:\R05_放送専門部\"/>
    </mc:Choice>
  </mc:AlternateContent>
  <xr:revisionPtr revIDLastSave="0" documentId="13_ncr:1_{0EDB3006-B79B-4E48-9CBA-929F8CE04805}" xr6:coauthVersionLast="47" xr6:coauthVersionMax="47" xr10:uidLastSave="{00000000-0000-0000-0000-000000000000}"/>
  <bookViews>
    <workbookView showSheetTabs="0" xWindow="-28920" yWindow="480" windowWidth="29040" windowHeight="15840" firstSheet="1" activeTab="1" xr2:uid="{00000000-000D-0000-FFFF-FFFF00000000}"/>
  </bookViews>
  <sheets>
    <sheet name="初期設定" sheetId="10" state="hidden" r:id="rId1"/>
    <sheet name="Ⅰ" sheetId="7" r:id="rId2"/>
    <sheet name="Ⅱ" sheetId="13" r:id="rId3"/>
    <sheet name="Ⅲ１" sheetId="11" r:id="rId4"/>
    <sheet name="Ⅲ２" sheetId="16" r:id="rId5"/>
    <sheet name="Ⅳ１" sheetId="2" r:id="rId6"/>
    <sheet name="Ⅳ２" sheetId="17" r:id="rId7"/>
    <sheet name="Ⅴ１" sheetId="4" r:id="rId8"/>
    <sheet name="Ⅴ２" sheetId="5" r:id="rId9"/>
    <sheet name="Ⅵ１" sheetId="6" r:id="rId10"/>
    <sheet name="Ⅵ２" sheetId="8" r:id="rId11"/>
  </sheets>
  <definedNames>
    <definedName name="_xlnm.Print_Area" localSheetId="1">Ⅰ!$A$1:$N$37</definedName>
    <definedName name="_xlnm.Print_Area" localSheetId="2">Ⅱ!$A$1:$V$23</definedName>
    <definedName name="_xlnm.Print_Area" localSheetId="3">Ⅲ１!$A$1:$G$16</definedName>
    <definedName name="_xlnm.Print_Area" localSheetId="5">Ⅳ１!$A$1:$K$24</definedName>
    <definedName name="_xlnm.Print_Area" localSheetId="6">Ⅳ２!$A$1:$K$24</definedName>
    <definedName name="_xlnm.Print_Area" localSheetId="7">Ⅴ１!$A$1:$N$65</definedName>
    <definedName name="_xlnm.Print_Area" localSheetId="8">Ⅴ２!$A$1:$N$65</definedName>
    <definedName name="_xlnm.Print_Area" localSheetId="9">Ⅵ１!$A$1:$P$149</definedName>
    <definedName name="_xlnm.Print_Area" localSheetId="10">Ⅵ２!$A$1:$P$149</definedName>
    <definedName name="図形">INDIRECT(Ⅱ!$F$29)</definedName>
    <definedName name="非表示">Ⅱ!$Y$13:$AG$21</definedName>
    <definedName name="表示">Ⅱ!$AI$13:$AQ$21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D4" i="5"/>
  <c r="D49" i="8"/>
  <c r="Q49" i="8"/>
  <c r="C19" i="17"/>
  <c r="K3" i="7"/>
  <c r="L3" i="7"/>
  <c r="E9" i="7"/>
  <c r="H100" i="10" l="1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E65" i="4" l="1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C12" i="8" l="1"/>
  <c r="C10" i="8"/>
  <c r="C8" i="8"/>
  <c r="C12" i="6"/>
  <c r="C10" i="6"/>
  <c r="C8" i="6"/>
  <c r="A18" i="17"/>
  <c r="A16" i="17"/>
  <c r="A14" i="17"/>
  <c r="S49" i="8" l="1"/>
  <c r="M65" i="4" l="1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D33" i="8" l="1"/>
  <c r="I33" i="8"/>
  <c r="B15" i="7" l="1"/>
  <c r="C95" i="8" l="1"/>
  <c r="C149" i="8" s="1"/>
  <c r="C149" i="6"/>
  <c r="G12" i="8"/>
  <c r="M12" i="8" s="1"/>
  <c r="G10" i="8"/>
  <c r="M10" i="8" s="1"/>
  <c r="G8" i="8"/>
  <c r="M8" i="8" s="1"/>
  <c r="G8" i="6"/>
  <c r="M8" i="6" s="1"/>
  <c r="G10" i="6"/>
  <c r="M10" i="6" s="1"/>
  <c r="G12" i="6"/>
  <c r="M12" i="6" s="1"/>
  <c r="B1" i="8" l="1"/>
  <c r="B1" i="6"/>
  <c r="B2" i="17"/>
  <c r="B2" i="2"/>
  <c r="C2" i="16"/>
  <c r="C2" i="11"/>
  <c r="C2" i="13"/>
  <c r="B2" i="7"/>
  <c r="C23" i="7" l="1"/>
  <c r="L65" i="5" l="1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M15" i="6" l="1"/>
  <c r="G15" i="6"/>
  <c r="C15" i="6"/>
  <c r="M15" i="8"/>
  <c r="G15" i="8"/>
  <c r="C15" i="8"/>
  <c r="I33" i="6" l="1"/>
  <c r="S103" i="8"/>
  <c r="Q103" i="8"/>
  <c r="S9" i="4"/>
  <c r="R9" i="4"/>
  <c r="Q9" i="4"/>
  <c r="T8" i="4"/>
  <c r="S8" i="4"/>
  <c r="R8" i="4"/>
  <c r="Q8" i="4"/>
  <c r="T7" i="4"/>
  <c r="S7" i="4"/>
  <c r="R7" i="4"/>
  <c r="Q7" i="4"/>
  <c r="T6" i="4"/>
  <c r="S6" i="4"/>
  <c r="R6" i="4"/>
  <c r="Q6" i="4"/>
  <c r="T5" i="4"/>
  <c r="S5" i="4"/>
  <c r="R5" i="4"/>
  <c r="Q5" i="4"/>
  <c r="T4" i="4"/>
  <c r="S4" i="4"/>
  <c r="R4" i="4"/>
  <c r="Q4" i="4"/>
  <c r="U3" i="4"/>
  <c r="T3" i="4"/>
  <c r="S3" i="4"/>
  <c r="R3" i="4"/>
  <c r="Q3" i="4"/>
  <c r="U2" i="4"/>
  <c r="T2" i="4"/>
  <c r="S2" i="4"/>
  <c r="R2" i="4"/>
  <c r="Q2" i="4"/>
  <c r="K13" i="6"/>
  <c r="K11" i="6"/>
  <c r="I65" i="4"/>
  <c r="G65" i="4"/>
  <c r="I64" i="4"/>
  <c r="G64" i="4"/>
  <c r="I63" i="4"/>
  <c r="G63" i="4"/>
  <c r="I62" i="4"/>
  <c r="G62" i="4"/>
  <c r="I61" i="4"/>
  <c r="G61" i="4"/>
  <c r="I60" i="4"/>
  <c r="G60" i="4"/>
  <c r="I59" i="4"/>
  <c r="G59" i="4"/>
  <c r="I58" i="4"/>
  <c r="G58" i="4"/>
  <c r="I57" i="4"/>
  <c r="G57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9" i="4"/>
  <c r="G49" i="4"/>
  <c r="I48" i="4"/>
  <c r="G48" i="4"/>
  <c r="I47" i="4"/>
  <c r="G47" i="4"/>
  <c r="I46" i="4"/>
  <c r="G46" i="4"/>
  <c r="I45" i="4"/>
  <c r="G45" i="4"/>
  <c r="I44" i="4"/>
  <c r="G44" i="4"/>
  <c r="I43" i="4"/>
  <c r="G43" i="4"/>
  <c r="I42" i="4"/>
  <c r="G42" i="4"/>
  <c r="I41" i="4"/>
  <c r="G41" i="4"/>
  <c r="I40" i="4"/>
  <c r="G40" i="4"/>
  <c r="I39" i="4"/>
  <c r="G39" i="4"/>
  <c r="I38" i="4"/>
  <c r="G38" i="4"/>
  <c r="I37" i="4"/>
  <c r="G37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F4" i="2" l="1"/>
  <c r="C17" i="17"/>
  <c r="C15" i="17"/>
  <c r="M3" i="7"/>
  <c r="D33" i="6"/>
  <c r="E15" i="13" l="1"/>
  <c r="D4" i="6"/>
  <c r="C27" i="6" s="1"/>
  <c r="D4" i="8"/>
  <c r="C3" i="8"/>
  <c r="M36" i="8" s="1"/>
  <c r="M43" i="8" s="1"/>
  <c r="J18" i="13" l="1"/>
  <c r="J15" i="13"/>
  <c r="C4" i="8"/>
  <c r="D97" i="8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T2" i="5" l="1"/>
  <c r="T3" i="5"/>
  <c r="T4" i="5"/>
  <c r="T5" i="5"/>
  <c r="T6" i="5"/>
  <c r="T7" i="5"/>
  <c r="T8" i="5"/>
  <c r="S6" i="5"/>
  <c r="S7" i="5"/>
  <c r="S8" i="5"/>
  <c r="S9" i="5"/>
  <c r="Q2" i="5"/>
  <c r="Q3" i="5"/>
  <c r="Q4" i="5"/>
  <c r="Q5" i="5"/>
  <c r="Q6" i="5"/>
  <c r="Q7" i="5"/>
  <c r="Q8" i="5"/>
  <c r="Q9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O124" i="8" l="1"/>
  <c r="N124" i="8"/>
  <c r="M124" i="8"/>
  <c r="K124" i="8"/>
  <c r="J124" i="8"/>
  <c r="I124" i="8"/>
  <c r="G124" i="8"/>
  <c r="F124" i="8"/>
  <c r="E124" i="8"/>
  <c r="C124" i="8"/>
  <c r="O123" i="8"/>
  <c r="N123" i="8"/>
  <c r="M123" i="8"/>
  <c r="K123" i="8"/>
  <c r="J123" i="8"/>
  <c r="I123" i="8"/>
  <c r="G123" i="8"/>
  <c r="F123" i="8"/>
  <c r="E123" i="8"/>
  <c r="C123" i="8"/>
  <c r="O122" i="8"/>
  <c r="N122" i="8"/>
  <c r="M122" i="8"/>
  <c r="K122" i="8"/>
  <c r="J122" i="8"/>
  <c r="I122" i="8"/>
  <c r="G122" i="8"/>
  <c r="F122" i="8"/>
  <c r="E122" i="8"/>
  <c r="C122" i="8"/>
  <c r="O121" i="8"/>
  <c r="N121" i="8"/>
  <c r="M121" i="8"/>
  <c r="K121" i="8"/>
  <c r="J121" i="8"/>
  <c r="I121" i="8"/>
  <c r="G121" i="8"/>
  <c r="F121" i="8"/>
  <c r="E121" i="8"/>
  <c r="C121" i="8"/>
  <c r="O120" i="8"/>
  <c r="N120" i="8"/>
  <c r="M120" i="8"/>
  <c r="K120" i="8"/>
  <c r="J120" i="8"/>
  <c r="I120" i="8"/>
  <c r="G120" i="8"/>
  <c r="F120" i="8"/>
  <c r="E120" i="8"/>
  <c r="C120" i="8"/>
  <c r="O119" i="8"/>
  <c r="N119" i="8"/>
  <c r="M119" i="8"/>
  <c r="K119" i="8"/>
  <c r="J119" i="8"/>
  <c r="I119" i="8"/>
  <c r="G119" i="8"/>
  <c r="F119" i="8"/>
  <c r="E119" i="8"/>
  <c r="C119" i="8"/>
  <c r="O118" i="8"/>
  <c r="N118" i="8"/>
  <c r="M118" i="8"/>
  <c r="K118" i="8"/>
  <c r="J118" i="8"/>
  <c r="I118" i="8"/>
  <c r="G118" i="8"/>
  <c r="F118" i="8"/>
  <c r="E118" i="8"/>
  <c r="C118" i="8"/>
  <c r="O117" i="8"/>
  <c r="N117" i="8"/>
  <c r="M117" i="8"/>
  <c r="K117" i="8"/>
  <c r="J117" i="8"/>
  <c r="I117" i="8"/>
  <c r="G117" i="8"/>
  <c r="F117" i="8"/>
  <c r="E117" i="8"/>
  <c r="C117" i="8"/>
  <c r="O116" i="8"/>
  <c r="N116" i="8"/>
  <c r="M116" i="8"/>
  <c r="K116" i="8"/>
  <c r="J116" i="8"/>
  <c r="I116" i="8"/>
  <c r="G116" i="8"/>
  <c r="F116" i="8"/>
  <c r="E116" i="8"/>
  <c r="C116" i="8"/>
  <c r="O115" i="8"/>
  <c r="N115" i="8"/>
  <c r="M115" i="8"/>
  <c r="K115" i="8"/>
  <c r="J115" i="8"/>
  <c r="I115" i="8"/>
  <c r="G115" i="8"/>
  <c r="F115" i="8"/>
  <c r="E115" i="8"/>
  <c r="C115" i="8"/>
  <c r="O114" i="8"/>
  <c r="N114" i="8"/>
  <c r="M114" i="8"/>
  <c r="K114" i="8"/>
  <c r="J114" i="8"/>
  <c r="I114" i="8"/>
  <c r="G114" i="8"/>
  <c r="F114" i="8"/>
  <c r="E114" i="8"/>
  <c r="C114" i="8"/>
  <c r="O113" i="8"/>
  <c r="N113" i="8"/>
  <c r="M113" i="8"/>
  <c r="K113" i="8"/>
  <c r="J113" i="8"/>
  <c r="I113" i="8"/>
  <c r="G113" i="8"/>
  <c r="F113" i="8"/>
  <c r="E113" i="8"/>
  <c r="C113" i="8"/>
  <c r="O112" i="8"/>
  <c r="N112" i="8"/>
  <c r="M112" i="8"/>
  <c r="K112" i="8"/>
  <c r="J112" i="8"/>
  <c r="I112" i="8"/>
  <c r="G112" i="8"/>
  <c r="F112" i="8"/>
  <c r="E112" i="8"/>
  <c r="C112" i="8"/>
  <c r="O111" i="8"/>
  <c r="N111" i="8"/>
  <c r="M111" i="8"/>
  <c r="K111" i="8"/>
  <c r="J111" i="8"/>
  <c r="I111" i="8"/>
  <c r="G111" i="8"/>
  <c r="F111" i="8"/>
  <c r="E111" i="8"/>
  <c r="C111" i="8"/>
  <c r="O110" i="8"/>
  <c r="N110" i="8"/>
  <c r="M110" i="8"/>
  <c r="K110" i="8"/>
  <c r="J110" i="8"/>
  <c r="I110" i="8"/>
  <c r="G110" i="8"/>
  <c r="F110" i="8"/>
  <c r="E110" i="8"/>
  <c r="C110" i="8"/>
  <c r="O109" i="8"/>
  <c r="N109" i="8"/>
  <c r="M109" i="8"/>
  <c r="K109" i="8"/>
  <c r="J109" i="8"/>
  <c r="I109" i="8"/>
  <c r="G109" i="8"/>
  <c r="F109" i="8"/>
  <c r="E109" i="8"/>
  <c r="C109" i="8"/>
  <c r="O108" i="8"/>
  <c r="N108" i="8"/>
  <c r="M108" i="8"/>
  <c r="K108" i="8"/>
  <c r="J108" i="8"/>
  <c r="I108" i="8"/>
  <c r="G108" i="8"/>
  <c r="F108" i="8"/>
  <c r="E108" i="8"/>
  <c r="C108" i="8"/>
  <c r="O107" i="8"/>
  <c r="N107" i="8"/>
  <c r="M107" i="8"/>
  <c r="K107" i="8"/>
  <c r="J107" i="8"/>
  <c r="I107" i="8"/>
  <c r="G107" i="8"/>
  <c r="F107" i="8"/>
  <c r="E107" i="8"/>
  <c r="C107" i="8"/>
  <c r="O106" i="8"/>
  <c r="N106" i="8"/>
  <c r="M106" i="8"/>
  <c r="K106" i="8"/>
  <c r="J106" i="8"/>
  <c r="I106" i="8"/>
  <c r="G106" i="8"/>
  <c r="F106" i="8"/>
  <c r="E106" i="8"/>
  <c r="C106" i="8"/>
  <c r="O105" i="8"/>
  <c r="N105" i="8"/>
  <c r="M105" i="8"/>
  <c r="K105" i="8"/>
  <c r="J105" i="8"/>
  <c r="I105" i="8"/>
  <c r="G105" i="8"/>
  <c r="F105" i="8"/>
  <c r="E105" i="8"/>
  <c r="C105" i="8"/>
  <c r="O90" i="8"/>
  <c r="N90" i="8"/>
  <c r="M90" i="8"/>
  <c r="K90" i="8"/>
  <c r="J90" i="8"/>
  <c r="I90" i="8"/>
  <c r="G90" i="8"/>
  <c r="F90" i="8"/>
  <c r="E90" i="8"/>
  <c r="C90" i="8"/>
  <c r="O89" i="8"/>
  <c r="N89" i="8"/>
  <c r="M89" i="8"/>
  <c r="K89" i="8"/>
  <c r="J89" i="8"/>
  <c r="I89" i="8"/>
  <c r="G89" i="8"/>
  <c r="F89" i="8"/>
  <c r="E89" i="8"/>
  <c r="C89" i="8"/>
  <c r="O88" i="8"/>
  <c r="N88" i="8"/>
  <c r="M88" i="8"/>
  <c r="K88" i="8"/>
  <c r="J88" i="8"/>
  <c r="I88" i="8"/>
  <c r="G88" i="8"/>
  <c r="F88" i="8"/>
  <c r="E88" i="8"/>
  <c r="C88" i="8"/>
  <c r="O87" i="8"/>
  <c r="N87" i="8"/>
  <c r="M87" i="8"/>
  <c r="K87" i="8"/>
  <c r="J87" i="8"/>
  <c r="I87" i="8"/>
  <c r="G87" i="8"/>
  <c r="F87" i="8"/>
  <c r="E87" i="8"/>
  <c r="C87" i="8"/>
  <c r="O86" i="8"/>
  <c r="N86" i="8"/>
  <c r="M86" i="8"/>
  <c r="K86" i="8"/>
  <c r="J86" i="8"/>
  <c r="I86" i="8"/>
  <c r="G86" i="8"/>
  <c r="F86" i="8"/>
  <c r="E86" i="8"/>
  <c r="C86" i="8"/>
  <c r="O85" i="8"/>
  <c r="N85" i="8"/>
  <c r="M85" i="8"/>
  <c r="K85" i="8"/>
  <c r="J85" i="8"/>
  <c r="I85" i="8"/>
  <c r="G85" i="8"/>
  <c r="F85" i="8"/>
  <c r="E85" i="8"/>
  <c r="C85" i="8"/>
  <c r="O84" i="8"/>
  <c r="N84" i="8"/>
  <c r="M84" i="8"/>
  <c r="K84" i="8"/>
  <c r="J84" i="8"/>
  <c r="I84" i="8"/>
  <c r="G84" i="8"/>
  <c r="F84" i="8"/>
  <c r="E84" i="8"/>
  <c r="C84" i="8"/>
  <c r="O83" i="8"/>
  <c r="N83" i="8"/>
  <c r="M83" i="8"/>
  <c r="K83" i="8"/>
  <c r="J83" i="8"/>
  <c r="I83" i="8"/>
  <c r="G83" i="8"/>
  <c r="F83" i="8"/>
  <c r="E83" i="8"/>
  <c r="C83" i="8"/>
  <c r="O82" i="8"/>
  <c r="N82" i="8"/>
  <c r="M82" i="8"/>
  <c r="K82" i="8"/>
  <c r="J82" i="8"/>
  <c r="I82" i="8"/>
  <c r="G82" i="8"/>
  <c r="F82" i="8"/>
  <c r="E82" i="8"/>
  <c r="C82" i="8"/>
  <c r="O81" i="8"/>
  <c r="N81" i="8"/>
  <c r="M81" i="8"/>
  <c r="K81" i="8"/>
  <c r="J81" i="8"/>
  <c r="I81" i="8"/>
  <c r="G81" i="8"/>
  <c r="F81" i="8"/>
  <c r="E81" i="8"/>
  <c r="C81" i="8"/>
  <c r="O80" i="8"/>
  <c r="N80" i="8"/>
  <c r="M80" i="8"/>
  <c r="K80" i="8"/>
  <c r="J80" i="8"/>
  <c r="I80" i="8"/>
  <c r="G80" i="8"/>
  <c r="F80" i="8"/>
  <c r="E80" i="8"/>
  <c r="C80" i="8"/>
  <c r="O79" i="8"/>
  <c r="N79" i="8"/>
  <c r="M79" i="8"/>
  <c r="K79" i="8"/>
  <c r="J79" i="8"/>
  <c r="I79" i="8"/>
  <c r="G79" i="8"/>
  <c r="F79" i="8"/>
  <c r="E79" i="8"/>
  <c r="C79" i="8"/>
  <c r="O78" i="8"/>
  <c r="N78" i="8"/>
  <c r="M78" i="8"/>
  <c r="K78" i="8"/>
  <c r="J78" i="8"/>
  <c r="I78" i="8"/>
  <c r="G78" i="8"/>
  <c r="F78" i="8"/>
  <c r="E78" i="8"/>
  <c r="C78" i="8"/>
  <c r="O77" i="8"/>
  <c r="N77" i="8"/>
  <c r="M77" i="8"/>
  <c r="K77" i="8"/>
  <c r="J77" i="8"/>
  <c r="I77" i="8"/>
  <c r="G77" i="8"/>
  <c r="F77" i="8"/>
  <c r="E77" i="8"/>
  <c r="C77" i="8"/>
  <c r="O76" i="8"/>
  <c r="N76" i="8"/>
  <c r="M76" i="8"/>
  <c r="K76" i="8"/>
  <c r="J76" i="8"/>
  <c r="I76" i="8"/>
  <c r="G76" i="8"/>
  <c r="F76" i="8"/>
  <c r="E76" i="8"/>
  <c r="C76" i="8"/>
  <c r="O75" i="8"/>
  <c r="N75" i="8"/>
  <c r="M75" i="8"/>
  <c r="K75" i="8"/>
  <c r="J75" i="8"/>
  <c r="I75" i="8"/>
  <c r="G75" i="8"/>
  <c r="F75" i="8"/>
  <c r="E75" i="8"/>
  <c r="C75" i="8"/>
  <c r="O74" i="8"/>
  <c r="N74" i="8"/>
  <c r="M74" i="8"/>
  <c r="K74" i="8"/>
  <c r="J74" i="8"/>
  <c r="I74" i="8"/>
  <c r="G74" i="8"/>
  <c r="F74" i="8"/>
  <c r="E74" i="8"/>
  <c r="C74" i="8"/>
  <c r="O73" i="8"/>
  <c r="N73" i="8"/>
  <c r="M73" i="8"/>
  <c r="K73" i="8"/>
  <c r="J73" i="8"/>
  <c r="I73" i="8"/>
  <c r="G73" i="8"/>
  <c r="F73" i="8"/>
  <c r="E73" i="8"/>
  <c r="C73" i="8"/>
  <c r="O72" i="8"/>
  <c r="N72" i="8"/>
  <c r="M72" i="8"/>
  <c r="K72" i="8"/>
  <c r="J72" i="8"/>
  <c r="I72" i="8"/>
  <c r="G72" i="8"/>
  <c r="F72" i="8"/>
  <c r="E72" i="8"/>
  <c r="C72" i="8"/>
  <c r="O71" i="8"/>
  <c r="N71" i="8"/>
  <c r="M71" i="8"/>
  <c r="K71" i="8"/>
  <c r="J71" i="8"/>
  <c r="I71" i="8"/>
  <c r="G71" i="8"/>
  <c r="F71" i="8"/>
  <c r="E71" i="8"/>
  <c r="C71" i="8"/>
  <c r="O70" i="8"/>
  <c r="N70" i="8"/>
  <c r="M70" i="8"/>
  <c r="K70" i="8"/>
  <c r="J70" i="8"/>
  <c r="I70" i="8"/>
  <c r="G70" i="8"/>
  <c r="F70" i="8"/>
  <c r="E70" i="8"/>
  <c r="C70" i="8"/>
  <c r="O69" i="8"/>
  <c r="N69" i="8"/>
  <c r="M69" i="8"/>
  <c r="K69" i="8"/>
  <c r="J69" i="8"/>
  <c r="I69" i="8"/>
  <c r="G69" i="8"/>
  <c r="F69" i="8"/>
  <c r="E69" i="8"/>
  <c r="C69" i="8"/>
  <c r="O68" i="8"/>
  <c r="N68" i="8"/>
  <c r="M68" i="8"/>
  <c r="K68" i="8"/>
  <c r="J68" i="8"/>
  <c r="I68" i="8"/>
  <c r="G68" i="8"/>
  <c r="F68" i="8"/>
  <c r="E68" i="8"/>
  <c r="C68" i="8"/>
  <c r="O67" i="8"/>
  <c r="N67" i="8"/>
  <c r="M67" i="8"/>
  <c r="K67" i="8"/>
  <c r="J67" i="8"/>
  <c r="I67" i="8"/>
  <c r="G67" i="8"/>
  <c r="F67" i="8"/>
  <c r="E67" i="8"/>
  <c r="C67" i="8"/>
  <c r="O66" i="8"/>
  <c r="N66" i="8"/>
  <c r="M66" i="8"/>
  <c r="K66" i="8"/>
  <c r="J66" i="8"/>
  <c r="I66" i="8"/>
  <c r="G66" i="8"/>
  <c r="F66" i="8"/>
  <c r="E66" i="8"/>
  <c r="C66" i="8"/>
  <c r="O65" i="8"/>
  <c r="N65" i="8"/>
  <c r="M65" i="8"/>
  <c r="K65" i="8"/>
  <c r="J65" i="8"/>
  <c r="I65" i="8"/>
  <c r="G65" i="8"/>
  <c r="F65" i="8"/>
  <c r="E65" i="8"/>
  <c r="C65" i="8"/>
  <c r="O64" i="8"/>
  <c r="N64" i="8"/>
  <c r="M64" i="8"/>
  <c r="K64" i="8"/>
  <c r="J64" i="8"/>
  <c r="I64" i="8"/>
  <c r="G64" i="8"/>
  <c r="F64" i="8"/>
  <c r="E64" i="8"/>
  <c r="C64" i="8"/>
  <c r="O63" i="8"/>
  <c r="N63" i="8"/>
  <c r="M63" i="8"/>
  <c r="K63" i="8"/>
  <c r="J63" i="8"/>
  <c r="I63" i="8"/>
  <c r="G63" i="8"/>
  <c r="F63" i="8"/>
  <c r="E63" i="8"/>
  <c r="C63" i="8"/>
  <c r="O62" i="8"/>
  <c r="N62" i="8"/>
  <c r="M62" i="8"/>
  <c r="K62" i="8"/>
  <c r="J62" i="8"/>
  <c r="I62" i="8"/>
  <c r="G62" i="8"/>
  <c r="F62" i="8"/>
  <c r="E62" i="8"/>
  <c r="C62" i="8"/>
  <c r="O61" i="8"/>
  <c r="N61" i="8"/>
  <c r="M61" i="8"/>
  <c r="K61" i="8"/>
  <c r="J61" i="8"/>
  <c r="I61" i="8"/>
  <c r="G61" i="8"/>
  <c r="F61" i="8"/>
  <c r="E61" i="8"/>
  <c r="C61" i="8"/>
  <c r="O60" i="8"/>
  <c r="N60" i="8"/>
  <c r="M60" i="8"/>
  <c r="K60" i="8"/>
  <c r="J60" i="8"/>
  <c r="I60" i="8"/>
  <c r="G60" i="8"/>
  <c r="F60" i="8"/>
  <c r="E60" i="8"/>
  <c r="C60" i="8"/>
  <c r="O59" i="8"/>
  <c r="N59" i="8"/>
  <c r="M59" i="8"/>
  <c r="K59" i="8"/>
  <c r="J59" i="8"/>
  <c r="I59" i="8"/>
  <c r="G59" i="8"/>
  <c r="F59" i="8"/>
  <c r="E59" i="8"/>
  <c r="C59" i="8"/>
  <c r="O58" i="8"/>
  <c r="N58" i="8"/>
  <c r="M58" i="8"/>
  <c r="K58" i="8"/>
  <c r="J58" i="8"/>
  <c r="I58" i="8"/>
  <c r="G58" i="8"/>
  <c r="F58" i="8"/>
  <c r="E58" i="8"/>
  <c r="C58" i="8"/>
  <c r="O57" i="8"/>
  <c r="N57" i="8"/>
  <c r="M57" i="8"/>
  <c r="K57" i="8"/>
  <c r="J57" i="8"/>
  <c r="I57" i="8"/>
  <c r="G57" i="8"/>
  <c r="F57" i="8"/>
  <c r="E57" i="8"/>
  <c r="C57" i="8"/>
  <c r="O56" i="8"/>
  <c r="N56" i="8"/>
  <c r="M56" i="8"/>
  <c r="K56" i="8"/>
  <c r="J56" i="8"/>
  <c r="I56" i="8"/>
  <c r="G56" i="8"/>
  <c r="F56" i="8"/>
  <c r="E56" i="8"/>
  <c r="C56" i="8"/>
  <c r="O55" i="8"/>
  <c r="M55" i="8"/>
  <c r="K55" i="8"/>
  <c r="I55" i="8"/>
  <c r="G55" i="8"/>
  <c r="E55" i="8"/>
  <c r="C55" i="8"/>
  <c r="O54" i="8"/>
  <c r="M54" i="8"/>
  <c r="K54" i="8"/>
  <c r="I54" i="8"/>
  <c r="G54" i="8"/>
  <c r="E54" i="8"/>
  <c r="C54" i="8"/>
  <c r="O53" i="8"/>
  <c r="M53" i="8"/>
  <c r="K53" i="8"/>
  <c r="I53" i="8"/>
  <c r="G53" i="8"/>
  <c r="E53" i="8"/>
  <c r="C53" i="8"/>
  <c r="O52" i="8"/>
  <c r="M52" i="8"/>
  <c r="K52" i="8"/>
  <c r="I52" i="8"/>
  <c r="G52" i="8"/>
  <c r="E52" i="8"/>
  <c r="C52" i="8"/>
  <c r="O51" i="8"/>
  <c r="N51" i="8"/>
  <c r="M51" i="8"/>
  <c r="K51" i="8"/>
  <c r="J51" i="8"/>
  <c r="I51" i="8"/>
  <c r="G51" i="8"/>
  <c r="F51" i="8"/>
  <c r="E51" i="8"/>
  <c r="C51" i="8"/>
  <c r="D99" i="8" l="1"/>
  <c r="I101" i="8"/>
  <c r="M17" i="8"/>
  <c r="G17" i="8"/>
  <c r="C17" i="8"/>
  <c r="O13" i="8"/>
  <c r="K13" i="8"/>
  <c r="D13" i="8"/>
  <c r="C13" i="8"/>
  <c r="O11" i="8"/>
  <c r="K11" i="8"/>
  <c r="D11" i="8"/>
  <c r="C11" i="8"/>
  <c r="O9" i="8"/>
  <c r="K9" i="8"/>
  <c r="D9" i="8"/>
  <c r="C9" i="8"/>
  <c r="C3" i="6" l="1"/>
  <c r="M36" i="6" s="1"/>
  <c r="M43" i="6" s="1"/>
  <c r="G23" i="8"/>
  <c r="D23" i="8"/>
  <c r="C23" i="8"/>
  <c r="M21" i="8"/>
  <c r="K21" i="8"/>
  <c r="G21" i="8"/>
  <c r="H47" i="8"/>
  <c r="D47" i="8"/>
  <c r="M149" i="8"/>
  <c r="N148" i="8"/>
  <c r="H124" i="8"/>
  <c r="L123" i="8"/>
  <c r="H122" i="8"/>
  <c r="L121" i="8"/>
  <c r="H120" i="8"/>
  <c r="L119" i="8"/>
  <c r="H118" i="8"/>
  <c r="L117" i="8"/>
  <c r="H116" i="8"/>
  <c r="L115" i="8"/>
  <c r="H114" i="8"/>
  <c r="L113" i="8"/>
  <c r="H112" i="8"/>
  <c r="L111" i="8"/>
  <c r="H110" i="8"/>
  <c r="L109" i="8"/>
  <c r="H108" i="8"/>
  <c r="L107" i="8"/>
  <c r="H106" i="8"/>
  <c r="L105" i="8"/>
  <c r="M95" i="8"/>
  <c r="H90" i="8"/>
  <c r="H89" i="8"/>
  <c r="H101" i="8"/>
  <c r="L88" i="8"/>
  <c r="H87" i="8"/>
  <c r="H86" i="8"/>
  <c r="H85" i="8"/>
  <c r="L84" i="8"/>
  <c r="H83" i="8"/>
  <c r="H82" i="8"/>
  <c r="H81" i="8"/>
  <c r="H80" i="8"/>
  <c r="H79" i="8"/>
  <c r="H78" i="8"/>
  <c r="H77" i="8"/>
  <c r="H76" i="8"/>
  <c r="H75" i="8"/>
  <c r="H74" i="8"/>
  <c r="H73" i="8"/>
  <c r="L72" i="8"/>
  <c r="L71" i="8"/>
  <c r="H70" i="8"/>
  <c r="H69" i="8"/>
  <c r="L68" i="8"/>
  <c r="L67" i="8"/>
  <c r="H66" i="8"/>
  <c r="H65" i="8"/>
  <c r="H64" i="8"/>
  <c r="L63" i="8"/>
  <c r="H62" i="8"/>
  <c r="H61" i="8"/>
  <c r="H60" i="8"/>
  <c r="L59" i="8"/>
  <c r="H57" i="8"/>
  <c r="L56" i="8"/>
  <c r="H55" i="8"/>
  <c r="H54" i="8"/>
  <c r="H53" i="8"/>
  <c r="L52" i="8"/>
  <c r="I47" i="8"/>
  <c r="D45" i="8"/>
  <c r="F3" i="8"/>
  <c r="M149" i="6"/>
  <c r="N148" i="6"/>
  <c r="D99" i="6"/>
  <c r="I47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G23" i="6"/>
  <c r="G21" i="6"/>
  <c r="M21" i="6"/>
  <c r="O124" i="6"/>
  <c r="N124" i="6"/>
  <c r="M124" i="6"/>
  <c r="K124" i="6"/>
  <c r="J124" i="6"/>
  <c r="G124" i="6"/>
  <c r="F124" i="6"/>
  <c r="E124" i="6"/>
  <c r="C124" i="6"/>
  <c r="O123" i="6"/>
  <c r="N123" i="6"/>
  <c r="M123" i="6"/>
  <c r="K123" i="6"/>
  <c r="J123" i="6"/>
  <c r="G123" i="6"/>
  <c r="F123" i="6"/>
  <c r="E123" i="6"/>
  <c r="C123" i="6"/>
  <c r="O122" i="6"/>
  <c r="N122" i="6"/>
  <c r="M122" i="6"/>
  <c r="K122" i="6"/>
  <c r="J122" i="6"/>
  <c r="G122" i="6"/>
  <c r="F122" i="6"/>
  <c r="E122" i="6"/>
  <c r="C122" i="6"/>
  <c r="O121" i="6"/>
  <c r="N121" i="6"/>
  <c r="M121" i="6"/>
  <c r="K121" i="6"/>
  <c r="J121" i="6"/>
  <c r="G121" i="6"/>
  <c r="F121" i="6"/>
  <c r="E121" i="6"/>
  <c r="C121" i="6"/>
  <c r="O120" i="6"/>
  <c r="N120" i="6"/>
  <c r="M120" i="6"/>
  <c r="K120" i="6"/>
  <c r="J120" i="6"/>
  <c r="G120" i="6"/>
  <c r="F120" i="6"/>
  <c r="E120" i="6"/>
  <c r="C120" i="6"/>
  <c r="O119" i="6"/>
  <c r="N119" i="6"/>
  <c r="M119" i="6"/>
  <c r="K119" i="6"/>
  <c r="J119" i="6"/>
  <c r="G119" i="6"/>
  <c r="F119" i="6"/>
  <c r="E119" i="6"/>
  <c r="C119" i="6"/>
  <c r="O118" i="6"/>
  <c r="N118" i="6"/>
  <c r="M118" i="6"/>
  <c r="K118" i="6"/>
  <c r="J118" i="6"/>
  <c r="G118" i="6"/>
  <c r="F118" i="6"/>
  <c r="E118" i="6"/>
  <c r="C118" i="6"/>
  <c r="O117" i="6"/>
  <c r="N117" i="6"/>
  <c r="M117" i="6"/>
  <c r="K117" i="6"/>
  <c r="J117" i="6"/>
  <c r="G117" i="6"/>
  <c r="F117" i="6"/>
  <c r="E117" i="6"/>
  <c r="C117" i="6"/>
  <c r="O116" i="6"/>
  <c r="N116" i="6"/>
  <c r="M116" i="6"/>
  <c r="K116" i="6"/>
  <c r="J116" i="6"/>
  <c r="G116" i="6"/>
  <c r="F116" i="6"/>
  <c r="E116" i="6"/>
  <c r="C116" i="6"/>
  <c r="O115" i="6"/>
  <c r="N115" i="6"/>
  <c r="M115" i="6"/>
  <c r="K115" i="6"/>
  <c r="J115" i="6"/>
  <c r="G115" i="6"/>
  <c r="F115" i="6"/>
  <c r="E115" i="6"/>
  <c r="C115" i="6"/>
  <c r="O114" i="6"/>
  <c r="N114" i="6"/>
  <c r="M114" i="6"/>
  <c r="K114" i="6"/>
  <c r="J114" i="6"/>
  <c r="G114" i="6"/>
  <c r="F114" i="6"/>
  <c r="E114" i="6"/>
  <c r="C114" i="6"/>
  <c r="O113" i="6"/>
  <c r="N113" i="6"/>
  <c r="M113" i="6"/>
  <c r="K113" i="6"/>
  <c r="J113" i="6"/>
  <c r="G113" i="6"/>
  <c r="F113" i="6"/>
  <c r="E113" i="6"/>
  <c r="C113" i="6"/>
  <c r="O112" i="6"/>
  <c r="N112" i="6"/>
  <c r="M112" i="6"/>
  <c r="K112" i="6"/>
  <c r="J112" i="6"/>
  <c r="G112" i="6"/>
  <c r="F112" i="6"/>
  <c r="E112" i="6"/>
  <c r="C112" i="6"/>
  <c r="O111" i="6"/>
  <c r="N111" i="6"/>
  <c r="M111" i="6"/>
  <c r="K111" i="6"/>
  <c r="J111" i="6"/>
  <c r="G111" i="6"/>
  <c r="F111" i="6"/>
  <c r="E111" i="6"/>
  <c r="C111" i="6"/>
  <c r="O110" i="6"/>
  <c r="N110" i="6"/>
  <c r="M110" i="6"/>
  <c r="K110" i="6"/>
  <c r="J110" i="6"/>
  <c r="G110" i="6"/>
  <c r="F110" i="6"/>
  <c r="E110" i="6"/>
  <c r="C110" i="6"/>
  <c r="O109" i="6"/>
  <c r="N109" i="6"/>
  <c r="M109" i="6"/>
  <c r="K109" i="6"/>
  <c r="J109" i="6"/>
  <c r="G109" i="6"/>
  <c r="F109" i="6"/>
  <c r="E109" i="6"/>
  <c r="C109" i="6"/>
  <c r="O108" i="6"/>
  <c r="N108" i="6"/>
  <c r="M108" i="6"/>
  <c r="K108" i="6"/>
  <c r="J108" i="6"/>
  <c r="G108" i="6"/>
  <c r="F108" i="6"/>
  <c r="E108" i="6"/>
  <c r="C108" i="6"/>
  <c r="O107" i="6"/>
  <c r="N107" i="6"/>
  <c r="M107" i="6"/>
  <c r="K107" i="6"/>
  <c r="J107" i="6"/>
  <c r="G107" i="6"/>
  <c r="F107" i="6"/>
  <c r="E107" i="6"/>
  <c r="C107" i="6"/>
  <c r="O106" i="6"/>
  <c r="N106" i="6"/>
  <c r="M106" i="6"/>
  <c r="K106" i="6"/>
  <c r="J106" i="6"/>
  <c r="G106" i="6"/>
  <c r="F106" i="6"/>
  <c r="E106" i="6"/>
  <c r="C106" i="6"/>
  <c r="O105" i="6"/>
  <c r="N105" i="6"/>
  <c r="M105" i="6"/>
  <c r="K105" i="6"/>
  <c r="J105" i="6"/>
  <c r="G105" i="6"/>
  <c r="F105" i="6"/>
  <c r="E105" i="6"/>
  <c r="C105" i="6"/>
  <c r="O90" i="6"/>
  <c r="N90" i="6"/>
  <c r="M90" i="6"/>
  <c r="K90" i="6"/>
  <c r="J90" i="6"/>
  <c r="G90" i="6"/>
  <c r="F90" i="6"/>
  <c r="E90" i="6"/>
  <c r="C90" i="6"/>
  <c r="O89" i="6"/>
  <c r="N89" i="6"/>
  <c r="M89" i="6"/>
  <c r="K89" i="6"/>
  <c r="J89" i="6"/>
  <c r="G89" i="6"/>
  <c r="F89" i="6"/>
  <c r="E89" i="6"/>
  <c r="C89" i="6"/>
  <c r="O88" i="6"/>
  <c r="N88" i="6"/>
  <c r="M88" i="6"/>
  <c r="K88" i="6"/>
  <c r="J88" i="6"/>
  <c r="G88" i="6"/>
  <c r="F88" i="6"/>
  <c r="E88" i="6"/>
  <c r="C88" i="6"/>
  <c r="O87" i="6"/>
  <c r="N87" i="6"/>
  <c r="M87" i="6"/>
  <c r="K87" i="6"/>
  <c r="J87" i="6"/>
  <c r="G87" i="6"/>
  <c r="F87" i="6"/>
  <c r="E87" i="6"/>
  <c r="C87" i="6"/>
  <c r="O86" i="6"/>
  <c r="N86" i="6"/>
  <c r="M86" i="6"/>
  <c r="K86" i="6"/>
  <c r="J86" i="6"/>
  <c r="G86" i="6"/>
  <c r="F86" i="6"/>
  <c r="E86" i="6"/>
  <c r="C86" i="6"/>
  <c r="O85" i="6"/>
  <c r="N85" i="6"/>
  <c r="M85" i="6"/>
  <c r="K85" i="6"/>
  <c r="J85" i="6"/>
  <c r="G85" i="6"/>
  <c r="F85" i="6"/>
  <c r="E85" i="6"/>
  <c r="C85" i="6"/>
  <c r="O84" i="6"/>
  <c r="N84" i="6"/>
  <c r="M84" i="6"/>
  <c r="K84" i="6"/>
  <c r="J84" i="6"/>
  <c r="G84" i="6"/>
  <c r="F84" i="6"/>
  <c r="E84" i="6"/>
  <c r="C84" i="6"/>
  <c r="O83" i="6"/>
  <c r="N83" i="6"/>
  <c r="M83" i="6"/>
  <c r="K83" i="6"/>
  <c r="J83" i="6"/>
  <c r="G83" i="6"/>
  <c r="F83" i="6"/>
  <c r="E83" i="6"/>
  <c r="C83" i="6"/>
  <c r="O82" i="6"/>
  <c r="N82" i="6"/>
  <c r="M82" i="6"/>
  <c r="K82" i="6"/>
  <c r="J82" i="6"/>
  <c r="G82" i="6"/>
  <c r="F82" i="6"/>
  <c r="E82" i="6"/>
  <c r="C82" i="6"/>
  <c r="O81" i="6"/>
  <c r="N81" i="6"/>
  <c r="M81" i="6"/>
  <c r="K81" i="6"/>
  <c r="J81" i="6"/>
  <c r="G81" i="6"/>
  <c r="F81" i="6"/>
  <c r="E81" i="6"/>
  <c r="C81" i="6"/>
  <c r="O80" i="6"/>
  <c r="N80" i="6"/>
  <c r="M80" i="6"/>
  <c r="K80" i="6"/>
  <c r="J80" i="6"/>
  <c r="G80" i="6"/>
  <c r="F80" i="6"/>
  <c r="E80" i="6"/>
  <c r="C80" i="6"/>
  <c r="O79" i="6"/>
  <c r="N79" i="6"/>
  <c r="M79" i="6"/>
  <c r="K79" i="6"/>
  <c r="J79" i="6"/>
  <c r="G79" i="6"/>
  <c r="F79" i="6"/>
  <c r="E79" i="6"/>
  <c r="C79" i="6"/>
  <c r="O78" i="6"/>
  <c r="N78" i="6"/>
  <c r="M78" i="6"/>
  <c r="K78" i="6"/>
  <c r="J78" i="6"/>
  <c r="G78" i="6"/>
  <c r="F78" i="6"/>
  <c r="E78" i="6"/>
  <c r="C78" i="6"/>
  <c r="O77" i="6"/>
  <c r="N77" i="6"/>
  <c r="M77" i="6"/>
  <c r="K77" i="6"/>
  <c r="J77" i="6"/>
  <c r="G77" i="6"/>
  <c r="F77" i="6"/>
  <c r="E77" i="6"/>
  <c r="C77" i="6"/>
  <c r="O76" i="6"/>
  <c r="N76" i="6"/>
  <c r="M76" i="6"/>
  <c r="K76" i="6"/>
  <c r="J76" i="6"/>
  <c r="G76" i="6"/>
  <c r="F76" i="6"/>
  <c r="E76" i="6"/>
  <c r="C76" i="6"/>
  <c r="O75" i="6"/>
  <c r="N75" i="6"/>
  <c r="M75" i="6"/>
  <c r="K75" i="6"/>
  <c r="J75" i="6"/>
  <c r="G75" i="6"/>
  <c r="F75" i="6"/>
  <c r="E75" i="6"/>
  <c r="C75" i="6"/>
  <c r="O74" i="6"/>
  <c r="N74" i="6"/>
  <c r="M74" i="6"/>
  <c r="K74" i="6"/>
  <c r="J74" i="6"/>
  <c r="G74" i="6"/>
  <c r="F74" i="6"/>
  <c r="E74" i="6"/>
  <c r="C74" i="6"/>
  <c r="O73" i="6"/>
  <c r="N73" i="6"/>
  <c r="M73" i="6"/>
  <c r="K73" i="6"/>
  <c r="J73" i="6"/>
  <c r="G73" i="6"/>
  <c r="F73" i="6"/>
  <c r="E73" i="6"/>
  <c r="C73" i="6"/>
  <c r="O72" i="6"/>
  <c r="N72" i="6"/>
  <c r="M72" i="6"/>
  <c r="K72" i="6"/>
  <c r="J72" i="6"/>
  <c r="G72" i="6"/>
  <c r="F72" i="6"/>
  <c r="E72" i="6"/>
  <c r="C72" i="6"/>
  <c r="O71" i="6"/>
  <c r="N71" i="6"/>
  <c r="M71" i="6"/>
  <c r="K71" i="6"/>
  <c r="J71" i="6"/>
  <c r="G71" i="6"/>
  <c r="F71" i="6"/>
  <c r="E71" i="6"/>
  <c r="C71" i="6"/>
  <c r="O70" i="6"/>
  <c r="N70" i="6"/>
  <c r="M70" i="6"/>
  <c r="K70" i="6"/>
  <c r="J70" i="6"/>
  <c r="G70" i="6"/>
  <c r="F70" i="6"/>
  <c r="E70" i="6"/>
  <c r="C70" i="6"/>
  <c r="O69" i="6"/>
  <c r="N69" i="6"/>
  <c r="M69" i="6"/>
  <c r="K69" i="6"/>
  <c r="J69" i="6"/>
  <c r="G69" i="6"/>
  <c r="F69" i="6"/>
  <c r="E69" i="6"/>
  <c r="C69" i="6"/>
  <c r="O68" i="6"/>
  <c r="N68" i="6"/>
  <c r="M68" i="6"/>
  <c r="K68" i="6"/>
  <c r="J68" i="6"/>
  <c r="G68" i="6"/>
  <c r="F68" i="6"/>
  <c r="E68" i="6"/>
  <c r="C68" i="6"/>
  <c r="O67" i="6"/>
  <c r="N67" i="6"/>
  <c r="M67" i="6"/>
  <c r="K67" i="6"/>
  <c r="J67" i="6"/>
  <c r="G67" i="6"/>
  <c r="F67" i="6"/>
  <c r="E67" i="6"/>
  <c r="C67" i="6"/>
  <c r="O66" i="6"/>
  <c r="N66" i="6"/>
  <c r="M66" i="6"/>
  <c r="K66" i="6"/>
  <c r="J66" i="6"/>
  <c r="G66" i="6"/>
  <c r="F66" i="6"/>
  <c r="E66" i="6"/>
  <c r="C66" i="6"/>
  <c r="O65" i="6"/>
  <c r="N65" i="6"/>
  <c r="M65" i="6"/>
  <c r="K65" i="6"/>
  <c r="J65" i="6"/>
  <c r="G65" i="6"/>
  <c r="F65" i="6"/>
  <c r="E65" i="6"/>
  <c r="C65" i="6"/>
  <c r="O64" i="6"/>
  <c r="N64" i="6"/>
  <c r="M64" i="6"/>
  <c r="K64" i="6"/>
  <c r="J64" i="6"/>
  <c r="G64" i="6"/>
  <c r="F64" i="6"/>
  <c r="E64" i="6"/>
  <c r="C64" i="6"/>
  <c r="O63" i="6"/>
  <c r="N63" i="6"/>
  <c r="M63" i="6"/>
  <c r="K63" i="6"/>
  <c r="J63" i="6"/>
  <c r="G63" i="6"/>
  <c r="F63" i="6"/>
  <c r="E63" i="6"/>
  <c r="C63" i="6"/>
  <c r="O62" i="6"/>
  <c r="N62" i="6"/>
  <c r="M62" i="6"/>
  <c r="K62" i="6"/>
  <c r="J62" i="6"/>
  <c r="G62" i="6"/>
  <c r="F62" i="6"/>
  <c r="E62" i="6"/>
  <c r="C62" i="6"/>
  <c r="O61" i="6"/>
  <c r="N61" i="6"/>
  <c r="M61" i="6"/>
  <c r="K61" i="6"/>
  <c r="J61" i="6"/>
  <c r="G61" i="6"/>
  <c r="F61" i="6"/>
  <c r="E61" i="6"/>
  <c r="C61" i="6"/>
  <c r="O60" i="6"/>
  <c r="N60" i="6"/>
  <c r="M60" i="6"/>
  <c r="K60" i="6"/>
  <c r="J60" i="6"/>
  <c r="G60" i="6"/>
  <c r="F60" i="6"/>
  <c r="E60" i="6"/>
  <c r="C60" i="6"/>
  <c r="O59" i="6"/>
  <c r="N59" i="6"/>
  <c r="M59" i="6"/>
  <c r="K59" i="6"/>
  <c r="J59" i="6"/>
  <c r="G59" i="6"/>
  <c r="F59" i="6"/>
  <c r="E59" i="6"/>
  <c r="C59" i="6"/>
  <c r="O58" i="6"/>
  <c r="N58" i="6"/>
  <c r="M58" i="6"/>
  <c r="K58" i="6"/>
  <c r="J58" i="6"/>
  <c r="G58" i="6"/>
  <c r="F58" i="6"/>
  <c r="E58" i="6"/>
  <c r="C58" i="6"/>
  <c r="O57" i="6"/>
  <c r="N57" i="6"/>
  <c r="M57" i="6"/>
  <c r="K57" i="6"/>
  <c r="J57" i="6"/>
  <c r="G57" i="6"/>
  <c r="F57" i="6"/>
  <c r="E57" i="6"/>
  <c r="C57" i="6"/>
  <c r="O56" i="6"/>
  <c r="M56" i="6"/>
  <c r="K56" i="6"/>
  <c r="G56" i="6"/>
  <c r="E56" i="6"/>
  <c r="C56" i="6"/>
  <c r="O55" i="6"/>
  <c r="M55" i="6"/>
  <c r="K55" i="6"/>
  <c r="G55" i="6"/>
  <c r="E55" i="6"/>
  <c r="C55" i="6"/>
  <c r="O54" i="6"/>
  <c r="M54" i="6"/>
  <c r="K54" i="6"/>
  <c r="G54" i="6"/>
  <c r="E54" i="6"/>
  <c r="C54" i="6"/>
  <c r="O53" i="6"/>
  <c r="M53" i="6"/>
  <c r="K53" i="6"/>
  <c r="G53" i="6"/>
  <c r="E53" i="6"/>
  <c r="C53" i="6"/>
  <c r="O52" i="6"/>
  <c r="M52" i="6"/>
  <c r="K52" i="6"/>
  <c r="G52" i="6"/>
  <c r="E52" i="6"/>
  <c r="C52" i="6"/>
  <c r="O51" i="6"/>
  <c r="M51" i="6"/>
  <c r="K51" i="6"/>
  <c r="G51" i="6"/>
  <c r="E51" i="6"/>
  <c r="C51" i="6"/>
  <c r="S5" i="5"/>
  <c r="R5" i="5"/>
  <c r="S4" i="5"/>
  <c r="R4" i="5"/>
  <c r="U3" i="5"/>
  <c r="S3" i="5"/>
  <c r="R3" i="5"/>
  <c r="U2" i="5"/>
  <c r="S2" i="5"/>
  <c r="R2" i="5"/>
  <c r="N55" i="8"/>
  <c r="J55" i="8"/>
  <c r="F55" i="8"/>
  <c r="R9" i="5"/>
  <c r="N54" i="8"/>
  <c r="J54" i="8"/>
  <c r="F54" i="8"/>
  <c r="R8" i="5"/>
  <c r="N53" i="8"/>
  <c r="J53" i="8"/>
  <c r="F53" i="8"/>
  <c r="R7" i="5"/>
  <c r="N52" i="8"/>
  <c r="J52" i="8"/>
  <c r="F52" i="8"/>
  <c r="R6" i="5"/>
  <c r="C4" i="6" l="1"/>
  <c r="B42" i="8"/>
  <c r="C146" i="8" s="1"/>
  <c r="C92" i="8"/>
  <c r="B96" i="8"/>
  <c r="H58" i="8"/>
  <c r="M148" i="8"/>
  <c r="D43" i="8"/>
  <c r="M94" i="8"/>
  <c r="N94" i="8"/>
  <c r="B123" i="8"/>
  <c r="H68" i="8"/>
  <c r="H84" i="8"/>
  <c r="H105" i="8"/>
  <c r="H113" i="8"/>
  <c r="H52" i="8"/>
  <c r="H121" i="8"/>
  <c r="H56" i="8"/>
  <c r="L64" i="8"/>
  <c r="H72" i="8"/>
  <c r="L80" i="8"/>
  <c r="H88" i="8"/>
  <c r="H117" i="8"/>
  <c r="L60" i="8"/>
  <c r="L76" i="8"/>
  <c r="H109" i="8"/>
  <c r="L65" i="8"/>
  <c r="L69" i="8"/>
  <c r="L73" i="8"/>
  <c r="L77" i="8"/>
  <c r="L81" i="8"/>
  <c r="L85" i="8"/>
  <c r="L89" i="8"/>
  <c r="L108" i="8"/>
  <c r="L112" i="8"/>
  <c r="L116" i="8"/>
  <c r="L120" i="8"/>
  <c r="L124" i="8"/>
  <c r="L53" i="8"/>
  <c r="L57" i="8"/>
  <c r="L61" i="8"/>
  <c r="L55" i="8"/>
  <c r="L79" i="8"/>
  <c r="L87" i="8"/>
  <c r="L82" i="8"/>
  <c r="L114" i="8"/>
  <c r="L118" i="8"/>
  <c r="L122" i="8"/>
  <c r="L75" i="8"/>
  <c r="L83" i="8"/>
  <c r="L54" i="8"/>
  <c r="L62" i="8"/>
  <c r="L70" i="8"/>
  <c r="L86" i="8"/>
  <c r="L106" i="8"/>
  <c r="H51" i="8"/>
  <c r="H59" i="8"/>
  <c r="H63" i="8"/>
  <c r="H67" i="8"/>
  <c r="H71" i="8"/>
  <c r="H107" i="8"/>
  <c r="H111" i="8"/>
  <c r="H115" i="8"/>
  <c r="H119" i="8"/>
  <c r="H123" i="8"/>
  <c r="L74" i="8"/>
  <c r="L90" i="8"/>
  <c r="L110" i="8"/>
  <c r="L51" i="8"/>
  <c r="L58" i="8"/>
  <c r="L66" i="8"/>
  <c r="L78" i="8"/>
  <c r="N56" i="6"/>
  <c r="N55" i="6"/>
  <c r="N54" i="6"/>
  <c r="N53" i="6"/>
  <c r="N52" i="6"/>
  <c r="N51" i="6"/>
  <c r="J56" i="6"/>
  <c r="J55" i="6"/>
  <c r="J54" i="6"/>
  <c r="J53" i="6"/>
  <c r="J52" i="6"/>
  <c r="B121" i="8" l="1"/>
  <c r="B78" i="8"/>
  <c r="B119" i="8"/>
  <c r="B54" i="8"/>
  <c r="B115" i="8"/>
  <c r="B86" i="8"/>
  <c r="B76" i="8"/>
  <c r="B65" i="8"/>
  <c r="B120" i="8"/>
  <c r="B83" i="8"/>
  <c r="B68" i="8"/>
  <c r="B71" i="8"/>
  <c r="B67" i="8"/>
  <c r="B105" i="8"/>
  <c r="B112" i="8"/>
  <c r="B51" i="8"/>
  <c r="B118" i="8"/>
  <c r="B81" i="8"/>
  <c r="B82" i="8"/>
  <c r="B57" i="8"/>
  <c r="B79" i="8"/>
  <c r="B74" i="8"/>
  <c r="B72" i="8"/>
  <c r="B56" i="8"/>
  <c r="B69" i="8"/>
  <c r="B113" i="8"/>
  <c r="B110" i="8"/>
  <c r="B75" i="8"/>
  <c r="B109" i="8"/>
  <c r="B124" i="8"/>
  <c r="B108" i="8"/>
  <c r="B52" i="8"/>
  <c r="B62" i="8"/>
  <c r="B89" i="8"/>
  <c r="B107" i="8"/>
  <c r="B59" i="8"/>
  <c r="B70" i="8"/>
  <c r="B53" i="8"/>
  <c r="B116" i="8"/>
  <c r="B84" i="8"/>
  <c r="B90" i="8"/>
  <c r="B73" i="8"/>
  <c r="B111" i="8"/>
  <c r="B63" i="8"/>
  <c r="B114" i="8"/>
  <c r="B88" i="8"/>
  <c r="B64" i="8"/>
  <c r="B106" i="8"/>
  <c r="B77" i="8"/>
  <c r="B66" i="8"/>
  <c r="B87" i="8"/>
  <c r="B55" i="8"/>
  <c r="B58" i="8"/>
  <c r="B122" i="8"/>
  <c r="B80" i="8"/>
  <c r="B60" i="8"/>
  <c r="B85" i="8"/>
  <c r="B117" i="8"/>
  <c r="B61" i="8"/>
  <c r="F4" i="17"/>
  <c r="F51" i="6"/>
  <c r="D7" i="16"/>
  <c r="D7" i="11"/>
  <c r="E15" i="11" l="1"/>
  <c r="E14" i="11"/>
  <c r="E13" i="16"/>
  <c r="B12" i="17" s="1"/>
  <c r="C21" i="17" s="1"/>
  <c r="E15" i="16"/>
  <c r="F12" i="17" s="1"/>
  <c r="E14" i="16"/>
  <c r="D12" i="17" s="1"/>
  <c r="G4" i="2"/>
  <c r="G3" i="6" s="1"/>
  <c r="D16" i="17" l="1"/>
  <c r="D17" i="17" s="1"/>
  <c r="D14" i="17"/>
  <c r="D15" i="17" s="1"/>
  <c r="D18" i="17"/>
  <c r="D19" i="17" s="1"/>
  <c r="F18" i="17"/>
  <c r="F19" i="17" s="1"/>
  <c r="F16" i="17"/>
  <c r="F14" i="17"/>
  <c r="F15" i="17" s="1"/>
  <c r="E7" i="11"/>
  <c r="M95" i="6"/>
  <c r="G17" i="17" l="1"/>
  <c r="M11" i="8"/>
  <c r="E17" i="17"/>
  <c r="G11" i="8"/>
  <c r="F17" i="17"/>
  <c r="G19" i="17"/>
  <c r="M13" i="8"/>
  <c r="E19" i="17"/>
  <c r="G13" i="8"/>
  <c r="G15" i="17"/>
  <c r="M9" i="8"/>
  <c r="E15" i="17"/>
  <c r="G9" i="8"/>
  <c r="D11" i="6"/>
  <c r="D13" i="6"/>
  <c r="C147" i="6"/>
  <c r="C93" i="8"/>
  <c r="C147" i="8"/>
  <c r="D23" i="6"/>
  <c r="C23" i="6"/>
  <c r="K21" i="6"/>
  <c r="G24" i="8" l="1"/>
  <c r="M22" i="8"/>
  <c r="C24" i="8"/>
  <c r="D24" i="8"/>
  <c r="K22" i="8"/>
  <c r="C22" i="8"/>
  <c r="G22" i="8"/>
  <c r="D22" i="8"/>
  <c r="J51" i="6"/>
  <c r="O22" i="8" l="1"/>
  <c r="T89" i="7"/>
  <c r="S89" i="7"/>
  <c r="R89" i="7"/>
  <c r="T88" i="7"/>
  <c r="S84" i="7"/>
  <c r="R84" i="7"/>
  <c r="T87" i="7"/>
  <c r="S83" i="7"/>
  <c r="R83" i="7"/>
  <c r="T86" i="7"/>
  <c r="S82" i="7"/>
  <c r="R82" i="7"/>
  <c r="T85" i="7"/>
  <c r="S81" i="7"/>
  <c r="R81" i="7"/>
  <c r="T84" i="7"/>
  <c r="S80" i="7"/>
  <c r="R80" i="7"/>
  <c r="T83" i="7"/>
  <c r="S78" i="7"/>
  <c r="R78" i="7"/>
  <c r="T82" i="7"/>
  <c r="S77" i="7"/>
  <c r="R77" i="7"/>
  <c r="T81" i="7"/>
  <c r="S76" i="7"/>
  <c r="R76" i="7"/>
  <c r="T80" i="7"/>
  <c r="S75" i="7"/>
  <c r="R75" i="7"/>
  <c r="T74" i="7"/>
  <c r="S74" i="7"/>
  <c r="R74" i="7"/>
  <c r="T73" i="7"/>
  <c r="S73" i="7"/>
  <c r="R73" i="7"/>
  <c r="T72" i="7"/>
  <c r="S72" i="7"/>
  <c r="R72" i="7"/>
  <c r="T71" i="7"/>
  <c r="S71" i="7"/>
  <c r="R71" i="7"/>
  <c r="T70" i="7"/>
  <c r="S70" i="7"/>
  <c r="R70" i="7"/>
  <c r="T68" i="7"/>
  <c r="S68" i="7"/>
  <c r="R69" i="7"/>
  <c r="T67" i="7"/>
  <c r="S67" i="7"/>
  <c r="R68" i="7"/>
  <c r="T66" i="7"/>
  <c r="S66" i="7"/>
  <c r="R67" i="7"/>
  <c r="T65" i="7"/>
  <c r="S65" i="7"/>
  <c r="R66" i="7"/>
  <c r="T64" i="7"/>
  <c r="S64" i="7"/>
  <c r="R65" i="7"/>
  <c r="T63" i="7"/>
  <c r="S63" i="7"/>
  <c r="R64" i="7"/>
  <c r="T62" i="7"/>
  <c r="S62" i="7"/>
  <c r="R63" i="7"/>
  <c r="T61" i="7"/>
  <c r="S61" i="7"/>
  <c r="R62" i="7"/>
  <c r="T60" i="7"/>
  <c r="S60" i="7"/>
  <c r="R61" i="7"/>
  <c r="T59" i="7"/>
  <c r="S59" i="7"/>
  <c r="R60" i="7"/>
  <c r="T58" i="7"/>
  <c r="S58" i="7"/>
  <c r="R59" i="7"/>
  <c r="T57" i="7"/>
  <c r="S57" i="7"/>
  <c r="R58" i="7"/>
  <c r="T56" i="7"/>
  <c r="S56" i="7"/>
  <c r="R57" i="7"/>
  <c r="T55" i="7"/>
  <c r="S55" i="7"/>
  <c r="R56" i="7"/>
  <c r="T54" i="7"/>
  <c r="S54" i="7"/>
  <c r="R55" i="7"/>
  <c r="T53" i="7"/>
  <c r="S53" i="7"/>
  <c r="R54" i="7"/>
  <c r="T52" i="7"/>
  <c r="S52" i="7"/>
  <c r="R53" i="7"/>
  <c r="T51" i="7"/>
  <c r="S51" i="7"/>
  <c r="R52" i="7"/>
  <c r="T50" i="7"/>
  <c r="S50" i="7"/>
  <c r="R51" i="7"/>
  <c r="T49" i="7"/>
  <c r="S49" i="7"/>
  <c r="R50" i="7"/>
  <c r="T48" i="7"/>
  <c r="S48" i="7"/>
  <c r="R49" i="7"/>
  <c r="T47" i="7"/>
  <c r="S47" i="7"/>
  <c r="R48" i="7"/>
  <c r="T46" i="7"/>
  <c r="S46" i="7"/>
  <c r="R47" i="7"/>
  <c r="T45" i="7"/>
  <c r="S45" i="7"/>
  <c r="R46" i="7"/>
  <c r="T44" i="7"/>
  <c r="S44" i="7"/>
  <c r="R45" i="7"/>
  <c r="T43" i="7"/>
  <c r="S43" i="7"/>
  <c r="R44" i="7"/>
  <c r="T42" i="7"/>
  <c r="S42" i="7"/>
  <c r="R43" i="7"/>
  <c r="T41" i="7"/>
  <c r="S41" i="7"/>
  <c r="R42" i="7"/>
  <c r="T40" i="7"/>
  <c r="S40" i="7"/>
  <c r="R41" i="7"/>
  <c r="T39" i="7"/>
  <c r="S39" i="7"/>
  <c r="R40" i="7"/>
  <c r="T38" i="7"/>
  <c r="S38" i="7"/>
  <c r="R39" i="7"/>
  <c r="T37" i="7"/>
  <c r="S37" i="7"/>
  <c r="R38" i="7"/>
  <c r="T36" i="7"/>
  <c r="S36" i="7"/>
  <c r="R37" i="7"/>
  <c r="T35" i="7"/>
  <c r="S35" i="7"/>
  <c r="R36" i="7"/>
  <c r="T34" i="7"/>
  <c r="S34" i="7"/>
  <c r="R35" i="7"/>
  <c r="T33" i="7"/>
  <c r="S33" i="7"/>
  <c r="R34" i="7"/>
  <c r="T32" i="7"/>
  <c r="S32" i="7"/>
  <c r="R33" i="7"/>
  <c r="T31" i="7"/>
  <c r="S31" i="7"/>
  <c r="R32" i="7"/>
  <c r="T30" i="7"/>
  <c r="S30" i="7"/>
  <c r="R31" i="7"/>
  <c r="T29" i="7"/>
  <c r="S29" i="7"/>
  <c r="R30" i="7"/>
  <c r="T28" i="7"/>
  <c r="S28" i="7"/>
  <c r="R29" i="7"/>
  <c r="T27" i="7"/>
  <c r="S27" i="7"/>
  <c r="R28" i="7"/>
  <c r="T26" i="7"/>
  <c r="S26" i="7"/>
  <c r="R27" i="7"/>
  <c r="T25" i="7"/>
  <c r="S25" i="7"/>
  <c r="R26" i="7"/>
  <c r="T24" i="7"/>
  <c r="S24" i="7"/>
  <c r="R25" i="7"/>
  <c r="T23" i="7"/>
  <c r="S23" i="7"/>
  <c r="R24" i="7"/>
  <c r="T22" i="7"/>
  <c r="S22" i="7"/>
  <c r="R23" i="7"/>
  <c r="T21" i="7"/>
  <c r="S21" i="7"/>
  <c r="R22" i="7"/>
  <c r="T20" i="7"/>
  <c r="S20" i="7"/>
  <c r="R21" i="7"/>
  <c r="T19" i="7"/>
  <c r="S19" i="7"/>
  <c r="R20" i="7"/>
  <c r="T18" i="7"/>
  <c r="S18" i="7"/>
  <c r="R19" i="7"/>
  <c r="T17" i="7"/>
  <c r="S17" i="7"/>
  <c r="R18" i="7"/>
  <c r="T16" i="7"/>
  <c r="S16" i="7"/>
  <c r="R17" i="7"/>
  <c r="T15" i="7"/>
  <c r="S15" i="7"/>
  <c r="R16" i="7"/>
  <c r="R15" i="7"/>
  <c r="T14" i="7"/>
  <c r="S14" i="7"/>
  <c r="R14" i="7"/>
  <c r="T13" i="7"/>
  <c r="S13" i="7"/>
  <c r="R13" i="7"/>
  <c r="T12" i="7"/>
  <c r="S12" i="7"/>
  <c r="R12" i="7"/>
  <c r="T11" i="7"/>
  <c r="S11" i="7"/>
  <c r="R11" i="7"/>
  <c r="T10" i="7"/>
  <c r="S10" i="7"/>
  <c r="R10" i="7"/>
  <c r="T9" i="7"/>
  <c r="S9" i="7"/>
  <c r="R9" i="7"/>
  <c r="T8" i="7"/>
  <c r="S8" i="7"/>
  <c r="R8" i="7"/>
  <c r="T7" i="7"/>
  <c r="S7" i="7"/>
  <c r="R7" i="7"/>
  <c r="T6" i="7"/>
  <c r="S6" i="7"/>
  <c r="R6" i="7"/>
  <c r="T5" i="7"/>
  <c r="S5" i="7"/>
  <c r="R5" i="7"/>
  <c r="T4" i="7"/>
  <c r="S4" i="7"/>
  <c r="R4" i="7"/>
  <c r="T3" i="7"/>
  <c r="S3" i="7"/>
  <c r="R3" i="7"/>
  <c r="T2" i="7"/>
  <c r="S2" i="7"/>
  <c r="R2" i="7"/>
  <c r="H124" i="6" l="1"/>
  <c r="L123" i="6"/>
  <c r="L122" i="6"/>
  <c r="H121" i="6"/>
  <c r="L120" i="6"/>
  <c r="H119" i="6"/>
  <c r="H118" i="6"/>
  <c r="L117" i="6"/>
  <c r="L116" i="6"/>
  <c r="H115" i="6"/>
  <c r="L114" i="6"/>
  <c r="H113" i="6"/>
  <c r="L112" i="6"/>
  <c r="H111" i="6"/>
  <c r="H110" i="6"/>
  <c r="L109" i="6"/>
  <c r="L108" i="6"/>
  <c r="H107" i="6"/>
  <c r="L106" i="6"/>
  <c r="H105" i="6"/>
  <c r="S103" i="6"/>
  <c r="Q103" i="6"/>
  <c r="L90" i="6"/>
  <c r="L89" i="6"/>
  <c r="H88" i="6"/>
  <c r="L87" i="6"/>
  <c r="H86" i="6"/>
  <c r="L85" i="6"/>
  <c r="H84" i="6"/>
  <c r="H83" i="6"/>
  <c r="L82" i="6"/>
  <c r="L81" i="6"/>
  <c r="H80" i="6"/>
  <c r="L79" i="6"/>
  <c r="H78" i="6"/>
  <c r="L77" i="6"/>
  <c r="H76" i="6"/>
  <c r="H75" i="6"/>
  <c r="L74" i="6"/>
  <c r="L73" i="6"/>
  <c r="H72" i="6"/>
  <c r="L71" i="6"/>
  <c r="H70" i="6"/>
  <c r="L69" i="6"/>
  <c r="H68" i="6"/>
  <c r="L67" i="6"/>
  <c r="H66" i="6"/>
  <c r="L65" i="6"/>
  <c r="H64" i="6"/>
  <c r="L63" i="6"/>
  <c r="H62" i="6"/>
  <c r="L61" i="6"/>
  <c r="H60" i="6"/>
  <c r="L59" i="6"/>
  <c r="H58" i="6"/>
  <c r="L57" i="6"/>
  <c r="L55" i="6"/>
  <c r="H54" i="6"/>
  <c r="L53" i="6"/>
  <c r="H52" i="6"/>
  <c r="D45" i="6"/>
  <c r="H47" i="6"/>
  <c r="D47" i="6"/>
  <c r="C101" i="6" s="1"/>
  <c r="M17" i="6"/>
  <c r="G17" i="6"/>
  <c r="C17" i="6"/>
  <c r="C13" i="6"/>
  <c r="C11" i="6"/>
  <c r="C9" i="6"/>
  <c r="F3" i="6"/>
  <c r="C92" i="6"/>
  <c r="F56" i="6"/>
  <c r="F55" i="6"/>
  <c r="F54" i="6"/>
  <c r="F53" i="6"/>
  <c r="F52" i="6"/>
  <c r="B96" i="6" l="1"/>
  <c r="D97" i="6"/>
  <c r="M148" i="6"/>
  <c r="M94" i="6"/>
  <c r="H120" i="6"/>
  <c r="H117" i="6"/>
  <c r="H56" i="6"/>
  <c r="H123" i="6"/>
  <c r="L51" i="6"/>
  <c r="H57" i="6"/>
  <c r="H90" i="6"/>
  <c r="H71" i="6"/>
  <c r="H77" i="6"/>
  <c r="L111" i="6"/>
  <c r="H55" i="6"/>
  <c r="H87" i="6"/>
  <c r="H63" i="6"/>
  <c r="H67" i="6"/>
  <c r="H74" i="6"/>
  <c r="H81" i="6"/>
  <c r="H114" i="6"/>
  <c r="L84" i="6"/>
  <c r="H108" i="6"/>
  <c r="H59" i="6"/>
  <c r="H69" i="6"/>
  <c r="L76" i="6"/>
  <c r="H89" i="6"/>
  <c r="L119" i="6"/>
  <c r="H51" i="6"/>
  <c r="H61" i="6"/>
  <c r="H106" i="6"/>
  <c r="H109" i="6"/>
  <c r="H112" i="6"/>
  <c r="H65" i="6"/>
  <c r="H73" i="6"/>
  <c r="H79" i="6"/>
  <c r="H82" i="6"/>
  <c r="H85" i="6"/>
  <c r="H116" i="6"/>
  <c r="H122" i="6"/>
  <c r="H53" i="6"/>
  <c r="E101" i="6"/>
  <c r="L52" i="6"/>
  <c r="L56" i="6"/>
  <c r="L60" i="6"/>
  <c r="L64" i="6"/>
  <c r="L68" i="6"/>
  <c r="L83" i="6"/>
  <c r="L86" i="6"/>
  <c r="L110" i="6"/>
  <c r="L113" i="6"/>
  <c r="D43" i="6"/>
  <c r="L72" i="6"/>
  <c r="L88" i="6"/>
  <c r="L115" i="6"/>
  <c r="L54" i="6"/>
  <c r="L58" i="6"/>
  <c r="L62" i="6"/>
  <c r="L66" i="6"/>
  <c r="L70" i="6"/>
  <c r="N94" i="6"/>
  <c r="L75" i="6"/>
  <c r="L78" i="6"/>
  <c r="L105" i="6"/>
  <c r="L118" i="6"/>
  <c r="L121" i="6"/>
  <c r="L80" i="6"/>
  <c r="L107" i="6"/>
  <c r="L124" i="6"/>
  <c r="B42" i="6"/>
  <c r="C146" i="6" s="1"/>
  <c r="C93" i="6"/>
  <c r="G24" i="6" s="1"/>
  <c r="C24" i="6" l="1"/>
  <c r="D24" i="6"/>
  <c r="K22" i="6"/>
  <c r="M22" i="6"/>
  <c r="G22" i="6"/>
  <c r="C22" i="6"/>
  <c r="F12" i="2"/>
  <c r="G14" i="2" s="1"/>
  <c r="E13" i="11"/>
  <c r="B12" i="2" s="1"/>
  <c r="D12" i="2"/>
  <c r="B123" i="6"/>
  <c r="B121" i="6"/>
  <c r="B117" i="6"/>
  <c r="B113" i="6"/>
  <c r="B109" i="6"/>
  <c r="B105" i="6"/>
  <c r="B90" i="6"/>
  <c r="B86" i="6"/>
  <c r="B82" i="6"/>
  <c r="B78" i="6"/>
  <c r="B74" i="6"/>
  <c r="B124" i="6"/>
  <c r="B110" i="6"/>
  <c r="B108" i="6"/>
  <c r="B107" i="6"/>
  <c r="B83" i="6"/>
  <c r="B81" i="6"/>
  <c r="B80" i="6"/>
  <c r="B68" i="6"/>
  <c r="B64" i="6"/>
  <c r="B60" i="6"/>
  <c r="B56" i="6"/>
  <c r="B52" i="6"/>
  <c r="B122" i="6"/>
  <c r="B120" i="6"/>
  <c r="B119" i="6"/>
  <c r="B106" i="6"/>
  <c r="B79" i="6"/>
  <c r="B77" i="6"/>
  <c r="B76" i="6"/>
  <c r="B67" i="6"/>
  <c r="B63" i="6"/>
  <c r="B59" i="6"/>
  <c r="B55" i="6"/>
  <c r="B51" i="6"/>
  <c r="B118" i="6"/>
  <c r="B116" i="6"/>
  <c r="B115" i="6"/>
  <c r="B89" i="6"/>
  <c r="B88" i="6"/>
  <c r="B75" i="6"/>
  <c r="B73" i="6"/>
  <c r="B72" i="6"/>
  <c r="B70" i="6"/>
  <c r="B66" i="6"/>
  <c r="B62" i="6"/>
  <c r="B58" i="6"/>
  <c r="B54" i="6"/>
  <c r="B114" i="6"/>
  <c r="B112" i="6"/>
  <c r="B111" i="6"/>
  <c r="B87" i="6"/>
  <c r="B85" i="6"/>
  <c r="B84" i="6"/>
  <c r="B71" i="6"/>
  <c r="B69" i="6"/>
  <c r="B65" i="6"/>
  <c r="B61" i="6"/>
  <c r="B57" i="6"/>
  <c r="B53" i="6"/>
  <c r="D22" i="6"/>
  <c r="O13" i="6" l="1"/>
  <c r="O11" i="6"/>
  <c r="O22" i="6"/>
  <c r="G13" i="6"/>
  <c r="G9" i="6"/>
  <c r="G11" i="6"/>
  <c r="F14" i="2"/>
  <c r="M9" i="6" s="1"/>
  <c r="F16" i="2"/>
  <c r="M11" i="6" s="1"/>
  <c r="F18" i="2"/>
  <c r="M13" i="6" s="1"/>
  <c r="J18" i="2"/>
  <c r="D15" i="2" l="1"/>
  <c r="F15" i="2"/>
  <c r="F19" i="2"/>
  <c r="F17" i="2"/>
  <c r="D19" i="2"/>
  <c r="D17" i="2"/>
  <c r="J14" i="2"/>
  <c r="J16" i="2"/>
  <c r="J18" i="17"/>
  <c r="J16" i="17"/>
  <c r="J14" i="17"/>
  <c r="G7" i="8"/>
  <c r="M7" i="8"/>
  <c r="C7" i="8"/>
  <c r="C7" i="6"/>
  <c r="M7" i="6"/>
  <c r="G7" i="6"/>
  <c r="D9" i="6"/>
  <c r="I12" i="2" l="1"/>
  <c r="I12" i="17"/>
  <c r="O9" i="6"/>
  <c r="K9" i="6"/>
  <c r="C9" i="5" l="1"/>
  <c r="C7" i="5"/>
  <c r="C10" i="5"/>
  <c r="C8" i="5"/>
  <c r="C6" i="5"/>
  <c r="C12" i="4"/>
  <c r="D57" i="6" s="1"/>
  <c r="C10" i="4"/>
  <c r="D55" i="6" s="1"/>
  <c r="C8" i="4"/>
  <c r="D53" i="6" s="1"/>
  <c r="C6" i="4"/>
  <c r="C9" i="4"/>
  <c r="D54" i="6" s="1"/>
  <c r="C7" i="4"/>
  <c r="D52" i="6" s="1"/>
  <c r="C65" i="5"/>
  <c r="D124" i="8" s="1"/>
  <c r="D51" i="8"/>
  <c r="D52" i="8"/>
  <c r="C55" i="4"/>
  <c r="D114" i="6" s="1"/>
  <c r="C21" i="4"/>
  <c r="D66" i="6" s="1"/>
  <c r="C64" i="4"/>
  <c r="D123" i="6" s="1"/>
  <c r="C50" i="4"/>
  <c r="D109" i="6" s="1"/>
  <c r="D51" i="6"/>
  <c r="C61" i="4"/>
  <c r="D120" i="6" s="1"/>
  <c r="C60" i="4"/>
  <c r="D119" i="6" s="1"/>
  <c r="C23" i="4"/>
  <c r="D68" i="6" s="1"/>
  <c r="C25" i="4"/>
  <c r="D70" i="6" s="1"/>
  <c r="C53" i="4"/>
  <c r="D112" i="6" s="1"/>
  <c r="C32" i="4"/>
  <c r="D77" i="6" s="1"/>
  <c r="C51" i="4"/>
  <c r="D110" i="6" s="1"/>
  <c r="C22" i="4"/>
  <c r="D67" i="6" s="1"/>
  <c r="C31" i="4"/>
  <c r="D76" i="6" s="1"/>
  <c r="C16" i="4"/>
  <c r="D61" i="6" s="1"/>
  <c r="C15" i="4"/>
  <c r="D60" i="6" s="1"/>
  <c r="C34" i="4"/>
  <c r="D79" i="6" s="1"/>
  <c r="C37" i="4"/>
  <c r="D82" i="6" s="1"/>
  <c r="C54" i="4"/>
  <c r="D113" i="6" s="1"/>
  <c r="C58" i="4"/>
  <c r="D117" i="6" s="1"/>
  <c r="C46" i="4"/>
  <c r="D105" i="6" s="1"/>
  <c r="C47" i="4"/>
  <c r="D106" i="6" s="1"/>
  <c r="C28" i="4"/>
  <c r="D73" i="6" s="1"/>
  <c r="C48" i="4"/>
  <c r="D107" i="6" s="1"/>
  <c r="C44" i="4"/>
  <c r="D89" i="6" s="1"/>
  <c r="C18" i="4"/>
  <c r="D63" i="6" s="1"/>
  <c r="C26" i="4"/>
  <c r="D71" i="6" s="1"/>
  <c r="C59" i="4"/>
  <c r="D118" i="6" s="1"/>
  <c r="C30" i="4"/>
  <c r="D75" i="6" s="1"/>
  <c r="C33" i="4"/>
  <c r="D78" i="6" s="1"/>
  <c r="C63" i="4"/>
  <c r="D122" i="6" s="1"/>
  <c r="C20" i="4"/>
  <c r="D65" i="6" s="1"/>
  <c r="C49" i="4"/>
  <c r="D108" i="6" s="1"/>
  <c r="C36" i="4"/>
  <c r="D81" i="6" s="1"/>
  <c r="C65" i="4"/>
  <c r="D124" i="6" s="1"/>
  <c r="C52" i="4"/>
  <c r="D111" i="6" s="1"/>
  <c r="C35" i="4"/>
  <c r="D80" i="6" s="1"/>
  <c r="C43" i="4"/>
  <c r="D88" i="6" s="1"/>
  <c r="C13" i="4"/>
  <c r="D58" i="6" s="1"/>
  <c r="C42" i="4"/>
  <c r="D87" i="6" s="1"/>
  <c r="C11" i="4"/>
  <c r="D56" i="6" s="1"/>
  <c r="C17" i="4"/>
  <c r="D62" i="6" s="1"/>
  <c r="C29" i="4"/>
  <c r="D74" i="6" s="1"/>
  <c r="C38" i="4"/>
  <c r="D83" i="6" s="1"/>
  <c r="C62" i="4"/>
  <c r="D121" i="6" s="1"/>
  <c r="C57" i="4"/>
  <c r="D116" i="6" s="1"/>
  <c r="C40" i="4"/>
  <c r="D85" i="6" s="1"/>
  <c r="C14" i="4"/>
  <c r="D59" i="6" s="1"/>
  <c r="C24" i="4"/>
  <c r="D69" i="6" s="1"/>
  <c r="C19" i="4"/>
  <c r="D64" i="6" s="1"/>
  <c r="C45" i="4"/>
  <c r="D90" i="6" s="1"/>
  <c r="C27" i="4"/>
  <c r="D72" i="6" s="1"/>
  <c r="C41" i="4"/>
  <c r="D86" i="6" s="1"/>
  <c r="C39" i="4"/>
  <c r="D84" i="6" s="1"/>
  <c r="C56" i="4"/>
  <c r="D115" i="6" s="1"/>
  <c r="C30" i="5"/>
  <c r="D75" i="8" s="1"/>
  <c r="D55" i="8"/>
  <c r="C18" i="5"/>
  <c r="D63" i="8" s="1"/>
  <c r="C34" i="5"/>
  <c r="D79" i="8" s="1"/>
  <c r="C42" i="5"/>
  <c r="D87" i="8" s="1"/>
  <c r="C58" i="5"/>
  <c r="D117" i="8" s="1"/>
  <c r="C19" i="5"/>
  <c r="D64" i="8" s="1"/>
  <c r="C35" i="5"/>
  <c r="D80" i="8" s="1"/>
  <c r="C36" i="5"/>
  <c r="D81" i="8" s="1"/>
  <c r="C43" i="5"/>
  <c r="D88" i="8" s="1"/>
  <c r="D101" i="8" s="1"/>
  <c r="C51" i="5"/>
  <c r="D110" i="8" s="1"/>
  <c r="C26" i="5"/>
  <c r="D71" i="8" s="1"/>
  <c r="C59" i="5"/>
  <c r="D118" i="8" s="1"/>
  <c r="C28" i="5"/>
  <c r="D73" i="8" s="1"/>
  <c r="C44" i="5"/>
  <c r="D89" i="8" s="1"/>
  <c r="C27" i="5"/>
  <c r="D72" i="8" s="1"/>
  <c r="C52" i="5"/>
  <c r="D111" i="8" s="1"/>
  <c r="C60" i="5"/>
  <c r="D119" i="8" s="1"/>
  <c r="C13" i="5"/>
  <c r="D58" i="8" s="1"/>
  <c r="C37" i="5"/>
  <c r="D82" i="8" s="1"/>
  <c r="C50" i="5"/>
  <c r="D109" i="8" s="1"/>
  <c r="C12" i="5"/>
  <c r="D57" i="8" s="1"/>
  <c r="C61" i="5"/>
  <c r="D120" i="8" s="1"/>
  <c r="C45" i="5"/>
  <c r="D90" i="8" s="1"/>
  <c r="C54" i="5"/>
  <c r="D113" i="8" s="1"/>
  <c r="C23" i="5"/>
  <c r="D68" i="8" s="1"/>
  <c r="C39" i="5"/>
  <c r="D84" i="8" s="1"/>
  <c r="C55" i="5"/>
  <c r="D114" i="8" s="1"/>
  <c r="C47" i="5"/>
  <c r="D106" i="8" s="1"/>
  <c r="C53" i="5"/>
  <c r="D112" i="8" s="1"/>
  <c r="C16" i="5"/>
  <c r="D61" i="8" s="1"/>
  <c r="C14" i="5"/>
  <c r="D59" i="8" s="1"/>
  <c r="C24" i="5"/>
  <c r="D69" i="8" s="1"/>
  <c r="C40" i="5"/>
  <c r="D85" i="8" s="1"/>
  <c r="C21" i="5"/>
  <c r="D66" i="8" s="1"/>
  <c r="C31" i="5"/>
  <c r="D76" i="8" s="1"/>
  <c r="C48" i="5"/>
  <c r="D107" i="8" s="1"/>
  <c r="C56" i="5"/>
  <c r="D115" i="8" s="1"/>
  <c r="C64" i="5"/>
  <c r="D123" i="8" s="1"/>
  <c r="C22" i="5"/>
  <c r="D67" i="8" s="1"/>
  <c r="C63" i="5"/>
  <c r="D122" i="8" s="1"/>
  <c r="D54" i="8"/>
  <c r="C38" i="5"/>
  <c r="D83" i="8" s="1"/>
  <c r="C11" i="5"/>
  <c r="D56" i="8" s="1"/>
  <c r="C20" i="5"/>
  <c r="D65" i="8" s="1"/>
  <c r="C29" i="5"/>
  <c r="D74" i="8" s="1"/>
  <c r="C15" i="5"/>
  <c r="D60" i="8" s="1"/>
  <c r="C62" i="5"/>
  <c r="D121" i="8" s="1"/>
  <c r="C25" i="5"/>
  <c r="D70" i="8" s="1"/>
  <c r="C17" i="5"/>
  <c r="D62" i="8" s="1"/>
  <c r="C32" i="5"/>
  <c r="D77" i="8" s="1"/>
  <c r="C41" i="5"/>
  <c r="D86" i="8" s="1"/>
  <c r="C33" i="5"/>
  <c r="D78" i="8" s="1"/>
  <c r="C49" i="5"/>
  <c r="D108" i="8" s="1"/>
  <c r="C57" i="5"/>
  <c r="D116" i="8" s="1"/>
  <c r="D53" i="8"/>
  <c r="C46" i="5"/>
  <c r="D10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13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必ずどちらか選んで入力して下さい。</t>
        </r>
      </text>
    </comment>
    <comment ref="C17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19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21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6" authorId="0" shapeId="0" xr:uid="{00000000-0006-0000-07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入力不可の場合は、
前にもどって未入力セルを確認して、
入力すること</t>
        </r>
      </text>
    </comment>
    <comment ref="D6" authorId="0" shapeId="0" xr:uid="{00000000-0006-0000-07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6" authorId="0" shapeId="0" xr:uid="{00000000-0006-0000-08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入力不可の場合は、
前にもどって未入力セルを確認して、
入力すること</t>
        </r>
      </text>
    </comment>
    <comment ref="D6" authorId="0" shapeId="0" xr:uid="{00000000-0006-0000-08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9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A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sharedStrings.xml><?xml version="1.0" encoding="utf-8"?>
<sst xmlns="http://schemas.openxmlformats.org/spreadsheetml/2006/main" count="915" uniqueCount="517">
  <si>
    <t>大会運営校</t>
    <rPh sb="0" eb="2">
      <t>タイカイ</t>
    </rPh>
    <rPh sb="2" eb="4">
      <t>ウンエイ</t>
    </rPh>
    <rPh sb="4" eb="5">
      <t>コウ</t>
    </rPh>
    <phoneticPr fontId="1"/>
  </si>
  <si>
    <t>宮崎県立佐土原高等学校</t>
  </si>
  <si>
    <t>宮崎県立宮崎大宮高等学校</t>
  </si>
  <si>
    <t>宮崎県立宮崎海洋高等学校</t>
  </si>
  <si>
    <t>宮崎県立宮崎北高等学校</t>
  </si>
  <si>
    <t>宮崎県立宮崎工業高等学校</t>
  </si>
  <si>
    <t>宮崎県立宮崎商業高等学校</t>
  </si>
  <si>
    <t>宮崎県立宮崎西高等学校</t>
  </si>
  <si>
    <t>宮崎県立宮崎農業高等学校</t>
  </si>
  <si>
    <t>宮崎県立宮崎東高等学校</t>
  </si>
  <si>
    <t>↓学校名確認セル</t>
    <rPh sb="1" eb="3">
      <t>ガッコウ</t>
    </rPh>
    <rPh sb="3" eb="4">
      <t>メイ</t>
    </rPh>
    <rPh sb="4" eb="6">
      <t>カクニン</t>
    </rPh>
    <phoneticPr fontId="4"/>
  </si>
  <si>
    <t>宮崎県立宮崎南高等学校</t>
  </si>
  <si>
    <t>宮崎県立高城高等学校</t>
  </si>
  <si>
    <t>宮崎県立都城泉ヶ丘高等学校</t>
  </si>
  <si>
    <t>宮崎県立都城西高等学校</t>
  </si>
  <si>
    <t>宮崎県立都城工業高等学校</t>
  </si>
  <si>
    <t>宮崎県立都城商業高等学校</t>
  </si>
  <si>
    <t>宮崎県立都城農業高等学校</t>
  </si>
  <si>
    <t>宮崎県立延岡高等学校</t>
  </si>
  <si>
    <t>宮崎県立延岡工業高等学校</t>
  </si>
  <si>
    <t>宮崎県立延岡商業高等学校</t>
  </si>
  <si>
    <t>宮崎県立延岡星雲高等学校</t>
    <rPh sb="6" eb="8">
      <t>セイウン</t>
    </rPh>
    <phoneticPr fontId="4"/>
  </si>
  <si>
    <t>宮崎県立延岡青朋高等学校</t>
  </si>
  <si>
    <t>宮崎県立日南高等学校</t>
  </si>
  <si>
    <t>宮崎県立日南振徳高等学校</t>
  </si>
  <si>
    <t>宮崎県立小林高等学校</t>
  </si>
  <si>
    <t>宮崎県立小林秀峰高等学校</t>
  </si>
  <si>
    <t>宮崎県立富島高等学校</t>
  </si>
  <si>
    <t>宮崎県立日向高等学校</t>
  </si>
  <si>
    <t>宮崎県立日向工業高等学校</t>
  </si>
  <si>
    <t>宮崎県立福島高等学校</t>
  </si>
  <si>
    <t>宮崎県立飯野高等学校</t>
  </si>
  <si>
    <t>宮崎県立本庄高等学校</t>
  </si>
  <si>
    <t>宮崎県立高鍋高等学校</t>
  </si>
  <si>
    <t>宮崎県立高鍋農業高等学校</t>
  </si>
  <si>
    <t>宮崎県立都農高等学校</t>
  </si>
  <si>
    <t>宮崎県立門川高等学校</t>
  </si>
  <si>
    <t>宮崎県立高千穂高等学校</t>
  </si>
  <si>
    <t>宮崎県立五ヶ瀬中等教育学校</t>
  </si>
  <si>
    <t>日南学園高等学校 宮崎穎学館</t>
  </si>
  <si>
    <t>日章学園高等学校</t>
  </si>
  <si>
    <t>日向学院高等学校</t>
  </si>
  <si>
    <t>鵬翔高等学校</t>
  </si>
  <si>
    <t>宮崎日本大学高等学校</t>
  </si>
  <si>
    <t>宮崎第一高等学校</t>
  </si>
  <si>
    <t>宮崎学園高等学校</t>
  </si>
  <si>
    <t>明倫館学院</t>
  </si>
  <si>
    <t>日章学園九州国際高等学校</t>
  </si>
  <si>
    <t>小林西高等学校</t>
  </si>
  <si>
    <t>日南学園高等学校</t>
  </si>
  <si>
    <t>延岡学園高等学校</t>
  </si>
  <si>
    <t>聖心ウルスラ学園高等学校</t>
  </si>
  <si>
    <t>都城聖ドミニコ学園高等学校</t>
  </si>
  <si>
    <t>都城高等学校</t>
  </si>
  <si>
    <t>都城東高等学校</t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</si>
  <si>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</si>
  <si>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</si>
  <si>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</si>
  <si>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</si>
  <si>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宮崎県立日南くろしお支援学校</t>
  </si>
  <si>
    <t>宮崎県立日向ひまわり支援学校</t>
  </si>
  <si>
    <t>宮崎県立都城きりしま支援学校</t>
  </si>
  <si>
    <t>宮崎県立都城きりしま支援学校 小林校</t>
  </si>
  <si>
    <t>宮崎県立児湯るぴなす支援学校</t>
  </si>
  <si>
    <t>宮崎県立延岡しろやま支援学校 高千穂校</t>
    <rPh sb="15" eb="18">
      <t>タカチホ</t>
    </rPh>
    <rPh sb="18" eb="19">
      <t>コウ</t>
    </rPh>
    <phoneticPr fontId="4"/>
  </si>
  <si>
    <t>宮崎県立明星視覚支援学校</t>
  </si>
  <si>
    <t>宮崎県立都城さくら聴覚支援学校</t>
  </si>
  <si>
    <t>宮崎県立延岡しろやま支援学校</t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</si>
  <si>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2"/>
  </si>
  <si>
    <t>放送専門部からの
派遣依頼文書について</t>
    <rPh sb="0" eb="2">
      <t>ホウソウ</t>
    </rPh>
    <rPh sb="2" eb="4">
      <t>センモン</t>
    </rPh>
    <rPh sb="4" eb="5">
      <t>ブ</t>
    </rPh>
    <rPh sb="9" eb="11">
      <t>ハケン</t>
    </rPh>
    <rPh sb="11" eb="13">
      <t>イライ</t>
    </rPh>
    <rPh sb="13" eb="15">
      <t>ブンショ</t>
    </rPh>
    <phoneticPr fontId="4"/>
  </si>
  <si>
    <t>備考欄
特記事項</t>
    <rPh sb="0" eb="3">
      <t>ビコウラン</t>
    </rPh>
    <rPh sb="4" eb="6">
      <t>トッキ</t>
    </rPh>
    <rPh sb="6" eb="8">
      <t>ジコウ</t>
    </rPh>
    <phoneticPr fontId="7"/>
  </si>
  <si>
    <t>携帯電話番号</t>
    <rPh sb="0" eb="2">
      <t>ケイタイ</t>
    </rPh>
    <rPh sb="2" eb="4">
      <t>デンワ</t>
    </rPh>
    <rPh sb="4" eb="6">
      <t>バンゴウ</t>
    </rPh>
    <phoneticPr fontId="7"/>
  </si>
  <si>
    <t xml:space="preserve">運営委員・
引率者氏名 </t>
    <rPh sb="0" eb="2">
      <t>ウンエイ</t>
    </rPh>
    <rPh sb="2" eb="4">
      <t>イイン</t>
    </rPh>
    <rPh sb="6" eb="9">
      <t>インソツシャ</t>
    </rPh>
    <rPh sb="9" eb="11">
      <t>シメイ</t>
    </rPh>
    <phoneticPr fontId="7"/>
  </si>
  <si>
    <t>※緊急時の連絡のみに使用します。</t>
  </si>
  <si>
    <t>×参加しない</t>
    <rPh sb="1" eb="3">
      <t>サンカ</t>
    </rPh>
    <phoneticPr fontId="3"/>
  </si>
  <si>
    <t>専門部より派遣依頼文書が必要</t>
    <rPh sb="0" eb="3">
      <t>センモンブ</t>
    </rPh>
    <rPh sb="5" eb="7">
      <t>ハケン</t>
    </rPh>
    <rPh sb="7" eb="9">
      <t>イライ</t>
    </rPh>
    <rPh sb="9" eb="11">
      <t>ブンショ</t>
    </rPh>
    <rPh sb="12" eb="14">
      <t>ヒツヨウ</t>
    </rPh>
    <phoneticPr fontId="3"/>
  </si>
  <si>
    <t>生徒引率のため文書不要</t>
    <rPh sb="0" eb="2">
      <t>セイト</t>
    </rPh>
    <rPh sb="2" eb="4">
      <t>インソツ</t>
    </rPh>
    <rPh sb="7" eb="9">
      <t>ブンショ</t>
    </rPh>
    <rPh sb="9" eb="11">
      <t>フヨウ</t>
    </rPh>
    <phoneticPr fontId="3"/>
  </si>
  <si>
    <t>※ハイフンを入れずに入力</t>
    <rPh sb="6" eb="7">
      <t>イ</t>
    </rPh>
    <rPh sb="10" eb="12">
      <t>ニュウリョク</t>
    </rPh>
    <phoneticPr fontId="4"/>
  </si>
  <si>
    <t>部門</t>
    <phoneticPr fontId="7"/>
  </si>
  <si>
    <t>学年</t>
  </si>
  <si>
    <t>アナウンス部門
静止画像の有無</t>
    <rPh sb="5" eb="7">
      <t>ブモン</t>
    </rPh>
    <rPh sb="8" eb="10">
      <t>セイシ</t>
    </rPh>
    <rPh sb="10" eb="12">
      <t>ガゾウ</t>
    </rPh>
    <rPh sb="13" eb="15">
      <t>ウム</t>
    </rPh>
    <phoneticPr fontId="7"/>
  </si>
  <si>
    <t>リストから部門を選ぶ</t>
    <rPh sb="5" eb="7">
      <t>ブモン</t>
    </rPh>
    <rPh sb="8" eb="9">
      <t>エラ</t>
    </rPh>
    <phoneticPr fontId="7"/>
  </si>
  <si>
    <t>※アナのみ</t>
    <phoneticPr fontId="7"/>
  </si>
  <si>
    <t>番組部門のみ参加</t>
    <rPh sb="0" eb="2">
      <t>バングミ</t>
    </rPh>
    <rPh sb="2" eb="4">
      <t>ブモン</t>
    </rPh>
    <rPh sb="6" eb="8">
      <t>サンカ</t>
    </rPh>
    <phoneticPr fontId="4"/>
  </si>
  <si>
    <t>アナウンス</t>
  </si>
  <si>
    <t>学年</t>
    <rPh sb="0" eb="2">
      <t>ガクネン</t>
    </rPh>
    <phoneticPr fontId="4"/>
  </si>
  <si>
    <t>①　ご自身の学校をリストから選んで入力してください。</t>
    <rPh sb="3" eb="5">
      <t>ジシン</t>
    </rPh>
    <rPh sb="6" eb="8">
      <t>ガッコウ</t>
    </rPh>
    <rPh sb="14" eb="15">
      <t>エラ</t>
    </rPh>
    <rPh sb="17" eb="19">
      <t>ニュウリョク</t>
    </rPh>
    <phoneticPr fontId="4"/>
  </si>
  <si>
    <t>郵送する際に、必ず同封してください。</t>
    <rPh sb="0" eb="2">
      <t>ユウソウ</t>
    </rPh>
    <rPh sb="4" eb="5">
      <t>サイ</t>
    </rPh>
    <rPh sb="7" eb="8">
      <t>カナラ</t>
    </rPh>
    <rPh sb="9" eb="11">
      <t>ドウフウ</t>
    </rPh>
    <phoneticPr fontId="4"/>
  </si>
  <si>
    <t>1ページ</t>
    <phoneticPr fontId="4"/>
  </si>
  <si>
    <t>申込ファイル名</t>
    <rPh sb="0" eb="2">
      <t>モウシコミ</t>
    </rPh>
    <rPh sb="6" eb="7">
      <t>メイ</t>
    </rPh>
    <phoneticPr fontId="4"/>
  </si>
  <si>
    <t>学校名</t>
    <rPh sb="0" eb="3">
      <t>ガッコウメイ</t>
    </rPh>
    <phoneticPr fontId="7"/>
  </si>
  <si>
    <t>必ず、提出前に、参加人数や出品の有無を下の表で確認してください。</t>
    <rPh sb="0" eb="1">
      <t>カナラ</t>
    </rPh>
    <rPh sb="3" eb="5">
      <t>テイシュツ</t>
    </rPh>
    <rPh sb="5" eb="6">
      <t>マエ</t>
    </rPh>
    <rPh sb="8" eb="10">
      <t>サンカ</t>
    </rPh>
    <rPh sb="10" eb="12">
      <t>ニンズウ</t>
    </rPh>
    <rPh sb="13" eb="15">
      <t>シュッピン</t>
    </rPh>
    <rPh sb="16" eb="18">
      <t>ウム</t>
    </rPh>
    <rPh sb="19" eb="20">
      <t>シタ</t>
    </rPh>
    <rPh sb="21" eb="22">
      <t>ヒョウ</t>
    </rPh>
    <rPh sb="23" eb="25">
      <t>カクニン</t>
    </rPh>
    <phoneticPr fontId="7"/>
  </si>
  <si>
    <t>アナウンス　総数</t>
    <rPh sb="6" eb="8">
      <t>ソウスウ</t>
    </rPh>
    <phoneticPr fontId="7"/>
  </si>
  <si>
    <t>朗読　総数</t>
    <rPh sb="0" eb="2">
      <t>ロウドク</t>
    </rPh>
    <rPh sb="3" eb="5">
      <t>ソウスウ</t>
    </rPh>
    <phoneticPr fontId="7"/>
  </si>
  <si>
    <t>延岡星雲</t>
    <rPh sb="0" eb="2">
      <t>ノベオカ</t>
    </rPh>
    <rPh sb="2" eb="4">
      <t>セイウン</t>
    </rPh>
    <phoneticPr fontId="4"/>
  </si>
  <si>
    <t>貴校参加数</t>
    <rPh sb="0" eb="1">
      <t>キ</t>
    </rPh>
    <rPh sb="1" eb="2">
      <t>コウ</t>
    </rPh>
    <rPh sb="2" eb="4">
      <t>サンカ</t>
    </rPh>
    <rPh sb="4" eb="5">
      <t>スウ</t>
    </rPh>
    <phoneticPr fontId="7"/>
  </si>
  <si>
    <t>小林秀峰</t>
  </si>
  <si>
    <t>富島</t>
  </si>
  <si>
    <t>日向</t>
  </si>
  <si>
    <t>日向工業</t>
  </si>
  <si>
    <t>福島</t>
  </si>
  <si>
    <t>飯野</t>
  </si>
  <si>
    <t>２ページ</t>
    <phoneticPr fontId="4"/>
  </si>
  <si>
    <t>学　校　名</t>
    <rPh sb="0" eb="1">
      <t>ガク</t>
    </rPh>
    <rPh sb="2" eb="3">
      <t>コウ</t>
    </rPh>
    <rPh sb="4" eb="5">
      <t>メイ</t>
    </rPh>
    <phoneticPr fontId="7"/>
  </si>
  <si>
    <t>高鍋</t>
  </si>
  <si>
    <t>高鍋農業</t>
  </si>
  <si>
    <t>記載責任者</t>
    <rPh sb="0" eb="2">
      <t>キサイ</t>
    </rPh>
    <rPh sb="2" eb="5">
      <t>セキニンシャ</t>
    </rPh>
    <phoneticPr fontId="7"/>
  </si>
  <si>
    <t>都農</t>
  </si>
  <si>
    <t>門川</t>
  </si>
  <si>
    <t>生徒部長名</t>
    <rPh sb="0" eb="2">
      <t>セイト</t>
    </rPh>
    <rPh sb="2" eb="5">
      <t>ブチョウメイ</t>
    </rPh>
    <phoneticPr fontId="7"/>
  </si>
  <si>
    <t>学年</t>
    <rPh sb="0" eb="2">
      <t>ガクネン</t>
    </rPh>
    <phoneticPr fontId="7"/>
  </si>
  <si>
    <t>高千穂</t>
  </si>
  <si>
    <t>枚目</t>
    <phoneticPr fontId="7"/>
  </si>
  <si>
    <t>五ヶ瀬中等教育</t>
    <rPh sb="3" eb="5">
      <t>チュウトウ</t>
    </rPh>
    <rPh sb="5" eb="7">
      <t>キョウイク</t>
    </rPh>
    <phoneticPr fontId="7"/>
  </si>
  <si>
    <t>日南学園 宮崎穎学館</t>
  </si>
  <si>
    <t>入賞</t>
    <rPh sb="0" eb="2">
      <t>ニュウショウ</t>
    </rPh>
    <phoneticPr fontId="7"/>
  </si>
  <si>
    <t>演順</t>
    <rPh sb="0" eb="2">
      <t>エンジュン</t>
    </rPh>
    <phoneticPr fontId="7"/>
  </si>
  <si>
    <t>日章学園</t>
  </si>
  <si>
    <t>日向学院</t>
  </si>
  <si>
    <t>鵬翔</t>
  </si>
  <si>
    <t>宮崎日大</t>
  </si>
  <si>
    <t>宮崎第一</t>
  </si>
  <si>
    <t>宮崎学園</t>
  </si>
  <si>
    <t>明倫館</t>
  </si>
  <si>
    <t>日章学園 九州国際</t>
  </si>
  <si>
    <t>小林西</t>
  </si>
  <si>
    <t>日南学園</t>
  </si>
  <si>
    <t>延岡学園</t>
  </si>
  <si>
    <t>聖心ウルスラ</t>
  </si>
  <si>
    <t>都城聖ドミニコ</t>
  </si>
  <si>
    <t>都城</t>
  </si>
  <si>
    <t>都城東</t>
  </si>
  <si>
    <t>みやざき中央支援</t>
    <rPh sb="4" eb="6">
      <t>チュウオウ</t>
    </rPh>
    <rPh sb="6" eb="8">
      <t>シエン</t>
    </rPh>
    <phoneticPr fontId="7"/>
  </si>
  <si>
    <t>赤江まつばら支援</t>
  </si>
  <si>
    <t>みなみのかぜ支援</t>
  </si>
  <si>
    <t>清武せいりゅう支援</t>
  </si>
  <si>
    <t>日南くろしお支援</t>
  </si>
  <si>
    <t>日向ひまわり支援</t>
  </si>
  <si>
    <t>都城きりしま支援 小林</t>
  </si>
  <si>
    <t>都城きりしま支援</t>
  </si>
  <si>
    <t>延岡しろやま支援</t>
  </si>
  <si>
    <t>延岡しろやま支援 高千穂</t>
  </si>
  <si>
    <t>校長名</t>
    <rPh sb="0" eb="3">
      <t>コウチョウメイ</t>
    </rPh>
    <phoneticPr fontId="7"/>
  </si>
  <si>
    <t>都城さくら聴覚支援</t>
  </si>
  <si>
    <t>４ページ</t>
    <phoneticPr fontId="4"/>
  </si>
  <si>
    <t>（ア)　記載責任者</t>
    <rPh sb="4" eb="6">
      <t>キサイ</t>
    </rPh>
    <rPh sb="6" eb="9">
      <t>セキニンシャ</t>
    </rPh>
    <phoneticPr fontId="7"/>
  </si>
  <si>
    <t>（イ)　部長生徒名</t>
    <rPh sb="4" eb="6">
      <t>ブチョウ</t>
    </rPh>
    <rPh sb="6" eb="8">
      <t>セイト</t>
    </rPh>
    <rPh sb="8" eb="9">
      <t>メイ</t>
    </rPh>
    <phoneticPr fontId="7"/>
  </si>
  <si>
    <t>（ウ）学年</t>
    <rPh sb="3" eb="5">
      <t>ガクネン</t>
    </rPh>
    <phoneticPr fontId="4"/>
  </si>
  <si>
    <t>※　姓と名の間は1字空けてください。
※　部顧問などの職員に限ります。</t>
    <rPh sb="2" eb="3">
      <t>セイ</t>
    </rPh>
    <rPh sb="4" eb="5">
      <t>ナ</t>
    </rPh>
    <rPh sb="6" eb="7">
      <t>アイダ</t>
    </rPh>
    <rPh sb="9" eb="10">
      <t>ジ</t>
    </rPh>
    <rPh sb="10" eb="11">
      <t>ア</t>
    </rPh>
    <rPh sb="21" eb="22">
      <t>ブ</t>
    </rPh>
    <rPh sb="22" eb="24">
      <t>コモン</t>
    </rPh>
    <rPh sb="27" eb="29">
      <t>ショクイン</t>
    </rPh>
    <rPh sb="30" eb="31">
      <t>カギ</t>
    </rPh>
    <phoneticPr fontId="4"/>
  </si>
  <si>
    <t>申込書</t>
    <rPh sb="0" eb="2">
      <t>モウシコミ</t>
    </rPh>
    <rPh sb="2" eb="3">
      <t>ショ</t>
    </rPh>
    <phoneticPr fontId="7"/>
  </si>
  <si>
    <t>申込</t>
    <rPh sb="0" eb="2">
      <t>モウシコミ</t>
    </rPh>
    <phoneticPr fontId="4"/>
  </si>
  <si>
    <t>×1,000円がエントリー代</t>
    <rPh sb="6" eb="7">
      <t>エン</t>
    </rPh>
    <rPh sb="13" eb="14">
      <t>ダイ</t>
    </rPh>
    <phoneticPr fontId="4"/>
  </si>
  <si>
    <t>※現時点で未定</t>
    <rPh sb="1" eb="4">
      <t>ゲンジテン</t>
    </rPh>
    <rPh sb="5" eb="7">
      <t>ミテイ</t>
    </rPh>
    <phoneticPr fontId="4"/>
  </si>
  <si>
    <t>①引率で参加予定</t>
    <rPh sb="1" eb="3">
      <t>インソツ</t>
    </rPh>
    <rPh sb="4" eb="6">
      <t>サンカ</t>
    </rPh>
    <rPh sb="6" eb="8">
      <t>ヨテイ</t>
    </rPh>
    <phoneticPr fontId="3"/>
  </si>
  <si>
    <t>②引率はないが参加予定</t>
    <rPh sb="1" eb="3">
      <t>インソツ</t>
    </rPh>
    <rPh sb="7" eb="9">
      <t>サンカ</t>
    </rPh>
    <rPh sb="9" eb="11">
      <t>ヨテイ</t>
    </rPh>
    <phoneticPr fontId="3"/>
  </si>
  <si>
    <t>×参加できない（理由を備考欄に）</t>
    <rPh sb="1" eb="3">
      <t>サンカ</t>
    </rPh>
    <rPh sb="8" eb="10">
      <t>リユウ</t>
    </rPh>
    <rPh sb="11" eb="14">
      <t>ビコウラン</t>
    </rPh>
    <phoneticPr fontId="3"/>
  </si>
  <si>
    <t>↓申込ファイル名</t>
    <rPh sb="1" eb="3">
      <t>モウシコミ</t>
    </rPh>
    <rPh sb="7" eb="8">
      <t>メイ</t>
    </rPh>
    <phoneticPr fontId="4"/>
  </si>
  <si>
    <t>④【担当校】運営委員の情報入力</t>
    <rPh sb="2" eb="5">
      <t>タントウコウ</t>
    </rPh>
    <rPh sb="6" eb="8">
      <t>ウンエイ</t>
    </rPh>
    <rPh sb="8" eb="10">
      <t>イイン</t>
    </rPh>
    <rPh sb="11" eb="13">
      <t>ジョウホウ</t>
    </rPh>
    <rPh sb="13" eb="15">
      <t>ニュウリョク</t>
    </rPh>
    <phoneticPr fontId="4"/>
  </si>
  <si>
    <t>⑤【担当校】申込生徒の情報入力</t>
    <rPh sb="2" eb="5">
      <t>タントウコウ</t>
    </rPh>
    <rPh sb="6" eb="8">
      <t>モウシコミ</t>
    </rPh>
    <rPh sb="8" eb="10">
      <t>セイト</t>
    </rPh>
    <rPh sb="11" eb="13">
      <t>ジョウホウ</t>
    </rPh>
    <rPh sb="13" eb="15">
      <t>ニュウリョク</t>
    </rPh>
    <phoneticPr fontId="4"/>
  </si>
  <si>
    <t>⑥【担当校】申込書（提出版）</t>
    <rPh sb="2" eb="5">
      <t>タントウコウ</t>
    </rPh>
    <rPh sb="6" eb="8">
      <t>モウシコミ</t>
    </rPh>
    <rPh sb="8" eb="9">
      <t>ショ</t>
    </rPh>
    <rPh sb="10" eb="12">
      <t>テイシュツ</t>
    </rPh>
    <rPh sb="12" eb="13">
      <t>バン</t>
    </rPh>
    <phoneticPr fontId="4"/>
  </si>
  <si>
    <t>(エ)　学 校 長 名</t>
    <rPh sb="4" eb="5">
      <t>ガク</t>
    </rPh>
    <rPh sb="6" eb="7">
      <t>コウ</t>
    </rPh>
    <rPh sb="8" eb="9">
      <t>ナガ</t>
    </rPh>
    <rPh sb="10" eb="11">
      <t>メイ</t>
    </rPh>
    <phoneticPr fontId="4"/>
  </si>
  <si>
    <t>（オ）申 込 期 日</t>
    <rPh sb="2" eb="4">
      <t>モウシコミ</t>
    </rPh>
    <rPh sb="5" eb="6">
      <t>コ</t>
    </rPh>
    <rPh sb="7" eb="8">
      <t>キ</t>
    </rPh>
    <rPh sb="9" eb="10">
      <t>ヒ</t>
    </rPh>
    <phoneticPr fontId="4"/>
  </si>
  <si>
    <t>大会名</t>
    <rPh sb="0" eb="3">
      <t>タイカイメイ</t>
    </rPh>
    <phoneticPr fontId="4"/>
  </si>
  <si>
    <t>原稿提出〆切日</t>
    <rPh sb="0" eb="2">
      <t>ゲンコウ</t>
    </rPh>
    <rPh sb="2" eb="4">
      <t>テイシュツ</t>
    </rPh>
    <rPh sb="4" eb="6">
      <t>シメキリ</t>
    </rPh>
    <rPh sb="6" eb="7">
      <t>ビ</t>
    </rPh>
    <phoneticPr fontId="4"/>
  </si>
  <si>
    <t>大会名（略称）</t>
    <rPh sb="0" eb="3">
      <t>タイカイメイ</t>
    </rPh>
    <rPh sb="4" eb="6">
      <t>リャクショウ</t>
    </rPh>
    <phoneticPr fontId="4"/>
  </si>
  <si>
    <t>県西地区</t>
    <rPh sb="0" eb="2">
      <t>ケンセイ</t>
    </rPh>
    <rPh sb="2" eb="4">
      <t>チク</t>
    </rPh>
    <phoneticPr fontId="4"/>
  </si>
  <si>
    <t>県央地区</t>
    <rPh sb="0" eb="2">
      <t>ケンオウ</t>
    </rPh>
    <rPh sb="2" eb="4">
      <t>チク</t>
    </rPh>
    <phoneticPr fontId="4"/>
  </si>
  <si>
    <t>県北地区</t>
    <rPh sb="0" eb="2">
      <t>ケンホク</t>
    </rPh>
    <rPh sb="2" eb="4">
      <t>チク</t>
    </rPh>
    <phoneticPr fontId="4"/>
  </si>
  <si>
    <t>県南地区</t>
    <rPh sb="0" eb="2">
      <t>ケンナン</t>
    </rPh>
    <rPh sb="2" eb="4">
      <t>チク</t>
    </rPh>
    <phoneticPr fontId="4"/>
  </si>
  <si>
    <t>21～40</t>
    <phoneticPr fontId="4"/>
  </si>
  <si>
    <t>1～20</t>
    <phoneticPr fontId="4"/>
  </si>
  <si>
    <t>41～60</t>
    <phoneticPr fontId="4"/>
  </si>
  <si>
    <t>61～70</t>
    <phoneticPr fontId="4"/>
  </si>
  <si>
    <t>私立</t>
    <rPh sb="0" eb="2">
      <t>シリツ</t>
    </rPh>
    <phoneticPr fontId="4"/>
  </si>
  <si>
    <t>71～90</t>
    <phoneticPr fontId="4"/>
  </si>
  <si>
    <t>支援学校</t>
    <rPh sb="0" eb="2">
      <t>シエン</t>
    </rPh>
    <rPh sb="2" eb="4">
      <t>ガッコウ</t>
    </rPh>
    <phoneticPr fontId="4"/>
  </si>
  <si>
    <t>91～１20</t>
    <phoneticPr fontId="4"/>
  </si>
  <si>
    <t>01sadowara</t>
  </si>
  <si>
    <t>02oomiya</t>
  </si>
  <si>
    <t>03kaiyo</t>
  </si>
  <si>
    <t>04miyakita</t>
  </si>
  <si>
    <t>05miyakogyo</t>
  </si>
  <si>
    <t>06miyasho</t>
  </si>
  <si>
    <t>07miyanishi</t>
  </si>
  <si>
    <t>08miyano</t>
  </si>
  <si>
    <t>09miyahigashi</t>
  </si>
  <si>
    <t>10miyaminami</t>
  </si>
  <si>
    <t>13honjo</t>
    <phoneticPr fontId="4"/>
  </si>
  <si>
    <t>14takanabe</t>
    <phoneticPr fontId="4"/>
  </si>
  <si>
    <t>15takano</t>
    <phoneticPr fontId="4"/>
  </si>
  <si>
    <t>16tsuno</t>
    <phoneticPr fontId="4"/>
  </si>
  <si>
    <t>21takajo</t>
    <phoneticPr fontId="4"/>
  </si>
  <si>
    <t>22izumigaoka</t>
    <phoneticPr fontId="4"/>
  </si>
  <si>
    <t>23tonishi</t>
    <phoneticPr fontId="4"/>
  </si>
  <si>
    <t>24toko</t>
    <phoneticPr fontId="4"/>
  </si>
  <si>
    <t>25tosho</t>
    <phoneticPr fontId="4"/>
  </si>
  <si>
    <t>26tono</t>
    <phoneticPr fontId="4"/>
  </si>
  <si>
    <t>27kobayashi</t>
    <phoneticPr fontId="4"/>
  </si>
  <si>
    <t>28syuho</t>
    <phoneticPr fontId="4"/>
  </si>
  <si>
    <t>29iino</t>
    <phoneticPr fontId="4"/>
  </si>
  <si>
    <t>41nobetaka</t>
    <phoneticPr fontId="4"/>
  </si>
  <si>
    <t>42nobeko</t>
    <phoneticPr fontId="4"/>
  </si>
  <si>
    <t>43nobesho</t>
    <phoneticPr fontId="4"/>
  </si>
  <si>
    <t>44seiun</t>
    <phoneticPr fontId="4"/>
  </si>
  <si>
    <t>45seiho</t>
    <phoneticPr fontId="4"/>
  </si>
  <si>
    <t>46tomishima</t>
    <phoneticPr fontId="4"/>
  </si>
  <si>
    <t>47hyuga</t>
    <phoneticPr fontId="4"/>
  </si>
  <si>
    <t>48hyugakogyo</t>
    <phoneticPr fontId="4"/>
  </si>
  <si>
    <t>49kadokawa</t>
    <phoneticPr fontId="4"/>
  </si>
  <si>
    <t>50takachiho</t>
    <phoneticPr fontId="4"/>
  </si>
  <si>
    <t>51gokase</t>
    <phoneticPr fontId="4"/>
  </si>
  <si>
    <t>61nichinan</t>
    <phoneticPr fontId="4"/>
  </si>
  <si>
    <t>62shintoku</t>
    <phoneticPr fontId="4"/>
  </si>
  <si>
    <t>63hukushima</t>
    <phoneticPr fontId="4"/>
  </si>
  <si>
    <t>71eigakukan</t>
    <phoneticPr fontId="4"/>
  </si>
  <si>
    <t>72nissho</t>
    <phoneticPr fontId="4"/>
  </si>
  <si>
    <t>73hyugagakuin</t>
    <phoneticPr fontId="4"/>
  </si>
  <si>
    <t>74hosho</t>
    <phoneticPr fontId="4"/>
  </si>
  <si>
    <t>75nichidai</t>
    <phoneticPr fontId="4"/>
  </si>
  <si>
    <t>76daiichi</t>
    <phoneticPr fontId="4"/>
  </si>
  <si>
    <t>78meirinkan</t>
    <phoneticPr fontId="4"/>
  </si>
  <si>
    <t>79kyusyukokusai</t>
    <phoneticPr fontId="4"/>
  </si>
  <si>
    <t>80kobayashinishi</t>
    <phoneticPr fontId="4"/>
  </si>
  <si>
    <t>81nichinangakuen</t>
    <phoneticPr fontId="4"/>
  </si>
  <si>
    <t>82nobeokagakuen</t>
    <phoneticPr fontId="4"/>
  </si>
  <si>
    <t>83ursula</t>
    <phoneticPr fontId="4"/>
  </si>
  <si>
    <t>84dominico</t>
    <phoneticPr fontId="4"/>
  </si>
  <si>
    <t>85miyakonojo</t>
    <phoneticPr fontId="4"/>
  </si>
  <si>
    <t>86miyakonojohigashi</t>
    <phoneticPr fontId="4"/>
  </si>
  <si>
    <t>データ管理初期設定画面</t>
    <rPh sb="3" eb="5">
      <t>カンリ</t>
    </rPh>
    <rPh sb="5" eb="7">
      <t>ショキ</t>
    </rPh>
    <rPh sb="7" eb="9">
      <t>セッテイ</t>
    </rPh>
    <rPh sb="9" eb="11">
      <t>ガメン</t>
    </rPh>
    <phoneticPr fontId="4"/>
  </si>
  <si>
    <t>番組部門名</t>
    <rPh sb="0" eb="2">
      <t>バングミ</t>
    </rPh>
    <rPh sb="2" eb="4">
      <t>ブモン</t>
    </rPh>
    <rPh sb="4" eb="5">
      <t>メイ</t>
    </rPh>
    <phoneticPr fontId="4"/>
  </si>
  <si>
    <t>高総文祭</t>
    <rPh sb="0" eb="2">
      <t>コウソウ</t>
    </rPh>
    <rPh sb="2" eb="4">
      <t>ブンサイ</t>
    </rPh>
    <phoneticPr fontId="4"/>
  </si>
  <si>
    <t>新人戦</t>
    <rPh sb="0" eb="3">
      <t>シンジンセン</t>
    </rPh>
    <phoneticPr fontId="4"/>
  </si>
  <si>
    <t>ラジオ番組</t>
    <rPh sb="3" eb="5">
      <t>バングミ</t>
    </rPh>
    <phoneticPr fontId="4"/>
  </si>
  <si>
    <t>テレビ番組</t>
    <rPh sb="3" eb="5">
      <t>バングミ</t>
    </rPh>
    <phoneticPr fontId="4"/>
  </si>
  <si>
    <t>朗読作品名</t>
    <rPh sb="0" eb="2">
      <t>ロウドク</t>
    </rPh>
    <rPh sb="2" eb="5">
      <t>サクヒンメイ</t>
    </rPh>
    <phoneticPr fontId="4"/>
  </si>
  <si>
    <r>
      <t>NHK</t>
    </r>
    <r>
      <rPr>
        <sz val="11"/>
        <color theme="1"/>
        <rFont val="HGPｺﾞｼｯｸM"/>
        <family val="3"/>
        <charset val="128"/>
      </rPr>
      <t>杯</t>
    </r>
    <rPh sb="3" eb="4">
      <t>ハイ</t>
    </rPh>
    <phoneticPr fontId="4"/>
  </si>
  <si>
    <r>
      <rPr>
        <sz val="8"/>
        <color theme="1"/>
        <rFont val="HGPｺﾞｼｯｸM"/>
        <family val="3"/>
        <charset val="128"/>
      </rPr>
      <t>申込ファイル名</t>
    </r>
    <rPh sb="0" eb="2">
      <t>モウシコミ</t>
    </rPh>
    <rPh sb="6" eb="7">
      <t>メイ</t>
    </rPh>
    <phoneticPr fontId="1"/>
  </si>
  <si>
    <t>NHK杯前日準備担当校</t>
    <rPh sb="3" eb="4">
      <t>ハイ</t>
    </rPh>
    <rPh sb="4" eb="6">
      <t>ゼンジツ</t>
    </rPh>
    <rPh sb="6" eb="8">
      <t>ジュンビ</t>
    </rPh>
    <rPh sb="8" eb="10">
      <t>タントウ</t>
    </rPh>
    <rPh sb="10" eb="11">
      <t>コウ</t>
    </rPh>
    <phoneticPr fontId="1"/>
  </si>
  <si>
    <t xml:space="preserve">         </t>
    <phoneticPr fontId="4"/>
  </si>
  <si>
    <t>　　　　　</t>
    <phoneticPr fontId="4"/>
  </si>
  <si>
    <t>　　　　</t>
    <phoneticPr fontId="4"/>
  </si>
  <si>
    <t>朗読</t>
    <rPh sb="0" eb="2">
      <t>ロウドク</t>
    </rPh>
    <phoneticPr fontId="4"/>
  </si>
  <si>
    <t>　　　　※ファイル名を指定番号+学校名（半角英数）にしてください。（例：宮崎北の場合「04miyakita」となります。）</t>
    <rPh sb="36" eb="38">
      <t>ミヤザキ</t>
    </rPh>
    <rPh sb="38" eb="39">
      <t>キタ</t>
    </rPh>
    <phoneticPr fontId="4"/>
  </si>
  <si>
    <t>記号</t>
    <rPh sb="0" eb="2">
      <t>キゴウ</t>
    </rPh>
    <phoneticPr fontId="4"/>
  </si>
  <si>
    <t>大会名（略記号）</t>
    <rPh sb="0" eb="3">
      <t>タイカイメイ</t>
    </rPh>
    <rPh sb="4" eb="5">
      <t>リャク</t>
    </rPh>
    <rPh sb="5" eb="7">
      <t>キゴウ</t>
    </rPh>
    <phoneticPr fontId="4"/>
  </si>
  <si>
    <t>77miyagaku</t>
    <phoneticPr fontId="4"/>
  </si>
  <si>
    <t>メディア規格</t>
    <rPh sb="4" eb="6">
      <t>キカク</t>
    </rPh>
    <phoneticPr fontId="4"/>
  </si>
  <si>
    <t>DVD-R</t>
    <phoneticPr fontId="4"/>
  </si>
  <si>
    <t>テレビ部門など</t>
    <rPh sb="3" eb="5">
      <t>ブモン</t>
    </rPh>
    <phoneticPr fontId="4"/>
  </si>
  <si>
    <t>BD-R</t>
    <phoneticPr fontId="4"/>
  </si>
  <si>
    <t>正式学校名</t>
    <rPh sb="0" eb="2">
      <t>セイシキ</t>
    </rPh>
    <rPh sb="2" eb="5">
      <t>ガッコウメイ</t>
    </rPh>
    <phoneticPr fontId="4"/>
  </si>
  <si>
    <t>学校名</t>
    <rPh sb="0" eb="3">
      <t>ガッコウメイ</t>
    </rPh>
    <phoneticPr fontId="4"/>
  </si>
  <si>
    <t>87clark</t>
    <phoneticPr fontId="4"/>
  </si>
  <si>
    <t>91miyacyuo</t>
    <phoneticPr fontId="4"/>
  </si>
  <si>
    <t>92miyacyuo</t>
  </si>
  <si>
    <t>94seiryu</t>
    <phoneticPr fontId="4"/>
  </si>
  <si>
    <t>93minaminokaze</t>
    <phoneticPr fontId="4"/>
  </si>
  <si>
    <t>95kuroshio</t>
    <phoneticPr fontId="4"/>
  </si>
  <si>
    <t>96himawari</t>
    <phoneticPr fontId="4"/>
  </si>
  <si>
    <t>97kirishima</t>
    <phoneticPr fontId="4"/>
  </si>
  <si>
    <t>98kirishimakoba</t>
    <phoneticPr fontId="4"/>
  </si>
  <si>
    <t>99rupinasu</t>
    <phoneticPr fontId="4"/>
  </si>
  <si>
    <t>100shiroyamataka</t>
    <phoneticPr fontId="4"/>
  </si>
  <si>
    <t>101meisei</t>
    <phoneticPr fontId="4"/>
  </si>
  <si>
    <t>102sakura</t>
    <phoneticPr fontId="4"/>
  </si>
  <si>
    <t>103shiroyama</t>
    <phoneticPr fontId="4"/>
  </si>
  <si>
    <t>佐土原</t>
  </si>
  <si>
    <t>宮崎大宮</t>
  </si>
  <si>
    <t>宮崎海洋</t>
  </si>
  <si>
    <t>宮崎北</t>
  </si>
  <si>
    <t>宮崎商業</t>
  </si>
  <si>
    <t>宮崎西</t>
  </si>
  <si>
    <t>宮崎農業</t>
  </si>
  <si>
    <t>宮崎東</t>
  </si>
  <si>
    <t>宮崎南</t>
  </si>
  <si>
    <t>都城泉ヶ丘</t>
  </si>
  <si>
    <t>都城西</t>
  </si>
  <si>
    <t>都城工業</t>
  </si>
  <si>
    <t>都城商業</t>
  </si>
  <si>
    <t>都城農業</t>
  </si>
  <si>
    <t>延岡</t>
  </si>
  <si>
    <t>延岡工業</t>
  </si>
  <si>
    <t>延岡商業</t>
  </si>
  <si>
    <t>延岡青朋</t>
  </si>
  <si>
    <t>日南</t>
  </si>
  <si>
    <t>日南振徳</t>
  </si>
  <si>
    <t>小林</t>
  </si>
  <si>
    <t>クラーク</t>
    <phoneticPr fontId="7"/>
  </si>
  <si>
    <t>宮崎工業</t>
    <phoneticPr fontId="4"/>
  </si>
  <si>
    <t>妻</t>
    <rPh sb="0" eb="1">
      <t>ツマ</t>
    </rPh>
    <phoneticPr fontId="4"/>
  </si>
  <si>
    <t>高城</t>
    <rPh sb="0" eb="2">
      <t>タカジョウ</t>
    </rPh>
    <phoneticPr fontId="4"/>
  </si>
  <si>
    <t>本庄</t>
    <rPh sb="0" eb="2">
      <t>ホンジョウ</t>
    </rPh>
    <phoneticPr fontId="4"/>
  </si>
  <si>
    <t>顧問１</t>
    <rPh sb="0" eb="2">
      <t>コモン</t>
    </rPh>
    <phoneticPr fontId="4"/>
  </si>
  <si>
    <t>顧問２</t>
    <rPh sb="0" eb="2">
      <t>コモン</t>
    </rPh>
    <phoneticPr fontId="4"/>
  </si>
  <si>
    <t>顧問３</t>
    <rPh sb="0" eb="2">
      <t>コモン</t>
    </rPh>
    <phoneticPr fontId="4"/>
  </si>
  <si>
    <t>地神　大介</t>
  </si>
  <si>
    <t>大川　順二</t>
  </si>
  <si>
    <t>田畑　時彦</t>
  </si>
  <si>
    <t>髙山　翼</t>
  </si>
  <si>
    <t>丸田　裕志</t>
  </si>
  <si>
    <t>岩村　栄治</t>
  </si>
  <si>
    <t>藤井　宏一</t>
  </si>
  <si>
    <t>n</t>
    <phoneticPr fontId="4"/>
  </si>
  <si>
    <t>高文祭</t>
    <rPh sb="0" eb="3">
      <t>コウブンサイ</t>
    </rPh>
    <phoneticPr fontId="4"/>
  </si>
  <si>
    <t>k</t>
    <phoneticPr fontId="4"/>
  </si>
  <si>
    <t>s</t>
    <phoneticPr fontId="4"/>
  </si>
  <si>
    <t>Ⅰ　学校の情報入力</t>
    <rPh sb="2" eb="4">
      <t>ガッコウ</t>
    </rPh>
    <rPh sb="5" eb="7">
      <t>ジョウホウ</t>
    </rPh>
    <rPh sb="7" eb="9">
      <t>ニュウリョク</t>
    </rPh>
    <phoneticPr fontId="4"/>
  </si>
  <si>
    <t>顧問（２人目）</t>
    <rPh sb="0" eb="2">
      <t>コモン</t>
    </rPh>
    <rPh sb="3" eb="6">
      <t>フタリメ</t>
    </rPh>
    <phoneticPr fontId="4"/>
  </si>
  <si>
    <t>顧問（３人目）</t>
    <rPh sb="0" eb="2">
      <t>コモン</t>
    </rPh>
    <rPh sb="4" eb="5">
      <t>ニン</t>
    </rPh>
    <rPh sb="5" eb="6">
      <t>メ</t>
    </rPh>
    <phoneticPr fontId="4"/>
  </si>
  <si>
    <t>記載責任者・顧問（１人目）</t>
    <rPh sb="6" eb="8">
      <t>コモン</t>
    </rPh>
    <phoneticPr fontId="4"/>
  </si>
  <si>
    <t>Ⅱ　運営担当校の確認</t>
    <rPh sb="2" eb="4">
      <t>ウンエイ</t>
    </rPh>
    <rPh sb="4" eb="7">
      <t>タントウコウ</t>
    </rPh>
    <rPh sb="8" eb="10">
      <t>カクニン</t>
    </rPh>
    <phoneticPr fontId="4"/>
  </si>
  <si>
    <t>（カ）</t>
    <phoneticPr fontId="7"/>
  </si>
  <si>
    <t>（キ）</t>
    <phoneticPr fontId="7"/>
  </si>
  <si>
    <t>（ク）</t>
    <phoneticPr fontId="7"/>
  </si>
  <si>
    <t>　　　大会の運営業務の可否日については、次ページ以降で入力します。</t>
    <rPh sb="3" eb="5">
      <t>タイカイ</t>
    </rPh>
    <rPh sb="6" eb="8">
      <t>ウンエイ</t>
    </rPh>
    <rPh sb="8" eb="10">
      <t>ギョウム</t>
    </rPh>
    <rPh sb="11" eb="13">
      <t>カヒ</t>
    </rPh>
    <rPh sb="13" eb="14">
      <t>ビ</t>
    </rPh>
    <rPh sb="20" eb="21">
      <t>ジ</t>
    </rPh>
    <rPh sb="24" eb="26">
      <t>イコウ</t>
    </rPh>
    <rPh sb="27" eb="29">
      <t>ニュウリョク</t>
    </rPh>
    <phoneticPr fontId="4"/>
  </si>
  <si>
    <t>は</t>
    <phoneticPr fontId="4"/>
  </si>
  <si>
    <t>Ⅲ　【担当校】部顧問の情報入力Ⅰ</t>
    <rPh sb="3" eb="6">
      <t>タントウコウ</t>
    </rPh>
    <rPh sb="7" eb="8">
      <t>ブ</t>
    </rPh>
    <rPh sb="8" eb="10">
      <t>コモン</t>
    </rPh>
    <rPh sb="11" eb="13">
      <t>ジョウホウ</t>
    </rPh>
    <rPh sb="13" eb="15">
      <t>ニュウリョク</t>
    </rPh>
    <phoneticPr fontId="4"/>
  </si>
  <si>
    <t>担当校確認</t>
    <rPh sb="0" eb="3">
      <t>タントウコウ</t>
    </rPh>
    <rPh sb="3" eb="5">
      <t>カクニン</t>
    </rPh>
    <phoneticPr fontId="4"/>
  </si>
  <si>
    <t>部顧問情報入力２
（運営委員・引率者氏名）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5" eb="18">
      <t>インソツシャ</t>
    </rPh>
    <rPh sb="18" eb="20">
      <t>シメイ</t>
    </rPh>
    <phoneticPr fontId="4"/>
  </si>
  <si>
    <t>×参加できないので不要</t>
    <rPh sb="1" eb="3">
      <t>サンカ</t>
    </rPh>
    <rPh sb="9" eb="11">
      <t>フヨウ</t>
    </rPh>
    <phoneticPr fontId="4"/>
  </si>
  <si>
    <t>※現時点で未定（その理由や確定できる時期を備考欄に）</t>
    <rPh sb="1" eb="4">
      <t>ゲンジテン</t>
    </rPh>
    <rPh sb="5" eb="7">
      <t>ミテイ</t>
    </rPh>
    <rPh sb="10" eb="12">
      <t>リユウ</t>
    </rPh>
    <rPh sb="13" eb="15">
      <t>カクテイ</t>
    </rPh>
    <rPh sb="18" eb="20">
      <t>ジキ</t>
    </rPh>
    <rPh sb="21" eb="24">
      <t>ビコウラン</t>
    </rPh>
    <phoneticPr fontId="4"/>
  </si>
  <si>
    <t>生徒参加申込</t>
    <rPh sb="0" eb="2">
      <t>セイト</t>
    </rPh>
    <rPh sb="2" eb="4">
      <t>サンカ</t>
    </rPh>
    <rPh sb="4" eb="6">
      <t>モウシコミ</t>
    </rPh>
    <phoneticPr fontId="4"/>
  </si>
  <si>
    <t>参加申し込みする</t>
    <rPh sb="0" eb="2">
      <t>サンカ</t>
    </rPh>
    <rPh sb="2" eb="3">
      <t>モウ</t>
    </rPh>
    <rPh sb="4" eb="5">
      <t>コ</t>
    </rPh>
    <phoneticPr fontId="4"/>
  </si>
  <si>
    <t>APとVMは
記入不要</t>
    <rPh sb="7" eb="9">
      <t>キニュウ</t>
    </rPh>
    <rPh sb="9" eb="11">
      <t>フヨウ</t>
    </rPh>
    <phoneticPr fontId="3"/>
  </si>
  <si>
    <t>申込生徒情報入力</t>
    <rPh sb="0" eb="2">
      <t>モウシコミ</t>
    </rPh>
    <rPh sb="2" eb="4">
      <t>セイト</t>
    </rPh>
    <rPh sb="4" eb="6">
      <t>ジョウホウ</t>
    </rPh>
    <rPh sb="6" eb="8">
      <t>ニュウリョク</t>
    </rPh>
    <phoneticPr fontId="4"/>
  </si>
  <si>
    <t>有り</t>
    <rPh sb="0" eb="1">
      <t>ア</t>
    </rPh>
    <phoneticPr fontId="4"/>
  </si>
  <si>
    <t>なし</t>
    <phoneticPr fontId="4"/>
  </si>
  <si>
    <t>部門別の申込数</t>
    <rPh sb="0" eb="3">
      <t>ブモンベツ</t>
    </rPh>
    <rPh sb="4" eb="7">
      <t>モウシコミスウ</t>
    </rPh>
    <phoneticPr fontId="4"/>
  </si>
  <si>
    <t>ラジオドキュメント</t>
  </si>
  <si>
    <t>テレビドキュメント</t>
  </si>
  <si>
    <t>創作ラジオドラマ</t>
    <rPh sb="0" eb="2">
      <t>ソウサク</t>
    </rPh>
    <phoneticPr fontId="4"/>
  </si>
  <si>
    <t>創作テレビドラマ</t>
    <rPh sb="0" eb="2">
      <t>ソウサク</t>
    </rPh>
    <phoneticPr fontId="4"/>
  </si>
  <si>
    <t>顧問の先生と一緒に別紙の申込書の内容を確認しました。</t>
    <rPh sb="0" eb="2">
      <t>コモン</t>
    </rPh>
    <rPh sb="3" eb="5">
      <t>センセイ</t>
    </rPh>
    <rPh sb="6" eb="8">
      <t>イッショ</t>
    </rPh>
    <rPh sb="9" eb="11">
      <t>ベッシ</t>
    </rPh>
    <rPh sb="12" eb="15">
      <t>モウシコミショ</t>
    </rPh>
    <rPh sb="16" eb="18">
      <t>ナイヨウ</t>
    </rPh>
    <rPh sb="19" eb="21">
      <t>カクニン</t>
    </rPh>
    <phoneticPr fontId="4"/>
  </si>
  <si>
    <t>生徒部長名</t>
    <rPh sb="0" eb="2">
      <t>セイト</t>
    </rPh>
    <rPh sb="2" eb="5">
      <t>ブチョウメイ</t>
    </rPh>
    <phoneticPr fontId="4"/>
  </si>
  <si>
    <t>記載責任者
・顧問１人目</t>
    <rPh sb="7" eb="9">
      <t>コモン</t>
    </rPh>
    <phoneticPr fontId="4"/>
  </si>
  <si>
    <t>印</t>
    <rPh sb="0" eb="1">
      <t>イン</t>
    </rPh>
    <phoneticPr fontId="4"/>
  </si>
  <si>
    <t>●氏　名
●番組部門は作品名</t>
    <rPh sb="6" eb="8">
      <t>バングミ</t>
    </rPh>
    <rPh sb="8" eb="10">
      <t>ブモン</t>
    </rPh>
    <rPh sb="11" eb="13">
      <t>サクヒン</t>
    </rPh>
    <phoneticPr fontId="7"/>
  </si>
  <si>
    <t>放送専門部会長　殿</t>
    <phoneticPr fontId="4"/>
  </si>
  <si>
    <t>担当校</t>
    <rPh sb="0" eb="2">
      <t>タントウ</t>
    </rPh>
    <rPh sb="2" eb="3">
      <t>コウ</t>
    </rPh>
    <phoneticPr fontId="4"/>
  </si>
  <si>
    <t>⑦　本大会に参加する生徒や作品について、以下に入力してください。</t>
    <rPh sb="2" eb="3">
      <t>ホン</t>
    </rPh>
    <rPh sb="6" eb="8">
      <t>サンカ</t>
    </rPh>
    <rPh sb="10" eb="12">
      <t>セイト</t>
    </rPh>
    <rPh sb="13" eb="15">
      <t>サクヒン</t>
    </rPh>
    <rPh sb="20" eb="22">
      <t>イカ</t>
    </rPh>
    <rPh sb="23" eb="25">
      <t>ニュウリョク</t>
    </rPh>
    <phoneticPr fontId="4"/>
  </si>
  <si>
    <t>申込ファイル名の設定と送信</t>
    <rPh sb="0" eb="1">
      <t>モウ</t>
    </rPh>
    <rPh sb="1" eb="2">
      <t>コ</t>
    </rPh>
    <rPh sb="6" eb="7">
      <t>メイ</t>
    </rPh>
    <rPh sb="8" eb="10">
      <t>セッテイ</t>
    </rPh>
    <rPh sb="11" eb="13">
      <t>ソウシン</t>
    </rPh>
    <phoneticPr fontId="4"/>
  </si>
  <si>
    <t>提出書類</t>
    <rPh sb="0" eb="2">
      <t>テイシュツ</t>
    </rPh>
    <rPh sb="2" eb="4">
      <t>ショルイ</t>
    </rPh>
    <phoneticPr fontId="4"/>
  </si>
  <si>
    <t>最終確認
・印刷画面</t>
    <rPh sb="0" eb="2">
      <t>サイシュウ</t>
    </rPh>
    <rPh sb="2" eb="4">
      <t>カクニン</t>
    </rPh>
    <rPh sb="6" eb="8">
      <t>インサツ</t>
    </rPh>
    <rPh sb="8" eb="10">
      <t>ガメン</t>
    </rPh>
    <phoneticPr fontId="4"/>
  </si>
  <si>
    <t>⑧　申込データの入力と送付にあたって、保存名を確認してください。</t>
    <rPh sb="2" eb="4">
      <t>モウシコミ</t>
    </rPh>
    <rPh sb="8" eb="10">
      <t>ニュウリョク</t>
    </rPh>
    <rPh sb="11" eb="13">
      <t>ソウフ</t>
    </rPh>
    <rPh sb="19" eb="21">
      <t>ホゾン</t>
    </rPh>
    <rPh sb="21" eb="22">
      <t>メイ</t>
    </rPh>
    <rPh sb="23" eb="25">
      <t>カクニン</t>
    </rPh>
    <phoneticPr fontId="4"/>
  </si>
  <si>
    <t>↓担当校の確認</t>
    <rPh sb="1" eb="3">
      <t>タントウ</t>
    </rPh>
    <rPh sb="3" eb="4">
      <t>コウ</t>
    </rPh>
    <rPh sb="5" eb="7">
      <t>カクニン</t>
    </rPh>
    <phoneticPr fontId="4"/>
  </si>
  <si>
    <t>部門</t>
  </si>
  <si>
    <t>朗読部門</t>
    <rPh sb="0" eb="2">
      <t>ロウドク</t>
    </rPh>
    <rPh sb="2" eb="4">
      <t>ブモン</t>
    </rPh>
    <phoneticPr fontId="7"/>
  </si>
  <si>
    <t>テレビ番組部門</t>
    <rPh sb="3" eb="5">
      <t>バングミ</t>
    </rPh>
    <rPh sb="5" eb="7">
      <t>ブモン</t>
    </rPh>
    <phoneticPr fontId="4"/>
  </si>
  <si>
    <t>番組部門は
記入不要</t>
    <rPh sb="0" eb="2">
      <t>バングミ</t>
    </rPh>
    <rPh sb="2" eb="4">
      <t>ブモン</t>
    </rPh>
    <rPh sb="6" eb="8">
      <t>キニュウ</t>
    </rPh>
    <rPh sb="8" eb="10">
      <t>フヨウ</t>
    </rPh>
    <phoneticPr fontId="7"/>
  </si>
  <si>
    <t>※アナのみ</t>
  </si>
  <si>
    <t>朗読作品番号</t>
    <rPh sb="0" eb="2">
      <t>ロウドク</t>
    </rPh>
    <rPh sb="2" eb="4">
      <t>サクヒン</t>
    </rPh>
    <rPh sb="4" eb="6">
      <t>バンゴウ</t>
    </rPh>
    <phoneticPr fontId="7"/>
  </si>
  <si>
    <t>朗読作品名</t>
    <rPh sb="0" eb="2">
      <t>ロウドク</t>
    </rPh>
    <rPh sb="2" eb="4">
      <t>サクヒン</t>
    </rPh>
    <rPh sb="4" eb="5">
      <t>メイ</t>
    </rPh>
    <phoneticPr fontId="7"/>
  </si>
  <si>
    <t/>
  </si>
  <si>
    <t>入力必須(クリック後選択)</t>
    <rPh sb="9" eb="10">
      <t>ゴ</t>
    </rPh>
    <rPh sb="10" eb="12">
      <t>センタク</t>
    </rPh>
    <phoneticPr fontId="4"/>
  </si>
  <si>
    <t>学校名選択</t>
    <rPh sb="0" eb="3">
      <t>ガッコウメイ</t>
    </rPh>
    <rPh sb="3" eb="5">
      <t>センタク</t>
    </rPh>
    <phoneticPr fontId="4"/>
  </si>
  <si>
    <t>「担当校の確認」で表示された上のボタンのどちらかをクリックして、次に進んでください。</t>
    <rPh sb="1" eb="4">
      <t>タントウコウ</t>
    </rPh>
    <rPh sb="5" eb="7">
      <t>カクニン</t>
    </rPh>
    <rPh sb="9" eb="11">
      <t>ヒョウジ</t>
    </rPh>
    <rPh sb="14" eb="15">
      <t>ウエ</t>
    </rPh>
    <rPh sb="32" eb="33">
      <t>ツギ</t>
    </rPh>
    <rPh sb="34" eb="35">
      <t>スス</t>
    </rPh>
    <phoneticPr fontId="4"/>
  </si>
  <si>
    <t>部顧問情報入力１
（運営委員・
　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7" eb="20">
      <t>インソツシャ</t>
    </rPh>
    <rPh sb="20" eb="22">
      <t>シメイ</t>
    </rPh>
    <phoneticPr fontId="4"/>
  </si>
  <si>
    <t>「参加」の可否</t>
    <rPh sb="1" eb="3">
      <t>サンカ</t>
    </rPh>
    <rPh sb="5" eb="7">
      <t>カヒ</t>
    </rPh>
    <phoneticPr fontId="4"/>
  </si>
  <si>
    <t>放送専門部からの
「派遣依頼文書」の要不要</t>
    <rPh sb="0" eb="2">
      <t>ホウソウ</t>
    </rPh>
    <rPh sb="2" eb="4">
      <t>センモン</t>
    </rPh>
    <rPh sb="4" eb="5">
      <t>ブ</t>
    </rPh>
    <rPh sb="10" eb="12">
      <t>ハケン</t>
    </rPh>
    <rPh sb="12" eb="14">
      <t>イライ</t>
    </rPh>
    <rPh sb="14" eb="16">
      <t>ブンショ</t>
    </rPh>
    <rPh sb="18" eb="21">
      <t>ヨウフヨウ</t>
    </rPh>
    <phoneticPr fontId="4"/>
  </si>
  <si>
    <t>記載責任者・顧問１人目</t>
    <rPh sb="6" eb="8">
      <t>コモン</t>
    </rPh>
    <phoneticPr fontId="4"/>
  </si>
  <si>
    <t>入力必須(クリック後選択)</t>
  </si>
  <si>
    <t>入力必須(クリック後選択)</t>
    <phoneticPr fontId="4"/>
  </si>
  <si>
    <t>◆専門部より大会３日間の派遣依頼文書を発行します。</t>
    <phoneticPr fontId="4"/>
  </si>
  <si>
    <t>②　上記大会の生徒参加申込について、以下からどちらかを選んで下さい。</t>
    <rPh sb="2" eb="4">
      <t>ジョウキ</t>
    </rPh>
    <rPh sb="4" eb="6">
      <t>タイカイ</t>
    </rPh>
    <rPh sb="7" eb="9">
      <t>セイト</t>
    </rPh>
    <rPh sb="9" eb="11">
      <t>サンカ</t>
    </rPh>
    <rPh sb="11" eb="13">
      <t>モウシコミ</t>
    </rPh>
    <rPh sb="18" eb="20">
      <t>イカ</t>
    </rPh>
    <rPh sb="27" eb="28">
      <t>エラ</t>
    </rPh>
    <rPh sb="30" eb="31">
      <t>クダ</t>
    </rPh>
    <phoneticPr fontId="4"/>
  </si>
  <si>
    <t>テレビ
番組部門</t>
    <rPh sb="4" eb="6">
      <t>バングミ</t>
    </rPh>
    <rPh sb="6" eb="8">
      <t>ブモン</t>
    </rPh>
    <phoneticPr fontId="4"/>
  </si>
  <si>
    <t>髙山　正尚</t>
    <rPh sb="0" eb="2">
      <t>タカヤマ</t>
    </rPh>
    <rPh sb="3" eb="5">
      <t>マサナオ</t>
    </rPh>
    <phoneticPr fontId="1"/>
  </si>
  <si>
    <t>上宮田　進</t>
    <rPh sb="0" eb="1">
      <t>カミ</t>
    </rPh>
    <rPh sb="1" eb="3">
      <t>ミヤタ</t>
    </rPh>
    <rPh sb="4" eb="5">
      <t>スス</t>
    </rPh>
    <phoneticPr fontId="1"/>
  </si>
  <si>
    <t>荒武　みちよ</t>
    <rPh sb="0" eb="2">
      <t>アラタケ</t>
    </rPh>
    <phoneticPr fontId="1"/>
  </si>
  <si>
    <t>税田　尚幸</t>
    <rPh sb="0" eb="2">
      <t>サイタ</t>
    </rPh>
    <rPh sb="3" eb="5">
      <t>ナオユキ</t>
    </rPh>
    <phoneticPr fontId="1"/>
  </si>
  <si>
    <t>平野　正人</t>
    <rPh sb="0" eb="2">
      <t>ヒラノ</t>
    </rPh>
    <rPh sb="3" eb="5">
      <t>マサト</t>
    </rPh>
    <phoneticPr fontId="1"/>
  </si>
  <si>
    <t>押川　美樹</t>
    <rPh sb="0" eb="2">
      <t>オシカワ</t>
    </rPh>
    <rPh sb="3" eb="5">
      <t>ミキ</t>
    </rPh>
    <phoneticPr fontId="1"/>
  </si>
  <si>
    <t>江口　洋美</t>
    <rPh sb="0" eb="2">
      <t>エグチ</t>
    </rPh>
    <rPh sb="3" eb="5">
      <t>ヒロミ</t>
    </rPh>
    <phoneticPr fontId="1"/>
  </si>
  <si>
    <t>山野内　豪</t>
    <rPh sb="0" eb="3">
      <t>ヤマノウチ</t>
    </rPh>
    <rPh sb="4" eb="5">
      <t>ゴウ</t>
    </rPh>
    <phoneticPr fontId="4"/>
  </si>
  <si>
    <t>宮崎県立妻高等学校</t>
    <rPh sb="0" eb="2">
      <t>ミヤザキ</t>
    </rPh>
    <rPh sb="2" eb="4">
      <t>ケンリツ</t>
    </rPh>
    <rPh sb="4" eb="5">
      <t>ツマ</t>
    </rPh>
    <rPh sb="5" eb="7">
      <t>コウトウ</t>
    </rPh>
    <rPh sb="7" eb="9">
      <t>ガッコウ</t>
    </rPh>
    <phoneticPr fontId="4"/>
  </si>
  <si>
    <t>17tsuma</t>
    <phoneticPr fontId="4"/>
  </si>
  <si>
    <t>立塚　揮之</t>
    <phoneticPr fontId="4"/>
  </si>
  <si>
    <t>松元　史年</t>
    <rPh sb="0" eb="2">
      <t>マツモト</t>
    </rPh>
    <rPh sb="3" eb="5">
      <t>フミトシ</t>
    </rPh>
    <phoneticPr fontId="4"/>
  </si>
  <si>
    <t>〇参加</t>
    <rPh sb="1" eb="3">
      <t>サンカ</t>
    </rPh>
    <phoneticPr fontId="3"/>
  </si>
  <si>
    <t>④　上記大会の（予選や前日準備を含む）担当校について確認して下さい。</t>
    <rPh sb="8" eb="10">
      <t>ヨセン</t>
    </rPh>
    <rPh sb="13" eb="15">
      <t>ジュンビ</t>
    </rPh>
    <rPh sb="16" eb="17">
      <t>フク</t>
    </rPh>
    <rPh sb="19" eb="21">
      <t>タントウ</t>
    </rPh>
    <rPh sb="21" eb="22">
      <t>コウ</t>
    </rPh>
    <rPh sb="26" eb="28">
      <t>カクニン</t>
    </rPh>
    <rPh sb="30" eb="31">
      <t>クダ</t>
    </rPh>
    <phoneticPr fontId="4"/>
  </si>
  <si>
    <t>×弁当不要</t>
    <phoneticPr fontId="4"/>
  </si>
  <si>
    <t>顧問２人目</t>
    <rPh sb="0" eb="2">
      <t>コモン</t>
    </rPh>
    <phoneticPr fontId="4"/>
  </si>
  <si>
    <t>顧問３人目</t>
    <rPh sb="0" eb="2">
      <t>コモン</t>
    </rPh>
    <phoneticPr fontId="4"/>
  </si>
  <si>
    <r>
      <t>NHK</t>
    </r>
    <r>
      <rPr>
        <sz val="11"/>
        <color theme="1"/>
        <rFont val="ＭＳ Ｐゴシック"/>
        <family val="3"/>
        <charset val="128"/>
      </rPr>
      <t>杯</t>
    </r>
    <rPh sb="3" eb="4">
      <t>ハイ</t>
    </rPh>
    <phoneticPr fontId="4"/>
  </si>
  <si>
    <t>n</t>
  </si>
  <si>
    <t>校内放送研究発表</t>
    <rPh sb="0" eb="2">
      <t>コウナイ</t>
    </rPh>
    <rPh sb="2" eb="4">
      <t>ホウソウ</t>
    </rPh>
    <rPh sb="4" eb="6">
      <t>ケンキュウ</t>
    </rPh>
    <rPh sb="6" eb="8">
      <t>ハッピョウ</t>
    </rPh>
    <phoneticPr fontId="4"/>
  </si>
  <si>
    <t>高橋 由香</t>
    <rPh sb="0" eb="2">
      <t>タカハシ</t>
    </rPh>
    <rPh sb="3" eb="5">
      <t>ユカ</t>
    </rPh>
    <phoneticPr fontId="4"/>
  </si>
  <si>
    <t>蔵元　あゆみ</t>
    <rPh sb="0" eb="2">
      <t>クラモト</t>
    </rPh>
    <phoneticPr fontId="4"/>
  </si>
  <si>
    <t>10日準備</t>
    <rPh sb="3" eb="5">
      <t>ジュンビ</t>
    </rPh>
    <phoneticPr fontId="4"/>
  </si>
  <si>
    <t>11日</t>
    <rPh sb="2" eb="3">
      <t>ニチ</t>
    </rPh>
    <phoneticPr fontId="4"/>
  </si>
  <si>
    <t>12日</t>
    <rPh sb="2" eb="3">
      <t>ニチ</t>
    </rPh>
    <phoneticPr fontId="4"/>
  </si>
  <si>
    <t>（小林高等学校校長）</t>
    <rPh sb="1" eb="3">
      <t>コバヤシ</t>
    </rPh>
    <rPh sb="3" eb="7">
      <t>コウトウガッコウ</t>
    </rPh>
    <rPh sb="7" eb="9">
      <t>コウチョウ</t>
    </rPh>
    <phoneticPr fontId="4"/>
  </si>
  <si>
    <t>③　ご自身の学校情報など（ア）～（オ）について、以下に入力してください。</t>
  </si>
  <si>
    <t>※③（ア）だけ入力してください。</t>
  </si>
  <si>
    <t>参加申し込みしない</t>
    <rPh sb="0" eb="2">
      <t>サンカ</t>
    </rPh>
    <rPh sb="2" eb="3">
      <t>モウ</t>
    </rPh>
    <rPh sb="4" eb="5">
      <t>コ</t>
    </rPh>
    <phoneticPr fontId="4"/>
  </si>
  <si>
    <t>　　　　部顧問会確認事項
　　　　放送部の全顧問は、放送専門部が行う大会などの運営に協力します。
　　　　担当校の正顧問・副顧問などすべての放送部顧問は、原則として準備・予選・決勝
　　　　の３日間、大会運営に協力します。</t>
    <rPh sb="4" eb="5">
      <t>ブ</t>
    </rPh>
    <rPh sb="5" eb="8">
      <t>コモンカイ</t>
    </rPh>
    <rPh sb="8" eb="10">
      <t>カクニン</t>
    </rPh>
    <rPh sb="10" eb="12">
      <t>ジコウ</t>
    </rPh>
    <rPh sb="17" eb="20">
      <t>ホウソウブ</t>
    </rPh>
    <rPh sb="26" eb="28">
      <t>ホウソウ</t>
    </rPh>
    <rPh sb="28" eb="31">
      <t>センモンブ</t>
    </rPh>
    <rPh sb="32" eb="33">
      <t>オコナ</t>
    </rPh>
    <rPh sb="53" eb="56">
      <t>タントウコウ</t>
    </rPh>
    <rPh sb="57" eb="58">
      <t>セイ</t>
    </rPh>
    <rPh sb="58" eb="60">
      <t>コモン</t>
    </rPh>
    <rPh sb="61" eb="62">
      <t>フク</t>
    </rPh>
    <rPh sb="62" eb="64">
      <t>コモン</t>
    </rPh>
    <rPh sb="70" eb="73">
      <t>ホウソウブ</t>
    </rPh>
    <rPh sb="73" eb="75">
      <t>コモン</t>
    </rPh>
    <rPh sb="77" eb="79">
      <t>ゲンソク</t>
    </rPh>
    <rPh sb="82" eb="84">
      <t>ジュンビ</t>
    </rPh>
    <rPh sb="85" eb="87">
      <t>ヨセン</t>
    </rPh>
    <rPh sb="88" eb="90">
      <t>ケッショウ</t>
    </rPh>
    <rPh sb="97" eb="99">
      <t>ニチカン</t>
    </rPh>
    <rPh sb="100" eb="102">
      <t>タイカイ</t>
    </rPh>
    <rPh sb="102" eb="104">
      <t>ウンエイ</t>
    </rPh>
    <rPh sb="105" eb="107">
      <t>キョウリョク</t>
    </rPh>
    <phoneticPr fontId="4"/>
  </si>
  <si>
    <t>部顧問情報入力１
（運営委員・
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6" eb="19">
      <t>インソツシャ</t>
    </rPh>
    <rPh sb="19" eb="21">
      <t>シメイ</t>
    </rPh>
    <phoneticPr fontId="4"/>
  </si>
  <si>
    <t>番組研発のみ参加</t>
    <rPh sb="0" eb="2">
      <t>バングミ</t>
    </rPh>
    <rPh sb="2" eb="3">
      <t>ケン</t>
    </rPh>
    <rPh sb="3" eb="4">
      <t>ハツ</t>
    </rPh>
    <rPh sb="6" eb="8">
      <t>サンカ</t>
    </rPh>
    <phoneticPr fontId="4"/>
  </si>
  <si>
    <t>保存ファイル名</t>
    <rPh sb="0" eb="2">
      <t>ホゾン</t>
    </rPh>
    <rPh sb="6" eb="7">
      <t>メイ</t>
    </rPh>
    <phoneticPr fontId="4"/>
  </si>
  <si>
    <t>(3)　インターネットによる公式申込前に、部長にすべての参加生徒の入力内容を確認させてください。</t>
    <rPh sb="14" eb="16">
      <t>コウシキ</t>
    </rPh>
    <rPh sb="16" eb="18">
      <t>モウシコミ</t>
    </rPh>
    <rPh sb="18" eb="19">
      <t>マエ</t>
    </rPh>
    <rPh sb="21" eb="23">
      <t>ブチョウ</t>
    </rPh>
    <rPh sb="28" eb="32">
      <t>サンカセイト</t>
    </rPh>
    <rPh sb="33" eb="37">
      <t>ニュウリョクナイヨウ</t>
    </rPh>
    <rPh sb="38" eb="40">
      <t>カクニン</t>
    </rPh>
    <phoneticPr fontId="4"/>
  </si>
  <si>
    <t>銀河鉄道の夜</t>
    <rPh sb="0" eb="4">
      <t>ギンガテツドウ</t>
    </rPh>
    <rPh sb="5" eb="6">
      <t>ヨル</t>
    </rPh>
    <phoneticPr fontId="4"/>
  </si>
  <si>
    <t>先生のお庭番</t>
    <rPh sb="0" eb="2">
      <t>センセイ</t>
    </rPh>
    <rPh sb="4" eb="6">
      <t>ニワバン</t>
    </rPh>
    <phoneticPr fontId="4"/>
  </si>
  <si>
    <t>あの空の下で</t>
    <rPh sb="2" eb="3">
      <t>ソラ</t>
    </rPh>
    <rPh sb="4" eb="5">
      <t>シタ</t>
    </rPh>
    <phoneticPr fontId="4"/>
  </si>
  <si>
    <t>老人と海</t>
    <rPh sb="0" eb="2">
      <t>ロウジン</t>
    </rPh>
    <rPh sb="3" eb="4">
      <t>ウミ</t>
    </rPh>
    <phoneticPr fontId="4"/>
  </si>
  <si>
    <t>ファイル</t>
    <phoneticPr fontId="4"/>
  </si>
  <si>
    <t xml:space="preserve"> </t>
    <phoneticPr fontId="4"/>
  </si>
  <si>
    <t>担当校の全顧問は、原則として前日準備・予選・決勝の３日間、大会運営に協力していただきます。</t>
    <rPh sb="0" eb="2">
      <t>タントウ</t>
    </rPh>
    <rPh sb="2" eb="3">
      <t>コウ</t>
    </rPh>
    <rPh sb="4" eb="5">
      <t>ゼン</t>
    </rPh>
    <rPh sb="5" eb="7">
      <t>コモン</t>
    </rPh>
    <rPh sb="9" eb="11">
      <t>ゲンソク</t>
    </rPh>
    <rPh sb="19" eb="21">
      <t>ヨセン</t>
    </rPh>
    <rPh sb="22" eb="24">
      <t>ケッショウ</t>
    </rPh>
    <rPh sb="26" eb="28">
      <t>ニチカン</t>
    </rPh>
    <rPh sb="29" eb="31">
      <t>タイカイ</t>
    </rPh>
    <rPh sb="31" eb="33">
      <t>ウンエイ</t>
    </rPh>
    <rPh sb="34" eb="36">
      <t>キョウリョク</t>
    </rPh>
    <phoneticPr fontId="4"/>
  </si>
  <si>
    <t>10日の運営</t>
    <rPh sb="2" eb="3">
      <t>ニチ</t>
    </rPh>
    <rPh sb="4" eb="6">
      <t>ウンエイ</t>
    </rPh>
    <phoneticPr fontId="7"/>
  </si>
  <si>
    <t>第44回宮崎県高等学校総合文化祭 放送部門　
第46回全国高等学校総合文化祭放送部門　宮崎県予選
参加申込及び部顧問（運営委員）の動静調査の入力</t>
    <rPh sb="23" eb="24">
      <t>ダイ</t>
    </rPh>
    <rPh sb="26" eb="27">
      <t>カイ</t>
    </rPh>
    <rPh sb="27" eb="42">
      <t>ゼンコクコウトウガッコウソウゴウブンカサイホウソウブモン</t>
    </rPh>
    <rPh sb="43" eb="48">
      <t>ミヤザキケンヨセン</t>
    </rPh>
    <phoneticPr fontId="4"/>
  </si>
  <si>
    <t>第44回宮崎県高等学校総合文化祭 放送部門　
第46回全国高等学校総合文化祭放送部門　宮崎県予選</t>
    <rPh sb="23" eb="24">
      <t>ダイ</t>
    </rPh>
    <rPh sb="26" eb="27">
      <t>カイ</t>
    </rPh>
    <rPh sb="27" eb="42">
      <t>ゼンコクコウトウガッコウソウゴウブンカサイホウソウブモン</t>
    </rPh>
    <rPh sb="43" eb="48">
      <t>ミヤザキケンヨセン</t>
    </rPh>
    <phoneticPr fontId="4"/>
  </si>
  <si>
    <t>第45回宮崎県高等学校新人放送コンテスト 
第44回九州高校放送コンテスト宮崎県予選
第6回全九州高等学校総合文化祭長崎大会宮崎県予選
参加申込及び部顧問（運営委員）の動静調査の入力</t>
    <rPh sb="0" eb="1">
      <t>ダイ</t>
    </rPh>
    <rPh sb="3" eb="4">
      <t>カイ</t>
    </rPh>
    <rPh sb="4" eb="6">
      <t>ミヤザキ</t>
    </rPh>
    <rPh sb="22" eb="23">
      <t>ダイ</t>
    </rPh>
    <rPh sb="25" eb="26">
      <t>カイ</t>
    </rPh>
    <rPh sb="26" eb="28">
      <t>キュウシュウ</t>
    </rPh>
    <rPh sb="28" eb="30">
      <t>コウコウ</t>
    </rPh>
    <rPh sb="30" eb="32">
      <t>ホウソウ</t>
    </rPh>
    <rPh sb="37" eb="40">
      <t>ミヤザキケン</t>
    </rPh>
    <rPh sb="40" eb="42">
      <t>ヨセン</t>
    </rPh>
    <rPh sb="43" eb="44">
      <t>ダイ</t>
    </rPh>
    <rPh sb="46" eb="47">
      <t>ゼン</t>
    </rPh>
    <rPh sb="49" eb="51">
      <t>コウトウ</t>
    </rPh>
    <rPh sb="51" eb="53">
      <t>ガッコウ</t>
    </rPh>
    <rPh sb="53" eb="55">
      <t>ソウゴウ</t>
    </rPh>
    <rPh sb="55" eb="58">
      <t>ブンカサイ</t>
    </rPh>
    <rPh sb="58" eb="62">
      <t>ナガサキタイカイ</t>
    </rPh>
    <rPh sb="62" eb="65">
      <t>ミヤザキケン</t>
    </rPh>
    <rPh sb="65" eb="67">
      <t>ヨセン</t>
    </rPh>
    <phoneticPr fontId="4"/>
  </si>
  <si>
    <t>第45回宮崎県高等学校新人放送コンテスト 
第44回九州高校放送コンテスト宮崎県予選
第6回全九州高等学校総合文化祭長崎大会宮崎県予選</t>
    <rPh sb="0" eb="1">
      <t>ダイ</t>
    </rPh>
    <rPh sb="3" eb="4">
      <t>カイ</t>
    </rPh>
    <rPh sb="4" eb="6">
      <t>ミヤザキ</t>
    </rPh>
    <rPh sb="22" eb="23">
      <t>ダイ</t>
    </rPh>
    <rPh sb="25" eb="26">
      <t>カイ</t>
    </rPh>
    <rPh sb="26" eb="28">
      <t>キュウシュウ</t>
    </rPh>
    <rPh sb="28" eb="30">
      <t>コウコウ</t>
    </rPh>
    <rPh sb="30" eb="32">
      <t>ホウソウ</t>
    </rPh>
    <rPh sb="37" eb="40">
      <t>ミヤザキケン</t>
    </rPh>
    <rPh sb="40" eb="42">
      <t>ヨセン</t>
    </rPh>
    <rPh sb="43" eb="44">
      <t>ダイ</t>
    </rPh>
    <rPh sb="46" eb="47">
      <t>ゼン</t>
    </rPh>
    <rPh sb="49" eb="51">
      <t>コウトウ</t>
    </rPh>
    <rPh sb="51" eb="53">
      <t>ガッコウ</t>
    </rPh>
    <rPh sb="53" eb="55">
      <t>ソウゴウ</t>
    </rPh>
    <rPh sb="55" eb="58">
      <t>ブンカサイ</t>
    </rPh>
    <rPh sb="58" eb="62">
      <t>ナガサキタイカイ</t>
    </rPh>
    <rPh sb="62" eb="65">
      <t>ミヤザキケン</t>
    </rPh>
    <rPh sb="65" eb="67">
      <t>ヨセン</t>
    </rPh>
    <phoneticPr fontId="4"/>
  </si>
  <si>
    <t>ノラや</t>
  </si>
  <si>
    <t>ノラや</t>
    <phoneticPr fontId="4"/>
  </si>
  <si>
    <t>あのころ</t>
  </si>
  <si>
    <t>あのころ</t>
    <phoneticPr fontId="4"/>
  </si>
  <si>
    <t>グレート・ギャツビー</t>
  </si>
  <si>
    <t>グレート・ギャツビー</t>
    <phoneticPr fontId="4"/>
  </si>
  <si>
    <t>枕草子</t>
    <rPh sb="0" eb="3">
      <t>マクラノソウシ</t>
    </rPh>
    <phoneticPr fontId="4"/>
  </si>
  <si>
    <t>よこまち余話</t>
    <rPh sb="4" eb="6">
      <t>ヨワ</t>
    </rPh>
    <phoneticPr fontId="4"/>
  </si>
  <si>
    <t>8日準備</t>
    <rPh sb="1" eb="2">
      <t>ニチ</t>
    </rPh>
    <rPh sb="2" eb="4">
      <t>ジュンビ</t>
    </rPh>
    <phoneticPr fontId="7"/>
  </si>
  <si>
    <t>9日の運営</t>
    <rPh sb="1" eb="2">
      <t>ニチ</t>
    </rPh>
    <rPh sb="3" eb="5">
      <t>ウンエイ</t>
    </rPh>
    <phoneticPr fontId="7"/>
  </si>
  <si>
    <t>斉藤　忠</t>
    <rPh sb="0" eb="2">
      <t>サイトウ</t>
    </rPh>
    <rPh sb="3" eb="4">
      <t>チュウ</t>
    </rPh>
    <phoneticPr fontId="1"/>
  </si>
  <si>
    <t>佐藤　加奈</t>
    <rPh sb="0" eb="2">
      <t>サトウ</t>
    </rPh>
    <rPh sb="3" eb="5">
      <t>カナ</t>
    </rPh>
    <phoneticPr fontId="1"/>
  </si>
  <si>
    <t>井上　修二</t>
    <rPh sb="0" eb="2">
      <t>イノウエ</t>
    </rPh>
    <rPh sb="3" eb="5">
      <t>シュウジ</t>
    </rPh>
    <phoneticPr fontId="1"/>
  </si>
  <si>
    <t>山田　聡子</t>
    <rPh sb="0" eb="2">
      <t>ヤマダ</t>
    </rPh>
    <rPh sb="3" eb="5">
      <t>アキコ</t>
    </rPh>
    <phoneticPr fontId="1"/>
  </si>
  <si>
    <t>武田　尚子</t>
    <rPh sb="0" eb="2">
      <t>タケダ</t>
    </rPh>
    <rPh sb="3" eb="5">
      <t>ナオコ</t>
    </rPh>
    <phoneticPr fontId="1"/>
  </si>
  <si>
    <t>大迫　昭彦</t>
    <rPh sb="0" eb="2">
      <t>オオサコ</t>
    </rPh>
    <rPh sb="3" eb="5">
      <t>アキヒコ</t>
    </rPh>
    <phoneticPr fontId="1"/>
  </si>
  <si>
    <t>大迫　康代</t>
    <rPh sb="0" eb="2">
      <t>オオサコ</t>
    </rPh>
    <rPh sb="3" eb="5">
      <t>ヤスヨ</t>
    </rPh>
    <phoneticPr fontId="1"/>
  </si>
  <si>
    <t>河野　政志</t>
    <rPh sb="0" eb="2">
      <t>カワノ</t>
    </rPh>
    <rPh sb="3" eb="5">
      <t>マサシ</t>
    </rPh>
    <phoneticPr fontId="1"/>
  </si>
  <si>
    <t>飯干　宏子</t>
    <rPh sb="0" eb="2">
      <t>イイボシ</t>
    </rPh>
    <rPh sb="3" eb="5">
      <t>ヒロコ</t>
    </rPh>
    <phoneticPr fontId="1"/>
  </si>
  <si>
    <t>年増　悠</t>
    <rPh sb="0" eb="2">
      <t>トシマス</t>
    </rPh>
    <rPh sb="3" eb="4">
      <t>ハルカ</t>
    </rPh>
    <phoneticPr fontId="1"/>
  </si>
  <si>
    <t>中畑　芳郎</t>
    <rPh sb="0" eb="2">
      <t>ナカハタ</t>
    </rPh>
    <rPh sb="3" eb="5">
      <t>ヨシロウ</t>
    </rPh>
    <phoneticPr fontId="1"/>
  </si>
  <si>
    <t>髙田　ルミ</t>
    <rPh sb="0" eb="2">
      <t>タカダ</t>
    </rPh>
    <phoneticPr fontId="1"/>
  </si>
  <si>
    <t>中川　美貴子</t>
    <rPh sb="0" eb="2">
      <t>ナカガワ</t>
    </rPh>
    <rPh sb="3" eb="6">
      <t>ミキコ</t>
    </rPh>
    <phoneticPr fontId="1"/>
  </si>
  <si>
    <t>清　俊憲</t>
    <rPh sb="0" eb="1">
      <t>セイ</t>
    </rPh>
    <rPh sb="2" eb="4">
      <t>トシノリ</t>
    </rPh>
    <phoneticPr fontId="1"/>
  </si>
  <si>
    <t>間曽　省一</t>
    <rPh sb="0" eb="1">
      <t>アイダ</t>
    </rPh>
    <rPh sb="1" eb="2">
      <t>ソ</t>
    </rPh>
    <rPh sb="3" eb="5">
      <t>ショウイチ</t>
    </rPh>
    <phoneticPr fontId="1"/>
  </si>
  <si>
    <t>長友　貴</t>
    <rPh sb="0" eb="2">
      <t>ナガトモ</t>
    </rPh>
    <rPh sb="3" eb="4">
      <t>タカシ</t>
    </rPh>
    <phoneticPr fontId="1"/>
  </si>
  <si>
    <t>杉尾　奈緒子</t>
    <rPh sb="0" eb="2">
      <t>スギオ</t>
    </rPh>
    <rPh sb="3" eb="6">
      <t>ナオコ</t>
    </rPh>
    <phoneticPr fontId="1"/>
  </si>
  <si>
    <t>長澤　良彦</t>
    <rPh sb="0" eb="2">
      <t>ナガサワ</t>
    </rPh>
    <rPh sb="3" eb="5">
      <t>ヨシヒコ</t>
    </rPh>
    <phoneticPr fontId="1"/>
  </si>
  <si>
    <t>原　いづみ</t>
  </si>
  <si>
    <t>波賀　康成</t>
  </si>
  <si>
    <t>松枝　尚子</t>
    <rPh sb="0" eb="2">
      <t>マツエダ</t>
    </rPh>
    <rPh sb="3" eb="5">
      <t>ナオコ</t>
    </rPh>
    <phoneticPr fontId="1"/>
  </si>
  <si>
    <t>谷口　光恵</t>
    <rPh sb="0" eb="2">
      <t>タニグチ</t>
    </rPh>
    <rPh sb="3" eb="5">
      <t>ミツエ</t>
    </rPh>
    <phoneticPr fontId="1"/>
  </si>
  <si>
    <t>鳥丸　啓子</t>
    <rPh sb="0" eb="2">
      <t>トリマル</t>
    </rPh>
    <rPh sb="3" eb="5">
      <t>ケイコ</t>
    </rPh>
    <phoneticPr fontId="1"/>
  </si>
  <si>
    <t>宮田　郁美</t>
    <rPh sb="0" eb="2">
      <t>ミヤタ</t>
    </rPh>
    <rPh sb="3" eb="5">
      <t>イクミ</t>
    </rPh>
    <phoneticPr fontId="1"/>
  </si>
  <si>
    <t>甲斐　文子</t>
    <rPh sb="0" eb="2">
      <t>カイ</t>
    </rPh>
    <rPh sb="3" eb="5">
      <t>フミコ</t>
    </rPh>
    <phoneticPr fontId="1"/>
  </si>
  <si>
    <t>板東　理恵</t>
    <rPh sb="0" eb="2">
      <t>バンドウ</t>
    </rPh>
    <rPh sb="3" eb="5">
      <t>リエ</t>
    </rPh>
    <phoneticPr fontId="1"/>
  </si>
  <si>
    <t>甲斐　菜々</t>
    <rPh sb="0" eb="2">
      <t>カイ</t>
    </rPh>
    <rPh sb="3" eb="5">
      <t>ナナ</t>
    </rPh>
    <phoneticPr fontId="1"/>
  </si>
  <si>
    <t>吉田　真子</t>
    <rPh sb="0" eb="2">
      <t>ヨシダ</t>
    </rPh>
    <rPh sb="3" eb="5">
      <t>マコ</t>
    </rPh>
    <phoneticPr fontId="1"/>
  </si>
  <si>
    <t>吉田　大二郎</t>
    <rPh sb="0" eb="2">
      <t>ヨシダ</t>
    </rPh>
    <rPh sb="3" eb="6">
      <t>ダイジロウ</t>
    </rPh>
    <phoneticPr fontId="1"/>
  </si>
  <si>
    <t>中島　麻未</t>
  </si>
  <si>
    <t>松田　さやか</t>
  </si>
  <si>
    <t>池田　輝彦</t>
    <rPh sb="0" eb="2">
      <t>イケダ</t>
    </rPh>
    <rPh sb="3" eb="5">
      <t>テルヒコ</t>
    </rPh>
    <phoneticPr fontId="1"/>
  </si>
  <si>
    <t>堀野　優子</t>
    <rPh sb="0" eb="2">
      <t>ホリノ</t>
    </rPh>
    <rPh sb="3" eb="5">
      <t>ユウコ</t>
    </rPh>
    <phoneticPr fontId="1"/>
  </si>
  <si>
    <t>黒木　英博</t>
    <rPh sb="0" eb="2">
      <t>クロキ</t>
    </rPh>
    <rPh sb="3" eb="5">
      <t>ヒデヒロ</t>
    </rPh>
    <phoneticPr fontId="1"/>
  </si>
  <si>
    <t>森　秀文</t>
    <rPh sb="0" eb="1">
      <t>モリ</t>
    </rPh>
    <rPh sb="2" eb="4">
      <t>ヒデフミ</t>
    </rPh>
    <phoneticPr fontId="1"/>
  </si>
  <si>
    <t>大久保須美子</t>
    <rPh sb="0" eb="3">
      <t>オオクボ</t>
    </rPh>
    <rPh sb="3" eb="4">
      <t>ス</t>
    </rPh>
    <rPh sb="4" eb="5">
      <t>ミ</t>
    </rPh>
    <rPh sb="5" eb="6">
      <t>コ</t>
    </rPh>
    <phoneticPr fontId="1"/>
  </si>
  <si>
    <t>ジョーンズ・アンソニー・ラマ</t>
  </si>
  <si>
    <t>s</t>
    <phoneticPr fontId="4"/>
  </si>
  <si>
    <r>
      <t>※　本大会（コンテスト）時の部長について記入してください。
　　 部長は、</t>
    </r>
    <r>
      <rPr>
        <sz val="9"/>
        <color rgb="FFFF0000"/>
        <rFont val="UD デジタル 教科書体 NK-R"/>
        <family val="1"/>
        <charset val="128"/>
      </rPr>
      <t>申込書（最終画面で印刷）</t>
    </r>
    <r>
      <rPr>
        <sz val="9"/>
        <rFont val="UD デジタル 教科書体 NK-R"/>
        <family val="1"/>
        <charset val="128"/>
      </rPr>
      <t>で</t>
    </r>
    <r>
      <rPr>
        <sz val="9"/>
        <color rgb="FFFF0000"/>
        <rFont val="UD デジタル 教科書体 NK-R"/>
        <family val="1"/>
        <charset val="128"/>
      </rPr>
      <t>署名（直筆）する生徒責任者</t>
    </r>
    <r>
      <rPr>
        <sz val="9"/>
        <rFont val="UD デジタル 教科書体 NK-R"/>
        <family val="1"/>
        <charset val="128"/>
      </rPr>
      <t>を兼ねます。</t>
    </r>
    <rPh sb="2" eb="5">
      <t>ホンタイカイ</t>
    </rPh>
    <rPh sb="12" eb="13">
      <t>ジ</t>
    </rPh>
    <rPh sb="14" eb="16">
      <t>ブチョウ</t>
    </rPh>
    <rPh sb="20" eb="22">
      <t>キニュウ</t>
    </rPh>
    <rPh sb="33" eb="35">
      <t>ブチョウ</t>
    </rPh>
    <rPh sb="37" eb="40">
      <t>モウシコミショ</t>
    </rPh>
    <rPh sb="41" eb="43">
      <t>サイシュウ</t>
    </rPh>
    <rPh sb="43" eb="45">
      <t>ガメン</t>
    </rPh>
    <rPh sb="46" eb="48">
      <t>インサツ</t>
    </rPh>
    <rPh sb="50" eb="52">
      <t>ショメイ</t>
    </rPh>
    <rPh sb="53" eb="55">
      <t>ジキヒツ</t>
    </rPh>
    <rPh sb="58" eb="60">
      <t>セイト</t>
    </rPh>
    <rPh sb="60" eb="63">
      <t>セキニンシャ</t>
    </rPh>
    <rPh sb="64" eb="65">
      <t>カ</t>
    </rPh>
    <phoneticPr fontId="4"/>
  </si>
  <si>
    <r>
      <t>※　本日の日付以外を入力したい場合は、その日付を入力してください。
　　 ただし、書面提出期限</t>
    </r>
    <r>
      <rPr>
        <sz val="9"/>
        <color rgb="FFFF0000"/>
        <rFont val="UD デジタル 教科書体 NK-R"/>
        <family val="1"/>
        <charset val="128"/>
      </rPr>
      <t>以降を記載した場合は、申込は無効</t>
    </r>
    <r>
      <rPr>
        <sz val="9"/>
        <color theme="1"/>
        <rFont val="UD デジタル 教科書体 NK-R"/>
        <family val="1"/>
        <charset val="128"/>
      </rPr>
      <t>となります。</t>
    </r>
    <rPh sb="41" eb="47">
      <t>ショメンテイシュツキゲン</t>
    </rPh>
    <phoneticPr fontId="4"/>
  </si>
  <si>
    <r>
      <rPr>
        <sz val="11"/>
        <color theme="1"/>
        <rFont val="ＭＳ Ｐゴシック"/>
        <family val="3"/>
        <charset val="128"/>
      </rPr>
      <t>第70回</t>
    </r>
    <r>
      <rPr>
        <sz val="11"/>
        <color theme="1"/>
        <rFont val="Tahoma"/>
        <family val="2"/>
      </rPr>
      <t>NHK</t>
    </r>
    <r>
      <rPr>
        <sz val="11"/>
        <color theme="1"/>
        <rFont val="ＭＳ Ｐゴシック"/>
        <family val="3"/>
        <charset val="128"/>
      </rPr>
      <t>杯全国高校放送コンテスト　宮崎県予選　参加申込及び部顧問（運営委員）の動静調査の入力</t>
    </r>
    <rPh sb="26" eb="28">
      <t>サンカ</t>
    </rPh>
    <rPh sb="28" eb="30">
      <t>モウシコミ</t>
    </rPh>
    <rPh sb="30" eb="31">
      <t>オヨ</t>
    </rPh>
    <rPh sb="32" eb="33">
      <t>ブ</t>
    </rPh>
    <rPh sb="33" eb="35">
      <t>コモン</t>
    </rPh>
    <rPh sb="36" eb="38">
      <t>ウンエイ</t>
    </rPh>
    <rPh sb="38" eb="40">
      <t>イイン</t>
    </rPh>
    <rPh sb="42" eb="44">
      <t>ドウセイ</t>
    </rPh>
    <rPh sb="44" eb="46">
      <t>チョウサ</t>
    </rPh>
    <rPh sb="47" eb="49">
      <t>ニュウリョク</t>
    </rPh>
    <phoneticPr fontId="4"/>
  </si>
  <si>
    <t>第70回NHK杯全国高校放送コンテスト　宮崎県予選</t>
  </si>
  <si>
    <t>第70回NHK杯全国高校放送コンテスト　宮崎県予選</t>
    <phoneticPr fontId="4"/>
  </si>
  <si>
    <t>6月2日(金)消印有効</t>
    <rPh sb="1" eb="2">
      <t>ガツ</t>
    </rPh>
    <rPh sb="3" eb="4">
      <t>ニチ</t>
    </rPh>
    <rPh sb="5" eb="6">
      <t>キン</t>
    </rPh>
    <rPh sb="7" eb="9">
      <t>ケシイン</t>
    </rPh>
    <rPh sb="9" eb="11">
      <t>ユウコウ</t>
    </rPh>
    <phoneticPr fontId="4"/>
  </si>
  <si>
    <t>DVD-R（データ）</t>
    <phoneticPr fontId="4"/>
  </si>
  <si>
    <t>CD-R（データ）</t>
    <phoneticPr fontId="4"/>
  </si>
  <si>
    <t>提出メディア</t>
    <rPh sb="0" eb="2">
      <t>テイシュツ</t>
    </rPh>
    <phoneticPr fontId="4"/>
  </si>
  <si>
    <t>南崎　正任</t>
    <rPh sb="0" eb="1">
      <t>ミナミ</t>
    </rPh>
    <rPh sb="1" eb="2">
      <t>サキ</t>
    </rPh>
    <rPh sb="3" eb="4">
      <t>タダ</t>
    </rPh>
    <rPh sb="4" eb="5">
      <t>マカ</t>
    </rPh>
    <phoneticPr fontId="1"/>
  </si>
  <si>
    <t>江藤　昌晶</t>
    <rPh sb="0" eb="2">
      <t>エトウ</t>
    </rPh>
    <rPh sb="3" eb="4">
      <t>アキラ</t>
    </rPh>
    <rPh sb="4" eb="5">
      <t>アキラ</t>
    </rPh>
    <phoneticPr fontId="1"/>
  </si>
  <si>
    <t>根井　貴香</t>
    <rPh sb="0" eb="2">
      <t>ネイ</t>
    </rPh>
    <rPh sb="3" eb="4">
      <t>キ</t>
    </rPh>
    <rPh sb="4" eb="5">
      <t>カオル</t>
    </rPh>
    <phoneticPr fontId="1"/>
  </si>
  <si>
    <t>那須　のぞみ</t>
    <rPh sb="0" eb="2">
      <t>ナス</t>
    </rPh>
    <phoneticPr fontId="1"/>
  </si>
  <si>
    <t>赤池　要祐</t>
    <rPh sb="0" eb="2">
      <t>アカイケ</t>
    </rPh>
    <rPh sb="3" eb="4">
      <t>ヨウ</t>
    </rPh>
    <rPh sb="4" eb="5">
      <t>ユウ</t>
    </rPh>
    <phoneticPr fontId="1"/>
  </si>
  <si>
    <t>丸尾　直樹</t>
    <rPh sb="0" eb="2">
      <t>マルオ</t>
    </rPh>
    <rPh sb="3" eb="5">
      <t>ナオキ</t>
    </rPh>
    <phoneticPr fontId="4"/>
  </si>
  <si>
    <t>勢井　史哉</t>
    <rPh sb="0" eb="1">
      <t>セイ</t>
    </rPh>
    <rPh sb="1" eb="2">
      <t>イ</t>
    </rPh>
    <rPh sb="3" eb="4">
      <t>フミ</t>
    </rPh>
    <rPh sb="4" eb="5">
      <t>ヤ</t>
    </rPh>
    <phoneticPr fontId="1"/>
  </si>
  <si>
    <t>堀之内　亮人</t>
    <rPh sb="0" eb="3">
      <t>ホリノウチ</t>
    </rPh>
    <rPh sb="4" eb="5">
      <t>リョウ</t>
    </rPh>
    <rPh sb="5" eb="6">
      <t>ヒト</t>
    </rPh>
    <phoneticPr fontId="4"/>
  </si>
  <si>
    <t>奥野　顕治</t>
    <rPh sb="0" eb="2">
      <t>オクノ</t>
    </rPh>
    <rPh sb="3" eb="4">
      <t>ケン</t>
    </rPh>
    <rPh sb="4" eb="5">
      <t>ジ</t>
    </rPh>
    <phoneticPr fontId="4"/>
  </si>
  <si>
    <t>川畑　恵</t>
    <rPh sb="0" eb="2">
      <t>カワバタ</t>
    </rPh>
    <rPh sb="3" eb="4">
      <t>メグミ</t>
    </rPh>
    <phoneticPr fontId="4"/>
  </si>
  <si>
    <t>若松　潤</t>
    <rPh sb="0" eb="2">
      <t>ワカマツ</t>
    </rPh>
    <rPh sb="3" eb="4">
      <t>ジュン</t>
    </rPh>
    <phoneticPr fontId="1"/>
  </si>
  <si>
    <t>上冨　久留美</t>
    <rPh sb="0" eb="1">
      <t>カミ</t>
    </rPh>
    <rPh sb="1" eb="2">
      <t>フ</t>
    </rPh>
    <rPh sb="3" eb="6">
      <t>クルミ</t>
    </rPh>
    <phoneticPr fontId="1"/>
  </si>
  <si>
    <t>鈴木　直樹</t>
    <rPh sb="0" eb="2">
      <t>スズキ</t>
    </rPh>
    <rPh sb="3" eb="5">
      <t>ナオキ</t>
    </rPh>
    <phoneticPr fontId="4"/>
  </si>
  <si>
    <t>山元　育子</t>
    <rPh sb="0" eb="2">
      <t>ヤマモト</t>
    </rPh>
    <rPh sb="3" eb="4">
      <t>イク</t>
    </rPh>
    <rPh sb="4" eb="5">
      <t>コ</t>
    </rPh>
    <phoneticPr fontId="4"/>
  </si>
  <si>
    <t>中野　政則</t>
    <rPh sb="0" eb="2">
      <t>ナカノ</t>
    </rPh>
    <rPh sb="3" eb="5">
      <t>マサノリ</t>
    </rPh>
    <phoneticPr fontId="1"/>
  </si>
  <si>
    <t>中村　友香</t>
    <rPh sb="0" eb="2">
      <t>ナカムラ</t>
    </rPh>
    <rPh sb="3" eb="5">
      <t>ユカ</t>
    </rPh>
    <phoneticPr fontId="1"/>
  </si>
  <si>
    <t>水元　愛香里</t>
    <rPh sb="0" eb="2">
      <t>ミズモト</t>
    </rPh>
    <rPh sb="3" eb="4">
      <t>アイ</t>
    </rPh>
    <rPh sb="4" eb="5">
      <t>カオル</t>
    </rPh>
    <rPh sb="5" eb="6">
      <t>サト</t>
    </rPh>
    <phoneticPr fontId="4"/>
  </si>
  <si>
    <t>山口　晃</t>
    <rPh sb="0" eb="2">
      <t>ヤマグチ</t>
    </rPh>
    <rPh sb="3" eb="4">
      <t>アキラ</t>
    </rPh>
    <phoneticPr fontId="1"/>
  </si>
  <si>
    <t>田中　胤巳</t>
    <rPh sb="0" eb="2">
      <t>タナカ</t>
    </rPh>
    <rPh sb="3" eb="4">
      <t>イン</t>
    </rPh>
    <rPh sb="4" eb="5">
      <t>ミ</t>
    </rPh>
    <phoneticPr fontId="4"/>
  </si>
  <si>
    <t>k</t>
  </si>
  <si>
    <t>s</t>
  </si>
  <si>
    <r>
      <t>⑤　上記大会の運営委員（生徒引率者を含む）となる</t>
    </r>
    <r>
      <rPr>
        <b/>
        <sz val="12"/>
        <color rgb="FFFF0000"/>
        <rFont val="UD デジタル 教科書体 NK-R"/>
        <family val="1"/>
        <charset val="128"/>
      </rPr>
      <t>放送部顧問全員</t>
    </r>
    <r>
      <rPr>
        <sz val="12"/>
        <rFont val="UD デジタル 教科書体 NK-R"/>
        <family val="1"/>
        <charset val="128"/>
      </rPr>
      <t>の情報を確認してください。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カクニン</t>
    </rPh>
    <phoneticPr fontId="4"/>
  </si>
  <si>
    <r>
      <t>　　前回大会の情報をもとにしています。</t>
    </r>
    <r>
      <rPr>
        <b/>
        <sz val="12"/>
        <color rgb="FFFF0000"/>
        <rFont val="UD デジタル 教科書体 NK-R"/>
        <family val="1"/>
        <charset val="128"/>
      </rPr>
      <t>変更がある場合は、上書き</t>
    </r>
    <r>
      <rPr>
        <sz val="12"/>
        <rFont val="UD デジタル 教科書体 NK-R"/>
        <family val="1"/>
        <charset val="128"/>
      </rPr>
      <t>してください。</t>
    </r>
    <phoneticPr fontId="4"/>
  </si>
  <si>
    <r>
      <t>⑥　上記大会の運営委員（生徒引率者を含む）となる</t>
    </r>
    <r>
      <rPr>
        <b/>
        <sz val="12"/>
        <color rgb="FFFF0000"/>
        <rFont val="UD デジタル 教科書体 NK-R"/>
        <family val="1"/>
        <charset val="128"/>
      </rPr>
      <t>放送部顧問全員</t>
    </r>
    <r>
      <rPr>
        <sz val="12"/>
        <rFont val="UD デジタル 教科書体 NK-R"/>
        <family val="1"/>
        <charset val="128"/>
      </rPr>
      <t>の情報を以下に入力してください。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イカ</t>
    </rPh>
    <rPh sb="38" eb="40">
      <t>ニュウリョク</t>
    </rPh>
    <phoneticPr fontId="4"/>
  </si>
  <si>
    <t>①大会１日目のみ必要</t>
    <rPh sb="1" eb="3">
      <t>タイカイ</t>
    </rPh>
    <rPh sb="4" eb="5">
      <t>ニチ</t>
    </rPh>
    <rPh sb="5" eb="6">
      <t>メ</t>
    </rPh>
    <rPh sb="8" eb="10">
      <t>ヒツヨウ</t>
    </rPh>
    <phoneticPr fontId="4"/>
  </si>
  <si>
    <t>②大会２日目のみ必要</t>
    <rPh sb="1" eb="3">
      <t>タイカイ</t>
    </rPh>
    <rPh sb="4" eb="5">
      <t>ニチ</t>
    </rPh>
    <rPh sb="5" eb="6">
      <t>メ</t>
    </rPh>
    <rPh sb="8" eb="10">
      <t>ヒツヨウ</t>
    </rPh>
    <phoneticPr fontId="4"/>
  </si>
  <si>
    <t>③大会両日必要</t>
    <rPh sb="1" eb="3">
      <t>タイカイ</t>
    </rPh>
    <rPh sb="3" eb="5">
      <t>リョウジツ</t>
    </rPh>
    <rPh sb="5" eb="7">
      <t>ヒツヨウ</t>
    </rPh>
    <phoneticPr fontId="4"/>
  </si>
  <si>
    <t>弁当注文（選択必須）</t>
    <rPh sb="0" eb="2">
      <t>ベントウ</t>
    </rPh>
    <rPh sb="2" eb="4">
      <t>チュウモン</t>
    </rPh>
    <rPh sb="5" eb="7">
      <t>センタク</t>
    </rPh>
    <rPh sb="7" eb="9">
      <t>ヒッス</t>
    </rPh>
    <phoneticPr fontId="4"/>
  </si>
  <si>
    <r>
      <t>●氏　名
　</t>
    </r>
    <r>
      <rPr>
        <sz val="8"/>
        <color rgb="FFFF0000"/>
        <rFont val="UD デジタル 教科書体 NK-R"/>
        <family val="1"/>
        <charset val="128"/>
      </rPr>
      <t>(姓と名間は1字空白）</t>
    </r>
    <r>
      <rPr>
        <sz val="8"/>
        <rFont val="UD デジタル 教科書体 NK-R"/>
        <family val="1"/>
        <charset val="128"/>
      </rPr>
      <t xml:space="preserve">
●番組部門は作品名</t>
    </r>
    <rPh sb="7" eb="8">
      <t>セイ</t>
    </rPh>
    <rPh sb="9" eb="10">
      <t>ナ</t>
    </rPh>
    <rPh sb="10" eb="11">
      <t>アイダ</t>
    </rPh>
    <rPh sb="13" eb="14">
      <t>ジ</t>
    </rPh>
    <rPh sb="14" eb="16">
      <t>クウハク</t>
    </rPh>
    <rPh sb="19" eb="21">
      <t>バングミ</t>
    </rPh>
    <rPh sb="21" eb="23">
      <t>ブモン</t>
    </rPh>
    <rPh sb="24" eb="26">
      <t>サクヒン</t>
    </rPh>
    <phoneticPr fontId="7"/>
  </si>
  <si>
    <r>
      <t xml:space="preserve">朗読作品番号
</t>
    </r>
    <r>
      <rPr>
        <sz val="6"/>
        <color rgb="FFFF0000"/>
        <rFont val="UD デジタル 教科書体 NK-R"/>
        <family val="1"/>
        <charset val="128"/>
      </rPr>
      <t>決まっていれば記入</t>
    </r>
    <rPh sb="0" eb="2">
      <t>ロウドク</t>
    </rPh>
    <rPh sb="2" eb="4">
      <t>サクヒン</t>
    </rPh>
    <rPh sb="4" eb="6">
      <t>バンゴウ</t>
    </rPh>
    <rPh sb="7" eb="8">
      <t>キ</t>
    </rPh>
    <rPh sb="14" eb="16">
      <t>キニュウ</t>
    </rPh>
    <phoneticPr fontId="7"/>
  </si>
  <si>
    <t>アナウンス・朗読部門以外は
記入不要</t>
    <rPh sb="6" eb="8">
      <t>ロウドク</t>
    </rPh>
    <rPh sb="8" eb="10">
      <t>ブモン</t>
    </rPh>
    <rPh sb="10" eb="12">
      <t>イガイ</t>
    </rPh>
    <rPh sb="14" eb="16">
      <t>キニュウ</t>
    </rPh>
    <rPh sb="16" eb="18">
      <t>フヨウ</t>
    </rPh>
    <phoneticPr fontId="7"/>
  </si>
  <si>
    <t>×1000円が参加登録料</t>
    <rPh sb="7" eb="12">
      <t>サンカトウロクリョウ</t>
    </rPh>
    <phoneticPr fontId="4"/>
  </si>
  <si>
    <r>
      <t>(4)　(3)に関連して、インターネットによる公式申込の後の</t>
    </r>
    <r>
      <rPr>
        <u/>
        <sz val="10"/>
        <color rgb="FFFF0000"/>
        <rFont val="UD デジタル 教科書体 NK-R"/>
        <family val="1"/>
        <charset val="128"/>
      </rPr>
      <t>部門別の申込数の変更や訂正の入力をしてはいけません。</t>
    </r>
    <r>
      <rPr>
        <sz val="10"/>
        <color theme="1"/>
        <rFont val="UD デジタル 教科書体 NK-R"/>
        <family val="1"/>
        <charset val="128"/>
      </rPr>
      <t xml:space="preserve">
　　　辞退に伴う参加登録料の返納はできません。</t>
    </r>
    <rPh sb="8" eb="10">
      <t>カンレン</t>
    </rPh>
    <rPh sb="23" eb="25">
      <t>コウシキ</t>
    </rPh>
    <rPh sb="25" eb="27">
      <t>モウシコミ</t>
    </rPh>
    <rPh sb="28" eb="29">
      <t>ゴ</t>
    </rPh>
    <rPh sb="34" eb="36">
      <t>モウシコミ</t>
    </rPh>
    <rPh sb="38" eb="40">
      <t>ヘンコウ</t>
    </rPh>
    <rPh sb="41" eb="43">
      <t>テイセイ</t>
    </rPh>
    <rPh sb="44" eb="46">
      <t>ニュウリョク</t>
    </rPh>
    <rPh sb="60" eb="62">
      <t>ジタイ</t>
    </rPh>
    <rPh sb="63" eb="64">
      <t>トモナ</t>
    </rPh>
    <rPh sb="65" eb="67">
      <t>サンカ</t>
    </rPh>
    <rPh sb="67" eb="69">
      <t>トウロク</t>
    </rPh>
    <rPh sb="69" eb="70">
      <t>リョウ</t>
    </rPh>
    <rPh sb="71" eb="73">
      <t>ヘンノウ</t>
    </rPh>
    <phoneticPr fontId="4"/>
  </si>
  <si>
    <r>
      <t>(5)　インターネットによる公式申込の後不参加（辞退）がある場合は、申込用紙の該当箇所を</t>
    </r>
    <r>
      <rPr>
        <u/>
        <sz val="10"/>
        <color rgb="FFFF0000"/>
        <rFont val="UD デジタル 教科書体 NK-R"/>
        <family val="1"/>
        <charset val="128"/>
      </rPr>
      <t xml:space="preserve">朱書きの二重線で削除
</t>
    </r>
    <r>
      <rPr>
        <sz val="10"/>
        <color rgb="FFFF0000"/>
        <rFont val="UD デジタル 教科書体 NK-R"/>
        <family val="1"/>
        <charset val="128"/>
      </rPr>
      <t>　　</t>
    </r>
    <r>
      <rPr>
        <sz val="10"/>
        <color theme="1"/>
        <rFont val="UD デジタル 教科書体 NK-R"/>
        <family val="1"/>
        <charset val="128"/>
      </rPr>
      <t>　した上で送付してください。</t>
    </r>
    <rPh sb="34" eb="36">
      <t>モウシコミ</t>
    </rPh>
    <rPh sb="36" eb="38">
      <t>ヨウシ</t>
    </rPh>
    <rPh sb="39" eb="41">
      <t>ガイトウ</t>
    </rPh>
    <rPh sb="41" eb="43">
      <t>カショ</t>
    </rPh>
    <rPh sb="44" eb="46">
      <t>シュガ</t>
    </rPh>
    <rPh sb="48" eb="51">
      <t>ニジュウセン</t>
    </rPh>
    <rPh sb="52" eb="54">
      <t>サクジョ</t>
    </rPh>
    <rPh sb="60" eb="61">
      <t>ウエ</t>
    </rPh>
    <rPh sb="62" eb="64">
      <t>ソウフ</t>
    </rPh>
    <phoneticPr fontId="4"/>
  </si>
  <si>
    <r>
      <t>⑧－１　横の枠内で自身の学校の</t>
    </r>
    <r>
      <rPr>
        <u/>
        <sz val="10"/>
        <color rgb="FFFF0000"/>
        <rFont val="UD デジタル 教科書体 NK-R"/>
        <family val="1"/>
        <charset val="128"/>
      </rPr>
      <t>申込ファイル名を確認</t>
    </r>
    <r>
      <rPr>
        <sz val="10"/>
        <color rgb="FF000000"/>
        <rFont val="UD デジタル 教科書体 NK-R"/>
        <family val="1"/>
        <charset val="128"/>
      </rPr>
      <t>してください。　</t>
    </r>
    <rPh sb="4" eb="5">
      <t>ヨコ</t>
    </rPh>
    <phoneticPr fontId="4"/>
  </si>
  <si>
    <r>
      <t>⑧－２　</t>
    </r>
    <r>
      <rPr>
        <u/>
        <sz val="10"/>
        <color rgb="FFFF0000"/>
        <rFont val="UD デジタル 教科書体 NK-R"/>
        <family val="1"/>
        <charset val="128"/>
      </rPr>
      <t>この時点</t>
    </r>
    <r>
      <rPr>
        <sz val="10"/>
        <color rgb="FF000000"/>
        <rFont val="UD デジタル 教科書体 NK-R"/>
        <family val="1"/>
        <charset val="128"/>
      </rPr>
      <t>で、デスクトップなど所定の場所に</t>
    </r>
    <r>
      <rPr>
        <u/>
        <sz val="10"/>
        <color rgb="FFFF0000"/>
        <rFont val="UD デジタル 教科書体 NK-R"/>
        <family val="1"/>
        <charset val="128"/>
      </rPr>
      <t>申込ファイル名の通りにファイルを保存</t>
    </r>
    <r>
      <rPr>
        <sz val="10"/>
        <color rgb="FF000000"/>
        <rFont val="UD デジタル 教科書体 NK-R"/>
        <family val="1"/>
        <charset val="128"/>
      </rPr>
      <t>してください。　</t>
    </r>
    <rPh sb="6" eb="8">
      <t>ジテン</t>
    </rPh>
    <rPh sb="18" eb="20">
      <t>ショテイ</t>
    </rPh>
    <rPh sb="21" eb="23">
      <t>バショ</t>
    </rPh>
    <rPh sb="24" eb="26">
      <t>モウシコミ</t>
    </rPh>
    <rPh sb="30" eb="31">
      <t>メイ</t>
    </rPh>
    <rPh sb="32" eb="33">
      <t>トオ</t>
    </rPh>
    <phoneticPr fontId="4"/>
  </si>
  <si>
    <r>
      <t>⑧ー３　</t>
    </r>
    <r>
      <rPr>
        <u/>
        <sz val="10"/>
        <color rgb="FFFF0000"/>
        <rFont val="UD デジタル 教科書体 NK-R"/>
        <family val="1"/>
        <charset val="128"/>
      </rPr>
      <t>すべての情報を入力後</t>
    </r>
    <r>
      <rPr>
        <sz val="10"/>
        <color rgb="FF000000"/>
        <rFont val="UD デジタル 教科書体 NK-R"/>
        <family val="1"/>
        <charset val="128"/>
      </rPr>
      <t>、「</t>
    </r>
    <r>
      <rPr>
        <u/>
        <sz val="10"/>
        <color rgb="FFFF0000"/>
        <rFont val="UD デジタル 教科書体 NK-R"/>
        <family val="1"/>
        <charset val="128"/>
      </rPr>
      <t>上書き保存</t>
    </r>
    <r>
      <rPr>
        <sz val="10"/>
        <color rgb="FF000000"/>
        <rFont val="UD デジタル 教科書体 NK-R"/>
        <family val="1"/>
        <charset val="128"/>
      </rPr>
      <t>」してそのファイルを、放送専門部ウェブサイトの記事の最下部の
　　　　エントリー用メールフォームの「参照（ファイルを選択）」より</t>
    </r>
    <r>
      <rPr>
        <u/>
        <sz val="10"/>
        <color rgb="FFFF0000"/>
        <rFont val="UD デジタル 教科書体 NK-R"/>
        <family val="1"/>
        <charset val="128"/>
      </rPr>
      <t>送信</t>
    </r>
    <r>
      <rPr>
        <sz val="10"/>
        <color rgb="FF000000"/>
        <rFont val="UD デジタル 教科書体 NK-R"/>
        <family val="1"/>
        <charset val="128"/>
      </rPr>
      <t>してください。</t>
    </r>
    <rPh sb="8" eb="10">
      <t>ジョウホウ</t>
    </rPh>
    <rPh sb="11" eb="13">
      <t>ニュウリョク</t>
    </rPh>
    <rPh sb="13" eb="14">
      <t>ゴ</t>
    </rPh>
    <rPh sb="16" eb="18">
      <t>ウワガ</t>
    </rPh>
    <rPh sb="19" eb="21">
      <t>ホゾン</t>
    </rPh>
    <phoneticPr fontId="4"/>
  </si>
  <si>
    <r>
      <t xml:space="preserve">学校名
</t>
    </r>
    <r>
      <rPr>
        <sz val="8"/>
        <rFont val="UD デジタル 教科書体 NK-R"/>
        <family val="1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7"/>
  </si>
  <si>
    <r>
      <t>●ふりがな
　</t>
    </r>
    <r>
      <rPr>
        <sz val="8"/>
        <color rgb="FFFF0000"/>
        <rFont val="UD デジタル 教科書体 NK-R"/>
        <family val="1"/>
        <charset val="128"/>
      </rPr>
      <t>(姓と名間は1字空白）</t>
    </r>
    <r>
      <rPr>
        <sz val="8"/>
        <rFont val="UD デジタル 教科書体 NK-R"/>
        <family val="1"/>
        <charset val="128"/>
      </rPr>
      <t xml:space="preserve">
●番組部門は作品名のよみかた
　　</t>
    </r>
    <r>
      <rPr>
        <sz val="8"/>
        <color rgb="FFFF0000"/>
        <rFont val="UD デジタル 教科書体 NK-R"/>
        <family val="1"/>
        <charset val="128"/>
      </rPr>
      <t>必ず記入すること</t>
    </r>
    <rPh sb="20" eb="22">
      <t>バングミ</t>
    </rPh>
    <rPh sb="22" eb="24">
      <t>ブモン</t>
    </rPh>
    <rPh sb="25" eb="28">
      <t>サクヒンメイ</t>
    </rPh>
    <rPh sb="36" eb="37">
      <t>カナラ</t>
    </rPh>
    <rPh sb="38" eb="40">
      <t>キニュウ</t>
    </rPh>
    <phoneticPr fontId="7"/>
  </si>
  <si>
    <r>
      <t xml:space="preserve">学校名
</t>
    </r>
    <r>
      <rPr>
        <sz val="8"/>
        <color theme="1"/>
        <rFont val="UD デジタル 教科書体 NK-R"/>
        <family val="1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7"/>
  </si>
  <si>
    <t>R04
新人戦</t>
    <rPh sb="4" eb="7">
      <t>シンジンセン</t>
    </rPh>
    <phoneticPr fontId="7"/>
  </si>
  <si>
    <t>R04
NHK杯</t>
    <rPh sb="7" eb="8">
      <t>ハイ</t>
    </rPh>
    <phoneticPr fontId="7"/>
  </si>
  <si>
    <t>●氏　名
●番組部門は決まっていたら作品名を記入</t>
    <rPh sb="6" eb="8">
      <t>バングミ</t>
    </rPh>
    <rPh sb="8" eb="10">
      <t>ブモン</t>
    </rPh>
    <rPh sb="11" eb="12">
      <t>キ</t>
    </rPh>
    <rPh sb="18" eb="20">
      <t>サクヒン</t>
    </rPh>
    <rPh sb="22" eb="24">
      <t>キニュウ</t>
    </rPh>
    <phoneticPr fontId="7"/>
  </si>
  <si>
    <r>
      <t>●ふりがな
　</t>
    </r>
    <r>
      <rPr>
        <sz val="8"/>
        <color rgb="FFFF0000"/>
        <rFont val="UD デジタル 教科書体 NK-R"/>
        <family val="1"/>
        <charset val="128"/>
      </rPr>
      <t>(姓と名間は1字空白）</t>
    </r>
    <r>
      <rPr>
        <sz val="8"/>
        <rFont val="UD デジタル 教科書体 NK-R"/>
        <family val="1"/>
        <charset val="128"/>
      </rPr>
      <t xml:space="preserve">
●番組部門は作品名が決まっていたらその読み方</t>
    </r>
    <rPh sb="20" eb="22">
      <t>バングミ</t>
    </rPh>
    <rPh sb="22" eb="24">
      <t>ブモン</t>
    </rPh>
    <rPh sb="25" eb="28">
      <t>サクヒンメイ</t>
    </rPh>
    <rPh sb="29" eb="30">
      <t>キ</t>
    </rPh>
    <rPh sb="38" eb="39">
      <t>ヨ</t>
    </rPh>
    <rPh sb="40" eb="41">
      <t>カタ</t>
    </rPh>
    <phoneticPr fontId="7"/>
  </si>
  <si>
    <t>10月31日(火)消印有効</t>
    <rPh sb="2" eb="3">
      <t>ガツ</t>
    </rPh>
    <rPh sb="5" eb="6">
      <t>ニチ</t>
    </rPh>
    <rPh sb="7" eb="8">
      <t>カ</t>
    </rPh>
    <rPh sb="9" eb="11">
      <t>ケシイン</t>
    </rPh>
    <rPh sb="11" eb="13">
      <t>ユウコウ</t>
    </rPh>
    <phoneticPr fontId="4"/>
  </si>
  <si>
    <t>9月22日(金)消印有効</t>
    <rPh sb="1" eb="2">
      <t>ガツ</t>
    </rPh>
    <rPh sb="4" eb="5">
      <t>ニチ</t>
    </rPh>
    <rPh sb="6" eb="7">
      <t>キン</t>
    </rPh>
    <rPh sb="8" eb="12">
      <t>ケシインユウコウ</t>
    </rPh>
    <phoneticPr fontId="4"/>
  </si>
  <si>
    <r>
      <t>(2)　・</t>
    </r>
    <r>
      <rPr>
        <sz val="10"/>
        <rFont val="UD デジタル 教科書体 NK-R"/>
        <family val="1"/>
        <charset val="128"/>
      </rPr>
      <t>アナウンス原稿は、</t>
    </r>
    <r>
      <rPr>
        <u/>
        <sz val="10"/>
        <color rgb="FFFF0000"/>
        <rFont val="UD デジタル 教科書体 NK-R"/>
        <family val="1"/>
        <charset val="128"/>
      </rPr>
      <t>指定様式(A4)</t>
    </r>
    <r>
      <rPr>
        <sz val="10"/>
        <rFont val="UD デジタル 教科書体 NK-R"/>
        <family val="1"/>
        <charset val="128"/>
      </rPr>
      <t xml:space="preserve">の右頁に必要事項、左頁～2枚目にアナウンス原稿を記入し、
       </t>
    </r>
    <r>
      <rPr>
        <u/>
        <sz val="10"/>
        <color rgb="FFFF0000"/>
        <rFont val="UD デジタル 教科書体 NK-R"/>
        <family val="1"/>
        <charset val="128"/>
      </rPr>
      <t>コピーしたものを二つ折りにし、ホッチキス２箇所で袋とじに製本</t>
    </r>
    <r>
      <rPr>
        <sz val="10"/>
        <rFont val="UD デジタル 教科書体 NK-R"/>
        <family val="1"/>
        <charset val="128"/>
      </rPr>
      <t>したものを、</t>
    </r>
    <r>
      <rPr>
        <sz val="10"/>
        <color rgb="FFFF0000"/>
        <rFont val="UD デジタル 教科書体 NK-R"/>
        <family val="1"/>
        <charset val="128"/>
      </rPr>
      <t>４</t>
    </r>
    <r>
      <rPr>
        <u/>
        <sz val="10"/>
        <color rgb="FFFF0000"/>
        <rFont val="UD デジタル 教科書体 NK-R"/>
        <family val="1"/>
        <charset val="128"/>
      </rPr>
      <t>部</t>
    </r>
    <r>
      <rPr>
        <sz val="10"/>
        <rFont val="UD デジタル 教科書体 NK-R"/>
        <family val="1"/>
        <charset val="128"/>
      </rPr>
      <t>提出してください。
　　 ・朗読原稿は、</t>
    </r>
    <r>
      <rPr>
        <u/>
        <sz val="10"/>
        <color rgb="FFFF0000"/>
        <rFont val="UD デジタル 教科書体 NK-R"/>
        <family val="1"/>
        <charset val="128"/>
      </rPr>
      <t>指定様式(A4)</t>
    </r>
    <r>
      <rPr>
        <sz val="10"/>
        <rFont val="UD デジタル 教科書体 NK-R"/>
        <family val="1"/>
        <charset val="128"/>
      </rPr>
      <t>の右頁に必要事項を、</t>
    </r>
    <r>
      <rPr>
        <u/>
        <sz val="10"/>
        <color rgb="FFFF0000"/>
        <rFont val="UD デジタル 教科書体 NK-R"/>
        <family val="1"/>
        <charset val="128"/>
      </rPr>
      <t>左頁に抽出箇所の始めと終わりのそれぞれ10文字</t>
    </r>
    <r>
      <rPr>
        <sz val="10"/>
        <rFont val="UD デジタル 教科書体 NK-R"/>
        <family val="1"/>
        <charset val="128"/>
      </rPr>
      <t>を記載し、
       抽出箇所を含んだページをA4サイズで拡大/縮小コピーし、抽出箇所に</t>
    </r>
    <r>
      <rPr>
        <u/>
        <sz val="10"/>
        <color rgb="FFFF0000"/>
        <rFont val="UD デジタル 教科書体 NK-R"/>
        <family val="1"/>
        <charset val="128"/>
      </rPr>
      <t>赤ペンで「　」を囲んで記入</t>
    </r>
    <r>
      <rPr>
        <sz val="10"/>
        <rFont val="UD デジタル 教科書体 NK-R"/>
        <family val="1"/>
        <charset val="128"/>
      </rPr>
      <t xml:space="preserve">。
       </t>
    </r>
    <r>
      <rPr>
        <u/>
        <sz val="10"/>
        <color rgb="FFFF0000"/>
        <rFont val="UD デジタル 教科書体 NK-R"/>
        <family val="1"/>
        <charset val="128"/>
      </rPr>
      <t>半分に折らず、A4のまま</t>
    </r>
    <r>
      <rPr>
        <sz val="10"/>
        <rFont val="UD デジタル 教科書体 NK-R"/>
        <family val="1"/>
        <charset val="128"/>
      </rPr>
      <t>重ね、右肩をホッチキス止めしたものを</t>
    </r>
    <r>
      <rPr>
        <u/>
        <sz val="10"/>
        <color rgb="FFFF0000"/>
        <rFont val="UD デジタル 教科書体 NK-R"/>
        <family val="1"/>
        <charset val="128"/>
      </rPr>
      <t>４部</t>
    </r>
    <r>
      <rPr>
        <sz val="10"/>
        <rFont val="UD デジタル 教科書体 NK-R"/>
        <family val="1"/>
        <charset val="128"/>
      </rPr>
      <t>提出してください。
　　・音声データ（MP3形式）の提出は任意です。</t>
    </r>
    <rPh sb="10" eb="12">
      <t>ゲンコウ</t>
    </rPh>
    <rPh sb="14" eb="16">
      <t>シテイ</t>
    </rPh>
    <rPh sb="16" eb="18">
      <t>ヨウシキ</t>
    </rPh>
    <rPh sb="23" eb="24">
      <t>ミギ</t>
    </rPh>
    <rPh sb="24" eb="25">
      <t>ページ</t>
    </rPh>
    <rPh sb="26" eb="28">
      <t>ヒツヨウ</t>
    </rPh>
    <rPh sb="28" eb="30">
      <t>ジコウ</t>
    </rPh>
    <rPh sb="31" eb="32">
      <t>ヒダリ</t>
    </rPh>
    <rPh sb="32" eb="33">
      <t>ページ</t>
    </rPh>
    <rPh sb="35" eb="37">
      <t>マイメ</t>
    </rPh>
    <rPh sb="43" eb="45">
      <t>ゲンコウ</t>
    </rPh>
    <rPh sb="46" eb="48">
      <t>キニュウ</t>
    </rPh>
    <rPh sb="66" eb="67">
      <t>フタ</t>
    </rPh>
    <rPh sb="68" eb="69">
      <t>オ</t>
    </rPh>
    <rPh sb="86" eb="88">
      <t>セイホン</t>
    </rPh>
    <rPh sb="95" eb="96">
      <t>ブ</t>
    </rPh>
    <rPh sb="96" eb="98">
      <t>テイシュツ</t>
    </rPh>
    <rPh sb="110" eb="112">
      <t>ロウドク</t>
    </rPh>
    <rPh sb="112" eb="114">
      <t>ゲンコウ</t>
    </rPh>
    <rPh sb="116" eb="118">
      <t>シテイ</t>
    </rPh>
    <rPh sb="118" eb="120">
      <t>ヨウシキ</t>
    </rPh>
    <rPh sb="125" eb="126">
      <t>ミギ</t>
    </rPh>
    <rPh sb="126" eb="127">
      <t>ページ</t>
    </rPh>
    <rPh sb="128" eb="130">
      <t>ヒツヨウ</t>
    </rPh>
    <rPh sb="130" eb="132">
      <t>ジコウ</t>
    </rPh>
    <rPh sb="134" eb="135">
      <t>ヒダリ</t>
    </rPh>
    <rPh sb="135" eb="136">
      <t>ページ</t>
    </rPh>
    <rPh sb="137" eb="139">
      <t>チュウシュツ</t>
    </rPh>
    <rPh sb="139" eb="141">
      <t>カショ</t>
    </rPh>
    <rPh sb="142" eb="143">
      <t>ハジ</t>
    </rPh>
    <rPh sb="145" eb="146">
      <t>オ</t>
    </rPh>
    <rPh sb="155" eb="157">
      <t>モジ</t>
    </rPh>
    <rPh sb="188" eb="190">
      <t>カクダイ</t>
    </rPh>
    <rPh sb="191" eb="193">
      <t>シュクショウ</t>
    </rPh>
    <rPh sb="211" eb="212">
      <t>カコ</t>
    </rPh>
    <rPh sb="283" eb="285">
      <t>テイシュツ</t>
    </rPh>
    <rPh sb="286" eb="288">
      <t>ニンイ</t>
    </rPh>
    <phoneticPr fontId="4"/>
  </si>
  <si>
    <t xml:space="preserve">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</si>
</sst>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00\-0000\-0000"/>
    <numFmt numFmtId="177" formatCode="[$-411]ggge&quot;年&quot;m&quot;月&quot;d&quot;日&quot;;@"/>
    <numFmt numFmtId="178" formatCode="##0&quot;作品&quot;"/>
    <numFmt numFmtId="179" formatCode="##0&quot;人&quot;"/>
    <numFmt numFmtId="180" formatCode="##0&quot;（人/作品）&quot;"/>
    <numFmt numFmtId="181" formatCode="0_ "/>
    <numFmt numFmtId="182" formatCode="m&quot;月&quot;d&quot;日&quot;;@"/>
    <numFmt numFmtId="183" formatCode="[$-F800]dddd\,\ mmmm\ dd\,\ yyyy"/>
  </numFmts>
  <fonts count="83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Tahoma"/>
      <family val="2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Tahoma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0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1"/>
      <color theme="0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1"/>
      <color theme="0" tint="-0.1499984740745262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9"/>
      <color rgb="FFFF0000"/>
      <name val="UD デジタル 教科書体 NK-R"/>
      <family val="1"/>
      <charset val="128"/>
    </font>
    <font>
      <b/>
      <sz val="11"/>
      <color theme="0"/>
      <name val="UD デジタル 教科書体 NK-R"/>
      <family val="1"/>
      <charset val="128"/>
    </font>
    <font>
      <sz val="12"/>
      <color theme="5"/>
      <name val="UD デジタル 教科書体 NK-R"/>
      <family val="1"/>
      <charset val="128"/>
    </font>
    <font>
      <sz val="12"/>
      <color rgb="FF000000"/>
      <name val="UD デジタル 教科書体 NK-R"/>
      <family val="1"/>
      <charset val="128"/>
    </font>
    <font>
      <sz val="10.5"/>
      <color rgb="FF00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6"/>
      <color rgb="FFFF0000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9"/>
      <color theme="0" tint="-0.14999847407452621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8"/>
      <color rgb="FFFF0000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1"/>
      <color theme="0" tint="-0.34998626667073579"/>
      <name val="UD デジタル 教科書体 NK-R"/>
      <family val="1"/>
      <charset val="128"/>
    </font>
    <font>
      <sz val="12"/>
      <color theme="0" tint="-0.34998626667073579"/>
      <name val="UD デジタル 教科書体 NK-R"/>
      <family val="1"/>
      <charset val="128"/>
    </font>
    <font>
      <sz val="12"/>
      <color theme="0"/>
      <name val="UD デジタル 教科書体 NK-R"/>
      <family val="1"/>
      <charset val="128"/>
    </font>
    <font>
      <sz val="6"/>
      <color rgb="FFFF0000"/>
      <name val="UD デジタル 教科書体 NK-R"/>
      <family val="1"/>
      <charset val="128"/>
    </font>
    <font>
      <sz val="9"/>
      <color theme="0" tint="-4.9989318521683403E-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b/>
      <sz val="14"/>
      <color rgb="FFFF000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u/>
      <sz val="11"/>
      <color rgb="FFFF0000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u/>
      <sz val="10"/>
      <color rgb="FFFF0000"/>
      <name val="UD デジタル 教科書体 NK-R"/>
      <family val="1"/>
      <charset val="128"/>
    </font>
    <font>
      <sz val="10"/>
      <color rgb="FF000000"/>
      <name val="UD デジタル 教科書体 NK-R"/>
      <family val="1"/>
      <charset val="128"/>
    </font>
    <font>
      <sz val="9"/>
      <color rgb="FF000000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8"/>
      <color theme="0"/>
      <name val="UD デジタル 教科書体 NK-R"/>
      <family val="1"/>
      <charset val="128"/>
    </font>
    <font>
      <sz val="6"/>
      <color theme="0"/>
      <name val="UD デジタル 教科書体 NK-R"/>
      <family val="1"/>
      <charset val="128"/>
    </font>
    <font>
      <b/>
      <sz val="9"/>
      <color theme="1"/>
      <name val="UD デジタル 教科書体 NK-R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90">
        <stop position="0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</fills>
  <borders count="284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FF000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dotted">
        <color rgb="FF008000"/>
      </bottom>
      <diagonal/>
    </border>
    <border>
      <left style="medium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dotted">
        <color rgb="FF008000"/>
      </top>
      <bottom style="medium">
        <color rgb="FF008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double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 style="medium">
        <color rgb="FFFF0000"/>
      </right>
      <top style="thin">
        <color rgb="FFFF0000"/>
      </top>
      <bottom style="double">
        <color rgb="FFFF0000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dotted">
        <color theme="7" tint="-0.24994659260841701"/>
      </bottom>
      <diagonal/>
    </border>
    <border>
      <left/>
      <right style="medium">
        <color rgb="FF008000"/>
      </right>
      <top style="medium">
        <color theme="7" tint="-0.24994659260841701"/>
      </top>
      <bottom style="dotted">
        <color theme="7" tint="-0.2499465926084170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/>
      <top style="medium">
        <color rgb="FFFF0000"/>
      </top>
      <bottom style="thin">
        <color theme="1"/>
      </bottom>
      <diagonal/>
    </border>
    <border>
      <left style="dotted">
        <color indexed="64"/>
      </left>
      <right/>
      <top style="medium">
        <color rgb="FFFF0000"/>
      </top>
      <bottom style="thin">
        <color theme="1"/>
      </bottom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/>
      <bottom/>
      <diagonal/>
    </border>
    <border>
      <left style="dotted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medium">
        <color rgb="FFFF0000"/>
      </bottom>
      <diagonal/>
    </border>
    <border>
      <left/>
      <right style="medium">
        <color rgb="FFFF0000"/>
      </right>
      <top style="thin">
        <color theme="1"/>
      </top>
      <bottom style="thin">
        <color indexed="64"/>
      </bottom>
      <diagonal/>
    </border>
    <border>
      <left style="medium">
        <color theme="7" tint="-0.24994659260841701"/>
      </left>
      <right/>
      <top style="dotted">
        <color theme="7" tint="-0.24994659260841701"/>
      </top>
      <bottom/>
      <diagonal/>
    </border>
    <border>
      <left/>
      <right style="medium">
        <color rgb="FF008000"/>
      </right>
      <top style="dotted">
        <color theme="7" tint="-0.24994659260841701"/>
      </top>
      <bottom/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">
        <color rgb="FFFF0000"/>
      </left>
      <right style="mediumDashed">
        <color rgb="FFFF0000"/>
      </right>
      <top/>
      <bottom/>
      <diagonal/>
    </border>
    <border>
      <left style="medium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 style="double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double">
        <color theme="9" tint="-0.499984740745262"/>
      </top>
      <bottom style="thick">
        <color theme="9" tint="-0.499984740745262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dotted">
        <color auto="1"/>
      </right>
      <top style="medium">
        <color theme="1"/>
      </top>
      <bottom style="thin">
        <color theme="1"/>
      </bottom>
      <diagonal/>
    </border>
    <border>
      <left/>
      <right style="dotted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rgb="FFFF0000"/>
      </bottom>
      <diagonal/>
    </border>
    <border>
      <left style="medium">
        <color theme="1"/>
      </left>
      <right style="dotted">
        <color auto="1"/>
      </right>
      <top style="thin">
        <color theme="1"/>
      </top>
      <bottom style="medium">
        <color rgb="FFFF0000"/>
      </bottom>
      <diagonal/>
    </border>
    <border>
      <left/>
      <right style="dotted">
        <color theme="1"/>
      </right>
      <top style="thin">
        <color theme="1"/>
      </top>
      <bottom style="medium">
        <color rgb="FFFF0000"/>
      </bottom>
      <diagonal/>
    </border>
    <border>
      <left style="dotted">
        <color auto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dotted">
        <color auto="1"/>
      </left>
      <right style="medium">
        <color theme="1"/>
      </right>
      <top style="thin">
        <color theme="1"/>
      </top>
      <bottom style="medium">
        <color auto="1"/>
      </bottom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 style="mediumDashDot">
        <color theme="5" tint="-0.24994659260841701"/>
      </left>
      <right/>
      <top style="mediumDashDot">
        <color theme="5" tint="-0.24994659260841701"/>
      </top>
      <bottom/>
      <diagonal/>
    </border>
    <border>
      <left/>
      <right/>
      <top style="mediumDashDot">
        <color theme="5" tint="-0.24994659260841701"/>
      </top>
      <bottom/>
      <diagonal/>
    </border>
    <border>
      <left/>
      <right style="mediumDashDot">
        <color theme="5" tint="-0.24994659260841701"/>
      </right>
      <top style="mediumDashDot">
        <color theme="5" tint="-0.24994659260841701"/>
      </top>
      <bottom/>
      <diagonal/>
    </border>
    <border>
      <left style="mediumDashDot">
        <color theme="5" tint="-0.24994659260841701"/>
      </left>
      <right/>
      <top/>
      <bottom/>
      <diagonal/>
    </border>
    <border>
      <left/>
      <right style="mediumDashDot">
        <color theme="5" tint="-0.24994659260841701"/>
      </right>
      <top/>
      <bottom/>
      <diagonal/>
    </border>
    <border>
      <left style="mediumDashDot">
        <color theme="5" tint="-0.24994659260841701"/>
      </left>
      <right/>
      <top/>
      <bottom style="mediumDashDot">
        <color theme="5" tint="-0.24994659260841701"/>
      </bottom>
      <diagonal/>
    </border>
    <border>
      <left/>
      <right/>
      <top/>
      <bottom style="mediumDashDot">
        <color theme="5" tint="-0.24994659260841701"/>
      </bottom>
      <diagonal/>
    </border>
    <border>
      <left/>
      <right style="mediumDashDot">
        <color theme="5" tint="-0.24994659260841701"/>
      </right>
      <top/>
      <bottom style="mediumDashDot">
        <color theme="5" tint="-0.24994659260841701"/>
      </bottom>
      <diagonal/>
    </border>
    <border>
      <left style="thin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indexed="64"/>
      </right>
      <top style="thin">
        <color theme="1"/>
      </top>
      <bottom style="double">
        <color indexed="64"/>
      </bottom>
      <diagonal/>
    </border>
    <border>
      <left/>
      <right style="dotted">
        <color indexed="64"/>
      </right>
      <top style="thin">
        <color theme="1"/>
      </top>
      <bottom style="double">
        <color indexed="64"/>
      </bottom>
      <diagonal/>
    </border>
    <border>
      <left style="dotted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dotted">
        <color indexed="64"/>
      </right>
      <top style="medium">
        <color indexed="64"/>
      </top>
      <bottom style="thin">
        <color theme="1"/>
      </bottom>
      <diagonal/>
    </border>
    <border>
      <left style="dotted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double">
        <color indexed="64"/>
      </bottom>
      <diagonal/>
    </border>
    <border>
      <left style="medium">
        <color rgb="FFFF0000"/>
      </left>
      <right style="dotted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51" fillId="20" borderId="283" applyNumberFormat="0" applyFont="0" applyAlignment="0" applyProtection="0">
      <alignment vertical="center"/>
    </xf>
  </cellStyleXfs>
  <cellXfs count="968">
    <xf numFmtId="0" fontId="0" fillId="0" borderId="0" xfId="0">
      <alignment vertical="center"/>
    </xf>
    <xf numFmtId="0" fontId="1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13" borderId="0" xfId="0" applyFont="1" applyFill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0" fontId="5" fillId="2" borderId="146" xfId="0" applyFont="1" applyFill="1" applyBorder="1" applyAlignment="1">
      <alignment horizontal="center" vertical="center"/>
    </xf>
    <xf numFmtId="0" fontId="5" fillId="2" borderId="146" xfId="0" applyFont="1" applyFill="1" applyBorder="1">
      <alignment vertical="center"/>
    </xf>
    <xf numFmtId="0" fontId="5" fillId="2" borderId="150" xfId="0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49" fontId="18" fillId="13" borderId="0" xfId="0" applyNumberFormat="1" applyFont="1" applyFill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0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49" fontId="18" fillId="0" borderId="0" xfId="0" applyNumberFormat="1" applyFont="1" applyAlignment="1">
      <alignment horizontal="center" vertical="center"/>
    </xf>
    <xf numFmtId="49" fontId="12" fillId="0" borderId="0" xfId="0" applyNumberFormat="1" applyFont="1">
      <alignment vertical="center"/>
    </xf>
    <xf numFmtId="49" fontId="23" fillId="0" borderId="0" xfId="0" applyNumberFormat="1" applyFont="1">
      <alignment vertical="center"/>
    </xf>
    <xf numFmtId="0" fontId="15" fillId="0" borderId="0" xfId="0" applyFont="1">
      <alignment vertical="center"/>
    </xf>
    <xf numFmtId="0" fontId="28" fillId="0" borderId="0" xfId="0" applyFont="1">
      <alignment vertical="center"/>
    </xf>
    <xf numFmtId="0" fontId="11" fillId="0" borderId="0" xfId="0" applyFont="1" applyAlignment="1">
      <alignment vertical="center" wrapText="1"/>
    </xf>
    <xf numFmtId="182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2" borderId="73" xfId="0" applyFont="1" applyFill="1" applyBorder="1">
      <alignment vertical="center"/>
    </xf>
    <xf numFmtId="49" fontId="5" fillId="2" borderId="71" xfId="0" applyNumberFormat="1" applyFont="1" applyFill="1" applyBorder="1" applyAlignment="1">
      <alignment horizontal="left" vertical="center"/>
    </xf>
    <xf numFmtId="49" fontId="5" fillId="2" borderId="89" xfId="0" applyNumberFormat="1" applyFont="1" applyFill="1" applyBorder="1" applyAlignment="1">
      <alignment horizontal="left" vertical="center"/>
    </xf>
    <xf numFmtId="0" fontId="19" fillId="2" borderId="71" xfId="0" applyFont="1" applyFill="1" applyBorder="1">
      <alignment vertical="center"/>
    </xf>
    <xf numFmtId="49" fontId="20" fillId="2" borderId="73" xfId="0" applyNumberFormat="1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20" fillId="0" borderId="44" xfId="0" applyFont="1" applyBorder="1">
      <alignment vertical="center"/>
    </xf>
    <xf numFmtId="0" fontId="5" fillId="2" borderId="144" xfId="0" applyFont="1" applyFill="1" applyBorder="1">
      <alignment vertical="center"/>
    </xf>
    <xf numFmtId="0" fontId="5" fillId="2" borderId="145" xfId="0" applyFont="1" applyFill="1" applyBorder="1" applyAlignment="1">
      <alignment horizontal="left" vertical="center"/>
    </xf>
    <xf numFmtId="0" fontId="5" fillId="2" borderId="143" xfId="0" applyFont="1" applyFill="1" applyBorder="1" applyAlignment="1">
      <alignment horizontal="left" vertical="center"/>
    </xf>
    <xf numFmtId="0" fontId="19" fillId="2" borderId="145" xfId="0" applyFont="1" applyFill="1" applyBorder="1" applyAlignment="1">
      <alignment vertical="center" wrapText="1"/>
    </xf>
    <xf numFmtId="49" fontId="13" fillId="4" borderId="144" xfId="0" applyNumberFormat="1" applyFont="1" applyFill="1" applyBorder="1" applyAlignment="1">
      <alignment horizontal="center" vertical="center" wrapText="1"/>
    </xf>
    <xf numFmtId="0" fontId="15" fillId="2" borderId="154" xfId="0" applyFont="1" applyFill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14" fillId="4" borderId="163" xfId="0" applyFont="1" applyFill="1" applyBorder="1" applyAlignment="1">
      <alignment vertical="center" wrapText="1"/>
    </xf>
    <xf numFmtId="0" fontId="14" fillId="4" borderId="163" xfId="0" applyFont="1" applyFill="1" applyBorder="1" applyAlignment="1">
      <alignment vertical="center" shrinkToFit="1"/>
    </xf>
    <xf numFmtId="0" fontId="5" fillId="2" borderId="147" xfId="0" applyFont="1" applyFill="1" applyBorder="1">
      <alignment vertical="center"/>
    </xf>
    <xf numFmtId="0" fontId="5" fillId="2" borderId="148" xfId="0" applyFont="1" applyFill="1" applyBorder="1" applyAlignment="1">
      <alignment horizontal="left" vertical="center"/>
    </xf>
    <xf numFmtId="0" fontId="5" fillId="2" borderId="146" xfId="0" applyFont="1" applyFill="1" applyBorder="1" applyAlignment="1">
      <alignment horizontal="left" vertical="center"/>
    </xf>
    <xf numFmtId="0" fontId="19" fillId="2" borderId="148" xfId="0" applyFont="1" applyFill="1" applyBorder="1" applyAlignment="1">
      <alignment vertical="center" wrapText="1"/>
    </xf>
    <xf numFmtId="49" fontId="13" fillId="4" borderId="147" xfId="0" applyNumberFormat="1" applyFont="1" applyFill="1" applyBorder="1" applyAlignment="1">
      <alignment horizontal="center" vertical="center" wrapText="1"/>
    </xf>
    <xf numFmtId="0" fontId="15" fillId="2" borderId="156" xfId="0" applyFont="1" applyFill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4" fillId="4" borderId="164" xfId="0" applyFont="1" applyFill="1" applyBorder="1" applyAlignment="1">
      <alignment vertical="center" shrinkToFit="1"/>
    </xf>
    <xf numFmtId="0" fontId="14" fillId="4" borderId="164" xfId="0" applyFont="1" applyFill="1" applyBorder="1" applyAlignment="1">
      <alignment vertical="center" wrapText="1"/>
    </xf>
    <xf numFmtId="0" fontId="19" fillId="2" borderId="148" xfId="0" applyFont="1" applyFill="1" applyBorder="1">
      <alignment vertical="center"/>
    </xf>
    <xf numFmtId="0" fontId="15" fillId="0" borderId="44" xfId="0" applyFont="1" applyBorder="1">
      <alignment vertical="center"/>
    </xf>
    <xf numFmtId="0" fontId="14" fillId="4" borderId="164" xfId="0" applyFont="1" applyFill="1" applyBorder="1">
      <alignment vertical="center"/>
    </xf>
    <xf numFmtId="49" fontId="5" fillId="2" borderId="148" xfId="0" applyNumberFormat="1" applyFont="1" applyFill="1" applyBorder="1" applyAlignment="1">
      <alignment horizontal="left" vertical="center"/>
    </xf>
    <xf numFmtId="49" fontId="5" fillId="2" borderId="146" xfId="0" applyNumberFormat="1" applyFont="1" applyFill="1" applyBorder="1" applyAlignment="1">
      <alignment horizontal="left" vertical="center"/>
    </xf>
    <xf numFmtId="0" fontId="14" fillId="4" borderId="165" xfId="0" applyFont="1" applyFill="1" applyBorder="1" applyAlignment="1">
      <alignment vertical="center" shrinkToFit="1"/>
    </xf>
    <xf numFmtId="0" fontId="14" fillId="4" borderId="165" xfId="0" applyFont="1" applyFill="1" applyBorder="1" applyAlignment="1">
      <alignment vertical="center" wrapText="1"/>
    </xf>
    <xf numFmtId="49" fontId="19" fillId="2" borderId="148" xfId="0" applyNumberFormat="1" applyFont="1" applyFill="1" applyBorder="1" applyAlignment="1">
      <alignment horizontal="center" vertical="center" wrapText="1"/>
    </xf>
    <xf numFmtId="49" fontId="5" fillId="2" borderId="157" xfId="0" applyNumberFormat="1" applyFont="1" applyFill="1" applyBorder="1" applyAlignment="1">
      <alignment horizontal="left" vertical="center"/>
    </xf>
    <xf numFmtId="49" fontId="5" fillId="2" borderId="158" xfId="0" applyNumberFormat="1" applyFont="1" applyFill="1" applyBorder="1" applyAlignment="1">
      <alignment horizontal="left" vertical="center"/>
    </xf>
    <xf numFmtId="49" fontId="5" fillId="2" borderId="149" xfId="0" applyNumberFormat="1" applyFont="1" applyFill="1" applyBorder="1" applyAlignment="1">
      <alignment horizontal="left" vertical="center"/>
    </xf>
    <xf numFmtId="0" fontId="5" fillId="2" borderId="151" xfId="0" applyFont="1" applyFill="1" applyBorder="1">
      <alignment vertical="center"/>
    </xf>
    <xf numFmtId="49" fontId="5" fillId="2" borderId="152" xfId="0" applyNumberFormat="1" applyFont="1" applyFill="1" applyBorder="1" applyAlignment="1">
      <alignment horizontal="left" vertical="center"/>
    </xf>
    <xf numFmtId="49" fontId="18" fillId="2" borderId="152" xfId="0" applyNumberFormat="1" applyFont="1" applyFill="1" applyBorder="1" applyAlignment="1">
      <alignment horizontal="left" vertical="center"/>
    </xf>
    <xf numFmtId="49" fontId="18" fillId="2" borderId="152" xfId="0" applyNumberFormat="1" applyFont="1" applyFill="1" applyBorder="1" applyAlignment="1">
      <alignment horizontal="center" vertical="center"/>
    </xf>
    <xf numFmtId="49" fontId="5" fillId="2" borderId="153" xfId="0" applyNumberFormat="1" applyFont="1" applyFill="1" applyBorder="1" applyAlignment="1">
      <alignment horizontal="left" vertical="center"/>
    </xf>
    <xf numFmtId="0" fontId="29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4" fillId="4" borderId="89" xfId="0" applyFont="1" applyFill="1" applyBorder="1">
      <alignment vertical="center"/>
    </xf>
    <xf numFmtId="0" fontId="30" fillId="2" borderId="0" xfId="0" applyFont="1" applyFill="1">
      <alignment vertical="center"/>
    </xf>
    <xf numFmtId="0" fontId="31" fillId="2" borderId="0" xfId="0" applyFont="1" applyFill="1">
      <alignment vertical="center"/>
    </xf>
    <xf numFmtId="0" fontId="32" fillId="2" borderId="0" xfId="0" applyFont="1" applyFill="1">
      <alignment vertical="center"/>
    </xf>
    <xf numFmtId="49" fontId="31" fillId="2" borderId="0" xfId="0" applyNumberFormat="1" applyFont="1" applyFill="1">
      <alignment vertical="center"/>
    </xf>
    <xf numFmtId="0" fontId="31" fillId="2" borderId="0" xfId="0" applyFont="1" applyFill="1" applyAlignment="1">
      <alignment horizontal="left" vertical="center"/>
    </xf>
    <xf numFmtId="0" fontId="33" fillId="0" borderId="0" xfId="0" applyFont="1">
      <alignment vertical="center"/>
    </xf>
    <xf numFmtId="0" fontId="31" fillId="0" borderId="0" xfId="0" applyFont="1">
      <alignment vertical="center"/>
    </xf>
    <xf numFmtId="0" fontId="31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7" fillId="3" borderId="166" xfId="0" applyFont="1" applyFill="1" applyBorder="1" applyAlignment="1">
      <alignment horizontal="center" vertical="center"/>
    </xf>
    <xf numFmtId="0" fontId="38" fillId="15" borderId="0" xfId="0" applyFont="1" applyFill="1" applyAlignment="1">
      <alignment horizontal="distributed" vertical="center"/>
    </xf>
    <xf numFmtId="0" fontId="39" fillId="4" borderId="167" xfId="0" applyFont="1" applyFill="1" applyBorder="1" applyAlignment="1" applyProtection="1">
      <alignment vertical="center" shrinkToFit="1"/>
      <protection locked="0"/>
    </xf>
    <xf numFmtId="0" fontId="36" fillId="4" borderId="35" xfId="0" applyFont="1" applyFill="1" applyBorder="1" applyAlignment="1" applyProtection="1">
      <alignment horizontal="center" vertical="center" wrapText="1"/>
      <protection locked="0"/>
    </xf>
    <xf numFmtId="0" fontId="31" fillId="2" borderId="21" xfId="0" applyFont="1" applyFill="1" applyBorder="1">
      <alignment vertical="center"/>
    </xf>
    <xf numFmtId="0" fontId="32" fillId="4" borderId="35" xfId="0" applyFont="1" applyFill="1" applyBorder="1" applyAlignment="1" applyProtection="1">
      <alignment horizontal="left" vertical="center" wrapText="1"/>
      <protection locked="0"/>
    </xf>
    <xf numFmtId="0" fontId="36" fillId="2" borderId="37" xfId="0" applyFont="1" applyFill="1" applyBorder="1" applyAlignment="1">
      <alignment horizontal="center" vertical="center"/>
    </xf>
    <xf numFmtId="0" fontId="36" fillId="2" borderId="0" xfId="0" applyFont="1" applyFill="1">
      <alignment vertical="center"/>
    </xf>
    <xf numFmtId="0" fontId="38" fillId="2" borderId="0" xfId="0" applyFont="1" applyFill="1" applyAlignment="1">
      <alignment horizontal="distributed" vertical="center"/>
    </xf>
    <xf numFmtId="0" fontId="36" fillId="2" borderId="0" xfId="0" applyFont="1" applyFill="1" applyAlignment="1">
      <alignment horizontal="center" vertical="center"/>
    </xf>
    <xf numFmtId="0" fontId="31" fillId="4" borderId="35" xfId="0" applyFont="1" applyFill="1" applyBorder="1" applyAlignment="1" applyProtection="1">
      <alignment horizontal="center" vertical="center"/>
      <protection locked="0"/>
    </xf>
    <xf numFmtId="0" fontId="38" fillId="15" borderId="0" xfId="0" quotePrefix="1" applyFont="1" applyFill="1" applyAlignment="1">
      <alignment horizontal="distributed" vertical="center"/>
    </xf>
    <xf numFmtId="183" fontId="31" fillId="4" borderId="35" xfId="0" applyNumberFormat="1" applyFont="1" applyFill="1" applyBorder="1" applyAlignment="1" applyProtection="1">
      <alignment horizontal="center" vertical="center"/>
      <protection locked="0"/>
    </xf>
    <xf numFmtId="177" fontId="31" fillId="2" borderId="37" xfId="0" applyNumberFormat="1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2" fillId="8" borderId="0" xfId="0" applyFont="1" applyFill="1">
      <alignment vertical="center"/>
    </xf>
    <xf numFmtId="49" fontId="31" fillId="8" borderId="0" xfId="0" applyNumberFormat="1" applyFont="1" applyFill="1">
      <alignment vertical="center"/>
    </xf>
    <xf numFmtId="0" fontId="31" fillId="8" borderId="0" xfId="0" applyFont="1" applyFill="1" applyAlignment="1">
      <alignment horizontal="left" vertical="center"/>
    </xf>
    <xf numFmtId="0" fontId="30" fillId="2" borderId="0" xfId="0" applyFont="1" applyFill="1" applyAlignment="1">
      <alignment vertical="top"/>
    </xf>
    <xf numFmtId="49" fontId="31" fillId="2" borderId="0" xfId="0" applyNumberFormat="1" applyFont="1" applyFill="1" applyAlignment="1">
      <alignment horizontal="left" vertical="center"/>
    </xf>
    <xf numFmtId="49" fontId="32" fillId="2" borderId="0" xfId="0" applyNumberFormat="1" applyFont="1" applyFill="1">
      <alignment vertical="center"/>
    </xf>
    <xf numFmtId="0" fontId="32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44" fillId="4" borderId="1" xfId="0" applyFont="1" applyFill="1" applyBorder="1" applyAlignment="1"/>
    <xf numFmtId="0" fontId="31" fillId="4" borderId="2" xfId="0" applyFont="1" applyFill="1" applyBorder="1">
      <alignment vertical="center"/>
    </xf>
    <xf numFmtId="0" fontId="44" fillId="4" borderId="2" xfId="0" applyFont="1" applyFill="1" applyBorder="1" applyAlignment="1"/>
    <xf numFmtId="0" fontId="31" fillId="4" borderId="2" xfId="0" applyFont="1" applyFill="1" applyBorder="1" applyAlignment="1">
      <alignment horizontal="left" vertical="center"/>
    </xf>
    <xf numFmtId="0" fontId="31" fillId="4" borderId="3" xfId="0" applyFont="1" applyFill="1" applyBorder="1">
      <alignment vertical="center"/>
    </xf>
    <xf numFmtId="0" fontId="31" fillId="4" borderId="4" xfId="0" applyFont="1" applyFill="1" applyBorder="1">
      <alignment vertical="center"/>
    </xf>
    <xf numFmtId="0" fontId="31" fillId="4" borderId="0" xfId="0" applyFont="1" applyFill="1">
      <alignment vertical="center"/>
    </xf>
    <xf numFmtId="0" fontId="45" fillId="4" borderId="0" xfId="0" applyFont="1" applyFill="1">
      <alignment vertical="center"/>
    </xf>
    <xf numFmtId="0" fontId="31" fillId="4" borderId="0" xfId="0" applyFont="1" applyFill="1" applyAlignment="1">
      <alignment horizontal="left" vertical="center"/>
    </xf>
    <xf numFmtId="0" fontId="31" fillId="4" borderId="5" xfId="0" applyFont="1" applyFill="1" applyBorder="1">
      <alignment vertical="center"/>
    </xf>
    <xf numFmtId="0" fontId="46" fillId="4" borderId="0" xfId="0" applyFont="1" applyFill="1">
      <alignment vertical="center"/>
    </xf>
    <xf numFmtId="0" fontId="31" fillId="4" borderId="4" xfId="0" applyFont="1" applyFill="1" applyBorder="1" applyProtection="1">
      <alignment vertical="center"/>
      <protection locked="0"/>
    </xf>
    <xf numFmtId="0" fontId="31" fillId="4" borderId="0" xfId="0" applyFont="1" applyFill="1" applyProtection="1">
      <alignment vertical="center"/>
      <protection locked="0"/>
    </xf>
    <xf numFmtId="0" fontId="46" fillId="4" borderId="0" xfId="0" applyFont="1" applyFill="1" applyAlignment="1" applyProtection="1">
      <alignment vertical="top"/>
      <protection locked="0"/>
    </xf>
    <xf numFmtId="0" fontId="31" fillId="4" borderId="0" xfId="0" applyFont="1" applyFill="1" applyAlignment="1" applyProtection="1">
      <alignment horizontal="left" vertical="top"/>
      <protection locked="0"/>
    </xf>
    <xf numFmtId="0" fontId="31" fillId="4" borderId="0" xfId="0" applyFont="1" applyFill="1" applyAlignment="1" applyProtection="1">
      <alignment horizontal="left" vertical="center"/>
      <protection locked="0"/>
    </xf>
    <xf numFmtId="0" fontId="31" fillId="4" borderId="5" xfId="0" applyFont="1" applyFill="1" applyBorder="1" applyProtection="1">
      <alignment vertical="center"/>
      <protection locked="0"/>
    </xf>
    <xf numFmtId="0" fontId="31" fillId="2" borderId="0" xfId="0" applyFont="1" applyFill="1" applyProtection="1">
      <alignment vertical="center"/>
      <protection locked="0"/>
    </xf>
    <xf numFmtId="0" fontId="47" fillId="2" borderId="0" xfId="0" applyFont="1" applyFill="1">
      <alignment vertical="center"/>
    </xf>
    <xf numFmtId="0" fontId="31" fillId="2" borderId="1" xfId="0" applyFont="1" applyFill="1" applyBorder="1" applyProtection="1">
      <alignment vertical="center"/>
      <protection locked="0"/>
    </xf>
    <xf numFmtId="0" fontId="37" fillId="2" borderId="2" xfId="0" applyFont="1" applyFill="1" applyBorder="1" applyAlignment="1" applyProtection="1">
      <alignment horizontal="left" vertical="center" wrapText="1"/>
      <protection locked="0"/>
    </xf>
    <xf numFmtId="0" fontId="37" fillId="4" borderId="21" xfId="0" applyFont="1" applyFill="1" applyBorder="1" applyAlignment="1">
      <alignment horizontal="center" vertical="center"/>
    </xf>
    <xf numFmtId="0" fontId="31" fillId="2" borderId="4" xfId="0" applyFont="1" applyFill="1" applyBorder="1">
      <alignment vertical="center"/>
    </xf>
    <xf numFmtId="0" fontId="37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right" vertical="center"/>
    </xf>
    <xf numFmtId="0" fontId="37" fillId="2" borderId="0" xfId="0" applyFont="1" applyFill="1" applyAlignment="1">
      <alignment vertical="center" wrapText="1"/>
    </xf>
    <xf numFmtId="0" fontId="34" fillId="4" borderId="0" xfId="0" applyFont="1" applyFill="1" applyAlignment="1">
      <alignment horizontal="center" vertical="center"/>
    </xf>
    <xf numFmtId="0" fontId="31" fillId="4" borderId="9" xfId="0" applyFont="1" applyFill="1" applyBorder="1">
      <alignment vertical="center"/>
    </xf>
    <xf numFmtId="0" fontId="31" fillId="4" borderId="10" xfId="0" applyFont="1" applyFill="1" applyBorder="1">
      <alignment vertical="center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32" fillId="8" borderId="0" xfId="0" applyNumberFormat="1" applyFont="1" applyFill="1">
      <alignment vertical="center"/>
    </xf>
    <xf numFmtId="0" fontId="32" fillId="8" borderId="0" xfId="0" applyFont="1" applyFill="1" applyAlignment="1">
      <alignment horizontal="left" vertical="center"/>
    </xf>
    <xf numFmtId="0" fontId="37" fillId="2" borderId="0" xfId="0" applyFont="1" applyFill="1" applyAlignment="1" applyProtection="1">
      <alignment horizontal="center" vertical="center"/>
      <protection locked="0"/>
    </xf>
    <xf numFmtId="0" fontId="31" fillId="4" borderId="10" xfId="0" applyFont="1" applyFill="1" applyBorder="1" applyProtection="1">
      <alignment vertical="center"/>
      <protection locked="0"/>
    </xf>
    <xf numFmtId="0" fontId="31" fillId="4" borderId="282" xfId="0" applyFont="1" applyFill="1" applyBorder="1" applyProtection="1">
      <alignment vertical="center"/>
      <protection locked="0"/>
    </xf>
    <xf numFmtId="0" fontId="41" fillId="2" borderId="0" xfId="0" applyFont="1" applyFill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 shrinkToFit="1"/>
    </xf>
    <xf numFmtId="0" fontId="37" fillId="3" borderId="11" xfId="0" applyFont="1" applyFill="1" applyBorder="1" applyAlignment="1">
      <alignment horizontal="center" vertical="center"/>
    </xf>
    <xf numFmtId="0" fontId="39" fillId="7" borderId="25" xfId="0" applyFont="1" applyFill="1" applyBorder="1" applyAlignment="1">
      <alignment horizontal="center" vertical="center" wrapText="1" shrinkToFit="1"/>
    </xf>
    <xf numFmtId="0" fontId="52" fillId="0" borderId="25" xfId="0" applyFont="1" applyBorder="1" applyAlignment="1">
      <alignment horizontal="center" vertical="center" shrinkToFit="1"/>
    </xf>
    <xf numFmtId="0" fontId="50" fillId="2" borderId="0" xfId="0" applyFont="1" applyFill="1" applyAlignment="1">
      <alignment vertical="center" wrapText="1"/>
    </xf>
    <xf numFmtId="0" fontId="36" fillId="4" borderId="24" xfId="0" applyFont="1" applyFill="1" applyBorder="1" applyAlignment="1">
      <alignment horizontal="left" vertical="center"/>
    </xf>
    <xf numFmtId="0" fontId="36" fillId="4" borderId="21" xfId="0" applyFont="1" applyFill="1" applyBorder="1" applyAlignment="1">
      <alignment horizontal="left" vertical="center"/>
    </xf>
    <xf numFmtId="0" fontId="31" fillId="4" borderId="139" xfId="0" applyFont="1" applyFill="1" applyBorder="1">
      <alignment vertical="center"/>
    </xf>
    <xf numFmtId="0" fontId="36" fillId="4" borderId="12" xfId="0" applyFont="1" applyFill="1" applyBorder="1" applyAlignment="1">
      <alignment horizontal="left" vertical="center"/>
    </xf>
    <xf numFmtId="0" fontId="36" fillId="4" borderId="0" xfId="0" applyFont="1" applyFill="1" applyAlignment="1">
      <alignment horizontal="left" vertical="center"/>
    </xf>
    <xf numFmtId="0" fontId="31" fillId="4" borderId="140" xfId="0" applyFont="1" applyFill="1" applyBorder="1">
      <alignment vertical="center"/>
    </xf>
    <xf numFmtId="0" fontId="41" fillId="4" borderId="141" xfId="0" applyFont="1" applyFill="1" applyBorder="1" applyAlignment="1">
      <alignment horizontal="left" vertical="center"/>
    </xf>
    <xf numFmtId="0" fontId="41" fillId="4" borderId="23" xfId="0" applyFont="1" applyFill="1" applyBorder="1" applyAlignment="1">
      <alignment horizontal="left" vertical="center"/>
    </xf>
    <xf numFmtId="0" fontId="31" fillId="4" borderId="142" xfId="0" applyFont="1" applyFill="1" applyBorder="1">
      <alignment vertical="center"/>
    </xf>
    <xf numFmtId="0" fontId="41" fillId="2" borderId="0" xfId="0" applyFont="1" applyFill="1" applyAlignment="1">
      <alignment horizontal="right" vertical="top" wrapText="1"/>
    </xf>
    <xf numFmtId="0" fontId="38" fillId="15" borderId="0" xfId="0" applyFont="1" applyFill="1" applyAlignment="1">
      <alignment horizontal="distributed" vertical="center" wrapText="1"/>
    </xf>
    <xf numFmtId="0" fontId="33" fillId="15" borderId="140" xfId="0" applyFont="1" applyFill="1" applyBorder="1" applyAlignment="1">
      <alignment horizontal="center" vertical="center" wrapText="1"/>
    </xf>
    <xf numFmtId="0" fontId="36" fillId="4" borderId="161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>
      <alignment vertical="center"/>
    </xf>
    <xf numFmtId="0" fontId="54" fillId="2" borderId="0" xfId="0" applyFont="1" applyFill="1">
      <alignment vertical="center"/>
    </xf>
    <xf numFmtId="0" fontId="54" fillId="2" borderId="0" xfId="0" applyFont="1" applyFill="1" applyAlignment="1">
      <alignment vertical="center" wrapText="1"/>
    </xf>
    <xf numFmtId="0" fontId="39" fillId="7" borderId="246" xfId="0" applyFont="1" applyFill="1" applyBorder="1" applyAlignment="1">
      <alignment horizontal="center" vertical="center" shrinkToFit="1"/>
    </xf>
    <xf numFmtId="0" fontId="52" fillId="0" borderId="247" xfId="0" applyFont="1" applyBorder="1" applyAlignment="1">
      <alignment vertical="center" shrinkToFit="1"/>
    </xf>
    <xf numFmtId="0" fontId="41" fillId="0" borderId="249" xfId="0" applyFont="1" applyBorder="1" applyAlignment="1">
      <alignment horizontal="center" vertical="center" wrapText="1"/>
    </xf>
    <xf numFmtId="0" fontId="41" fillId="0" borderId="250" xfId="0" applyFont="1" applyBorder="1" applyAlignment="1">
      <alignment horizontal="center" vertical="center" wrapText="1"/>
    </xf>
    <xf numFmtId="0" fontId="41" fillId="0" borderId="251" xfId="0" applyFont="1" applyBorder="1" applyAlignment="1">
      <alignment horizontal="center" vertical="center" wrapText="1"/>
    </xf>
    <xf numFmtId="0" fontId="33" fillId="2" borderId="0" xfId="0" applyFont="1" applyFill="1">
      <alignment vertical="center"/>
    </xf>
    <xf numFmtId="0" fontId="37" fillId="0" borderId="252" xfId="0" applyFont="1" applyBorder="1" applyAlignment="1">
      <alignment horizontal="center" vertical="center"/>
    </xf>
    <xf numFmtId="0" fontId="37" fillId="0" borderId="253" xfId="0" applyFont="1" applyBorder="1" applyAlignment="1">
      <alignment horizontal="center" vertical="center"/>
    </xf>
    <xf numFmtId="0" fontId="37" fillId="0" borderId="254" xfId="0" applyFont="1" applyBorder="1" applyAlignment="1">
      <alignment horizontal="center" vertical="center"/>
    </xf>
    <xf numFmtId="0" fontId="41" fillId="2" borderId="0" xfId="0" applyFont="1" applyFill="1" applyAlignment="1">
      <alignment horizontal="center" vertical="center" wrapText="1"/>
    </xf>
    <xf numFmtId="0" fontId="30" fillId="15" borderId="0" xfId="0" applyFont="1" applyFill="1" applyAlignment="1">
      <alignment horizontal="right" vertical="top" wrapText="1"/>
    </xf>
    <xf numFmtId="0" fontId="36" fillId="4" borderId="6" xfId="0" applyFont="1" applyFill="1" applyBorder="1" applyAlignment="1" applyProtection="1">
      <alignment horizontal="center" vertical="center" wrapText="1"/>
      <protection locked="0"/>
    </xf>
    <xf numFmtId="0" fontId="55" fillId="2" borderId="201" xfId="0" applyFont="1" applyFill="1" applyBorder="1" applyAlignment="1">
      <alignment horizontal="left" vertical="center" wrapText="1"/>
    </xf>
    <xf numFmtId="0" fontId="55" fillId="2" borderId="12" xfId="0" applyFont="1" applyFill="1" applyBorder="1" applyAlignment="1">
      <alignment horizontal="left" vertical="center" wrapText="1"/>
    </xf>
    <xf numFmtId="0" fontId="55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vertical="top" wrapText="1"/>
    </xf>
    <xf numFmtId="0" fontId="55" fillId="5" borderId="21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left" vertical="center" wrapText="1"/>
    </xf>
    <xf numFmtId="0" fontId="41" fillId="18" borderId="261" xfId="0" applyFont="1" applyFill="1" applyBorder="1" applyAlignment="1">
      <alignment horizontal="left" vertical="center" wrapText="1"/>
    </xf>
    <xf numFmtId="0" fontId="56" fillId="18" borderId="0" xfId="0" applyFont="1" applyFill="1" applyAlignment="1">
      <alignment vertical="center" wrapText="1"/>
    </xf>
    <xf numFmtId="0" fontId="41" fillId="18" borderId="262" xfId="0" applyFont="1" applyFill="1" applyBorder="1" applyAlignment="1">
      <alignment horizontal="left" vertical="center" wrapText="1"/>
    </xf>
    <xf numFmtId="0" fontId="30" fillId="15" borderId="0" xfId="0" applyFont="1" applyFill="1" applyAlignment="1">
      <alignment horizontal="right" vertical="center"/>
    </xf>
    <xf numFmtId="0" fontId="55" fillId="8" borderId="6" xfId="0" applyFont="1" applyFill="1" applyBorder="1" applyAlignment="1" applyProtection="1">
      <alignment horizontal="left" vertical="center" wrapText="1"/>
      <protection locked="0"/>
    </xf>
    <xf numFmtId="0" fontId="55" fillId="18" borderId="261" xfId="0" applyFont="1" applyFill="1" applyBorder="1" applyAlignment="1">
      <alignment horizontal="left" vertical="center" wrapText="1"/>
    </xf>
    <xf numFmtId="0" fontId="57" fillId="18" borderId="0" xfId="0" applyFont="1" applyFill="1" applyAlignment="1">
      <alignment horizontal="center" vertical="center"/>
    </xf>
    <xf numFmtId="0" fontId="55" fillId="18" borderId="262" xfId="0" applyFont="1" applyFill="1" applyBorder="1" applyAlignment="1">
      <alignment horizontal="left" vertical="center" wrapText="1"/>
    </xf>
    <xf numFmtId="0" fontId="42" fillId="5" borderId="23" xfId="0" applyFont="1" applyFill="1" applyBorder="1" applyAlignment="1">
      <alignment horizontal="left" vertical="center" wrapText="1"/>
    </xf>
    <xf numFmtId="0" fontId="42" fillId="2" borderId="0" xfId="0" applyFont="1" applyFill="1" applyAlignment="1">
      <alignment horizontal="left" vertical="center" wrapText="1"/>
    </xf>
    <xf numFmtId="0" fontId="42" fillId="18" borderId="261" xfId="0" applyFont="1" applyFill="1" applyBorder="1" applyAlignment="1">
      <alignment horizontal="left" vertical="center" wrapText="1"/>
    </xf>
    <xf numFmtId="0" fontId="42" fillId="18" borderId="262" xfId="0" applyFont="1" applyFill="1" applyBorder="1" applyAlignment="1">
      <alignment horizontal="left" vertical="center" wrapText="1"/>
    </xf>
    <xf numFmtId="0" fontId="42" fillId="5" borderId="23" xfId="0" applyFont="1" applyFill="1" applyBorder="1" applyAlignment="1">
      <alignment horizontal="center" wrapText="1"/>
    </xf>
    <xf numFmtId="0" fontId="32" fillId="18" borderId="0" xfId="0" applyFont="1" applyFill="1">
      <alignment vertical="center"/>
    </xf>
    <xf numFmtId="0" fontId="30" fillId="15" borderId="0" xfId="0" applyFont="1" applyFill="1" applyAlignment="1">
      <alignment horizontal="right" vertical="center" wrapText="1"/>
    </xf>
    <xf numFmtId="0" fontId="41" fillId="4" borderId="281" xfId="0" applyFont="1" applyFill="1" applyBorder="1" applyAlignment="1" applyProtection="1">
      <alignment vertical="top" wrapText="1"/>
      <protection locked="0"/>
    </xf>
    <xf numFmtId="0" fontId="41" fillId="4" borderId="22" xfId="0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Alignment="1">
      <alignment horizontal="left" vertical="top" wrapText="1"/>
    </xf>
    <xf numFmtId="0" fontId="41" fillId="18" borderId="261" xfId="0" applyFont="1" applyFill="1" applyBorder="1" applyAlignment="1">
      <alignment horizontal="left" vertical="top" wrapText="1"/>
    </xf>
    <xf numFmtId="0" fontId="41" fillId="18" borderId="262" xfId="0" applyFont="1" applyFill="1" applyBorder="1" applyAlignment="1">
      <alignment horizontal="left" vertical="top" wrapText="1"/>
    </xf>
    <xf numFmtId="0" fontId="41" fillId="5" borderId="21" xfId="0" applyFont="1" applyFill="1" applyBorder="1" applyAlignment="1">
      <alignment horizontal="left" vertical="center" wrapText="1"/>
    </xf>
    <xf numFmtId="0" fontId="41" fillId="5" borderId="0" xfId="0" applyFont="1" applyFill="1" applyAlignment="1">
      <alignment horizontal="left" vertical="center" wrapText="1"/>
    </xf>
    <xf numFmtId="176" fontId="5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12" xfId="0" applyFont="1" applyFill="1" applyBorder="1" applyAlignment="1">
      <alignment horizontal="left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18" borderId="261" xfId="0" applyFont="1" applyFill="1" applyBorder="1" applyAlignment="1">
      <alignment horizontal="center" vertical="center" wrapText="1"/>
    </xf>
    <xf numFmtId="0" fontId="41" fillId="18" borderId="262" xfId="0" applyFont="1" applyFill="1" applyBorder="1" applyAlignment="1">
      <alignment horizontal="center" vertical="center" wrapText="1"/>
    </xf>
    <xf numFmtId="0" fontId="32" fillId="18" borderId="261" xfId="0" applyFont="1" applyFill="1" applyBorder="1">
      <alignment vertical="center"/>
    </xf>
    <xf numFmtId="0" fontId="32" fillId="18" borderId="262" xfId="0" applyFont="1" applyFill="1" applyBorder="1">
      <alignment vertical="center"/>
    </xf>
    <xf numFmtId="0" fontId="32" fillId="18" borderId="263" xfId="0" applyFont="1" applyFill="1" applyBorder="1">
      <alignment vertical="center"/>
    </xf>
    <xf numFmtId="0" fontId="32" fillId="18" borderId="264" xfId="0" applyFont="1" applyFill="1" applyBorder="1">
      <alignment vertical="center"/>
    </xf>
    <xf numFmtId="0" fontId="32" fillId="18" borderId="265" xfId="0" applyFont="1" applyFill="1" applyBorder="1">
      <alignment vertical="center"/>
    </xf>
    <xf numFmtId="0" fontId="35" fillId="0" borderId="0" xfId="0" applyFont="1">
      <alignment vertical="center"/>
    </xf>
    <xf numFmtId="0" fontId="54" fillId="0" borderId="0" xfId="0" applyFont="1">
      <alignment vertical="center"/>
    </xf>
    <xf numFmtId="0" fontId="41" fillId="19" borderId="283" xfId="1" applyFont="1" applyFill="1" applyAlignment="1" applyProtection="1">
      <alignment horizontal="center" vertical="center" wrapText="1"/>
      <protection locked="0"/>
    </xf>
    <xf numFmtId="0" fontId="37" fillId="2" borderId="16" xfId="0" applyFont="1" applyFill="1" applyBorder="1">
      <alignment vertical="center"/>
    </xf>
    <xf numFmtId="0" fontId="52" fillId="2" borderId="16" xfId="0" applyFont="1" applyFill="1" applyBorder="1" applyAlignment="1">
      <alignment vertical="center" shrinkToFit="1"/>
    </xf>
    <xf numFmtId="0" fontId="36" fillId="2" borderId="0" xfId="0" applyFont="1" applyFill="1" applyAlignment="1">
      <alignment horizontal="left" vertical="center"/>
    </xf>
    <xf numFmtId="0" fontId="36" fillId="19" borderId="6" xfId="0" applyFont="1" applyFill="1" applyBorder="1" applyAlignment="1" applyProtection="1">
      <alignment horizontal="center" vertical="center" wrapText="1"/>
      <protection locked="0"/>
    </xf>
    <xf numFmtId="0" fontId="55" fillId="4" borderId="22" xfId="0" applyFont="1" applyFill="1" applyBorder="1" applyAlignment="1" applyProtection="1">
      <alignment horizontal="left" vertical="center" wrapText="1"/>
      <protection locked="0"/>
    </xf>
    <xf numFmtId="0" fontId="58" fillId="2" borderId="0" xfId="0" applyFont="1" applyFill="1">
      <alignment vertical="center"/>
    </xf>
    <xf numFmtId="0" fontId="59" fillId="2" borderId="0" xfId="0" applyFont="1" applyFill="1">
      <alignment vertical="center"/>
    </xf>
    <xf numFmtId="0" fontId="43" fillId="15" borderId="0" xfId="0" applyFont="1" applyFill="1" applyAlignment="1">
      <alignment vertical="center" wrapText="1"/>
    </xf>
    <xf numFmtId="0" fontId="60" fillId="2" borderId="0" xfId="0" applyFont="1" applyFill="1">
      <alignment vertical="center"/>
    </xf>
    <xf numFmtId="0" fontId="43" fillId="15" borderId="0" xfId="0" applyFont="1" applyFill="1" applyAlignment="1">
      <alignment horizontal="center" vertical="top"/>
    </xf>
    <xf numFmtId="0" fontId="43" fillId="2" borderId="0" xfId="0" applyFont="1" applyFill="1" applyAlignment="1">
      <alignment vertical="center" wrapText="1"/>
    </xf>
    <xf numFmtId="0" fontId="39" fillId="12" borderId="215" xfId="0" applyFont="1" applyFill="1" applyBorder="1" applyAlignment="1">
      <alignment horizontal="center" vertical="center" wrapText="1"/>
    </xf>
    <xf numFmtId="0" fontId="39" fillId="12" borderId="224" xfId="0" applyFont="1" applyFill="1" applyBorder="1" applyAlignment="1">
      <alignment horizontal="center" vertical="center" wrapText="1"/>
    </xf>
    <xf numFmtId="0" fontId="39" fillId="12" borderId="217" xfId="0" applyFont="1" applyFill="1" applyBorder="1" applyAlignment="1">
      <alignment horizontal="center" vertical="center" wrapText="1"/>
    </xf>
    <xf numFmtId="0" fontId="56" fillId="12" borderId="220" xfId="0" applyFont="1" applyFill="1" applyBorder="1" applyAlignment="1">
      <alignment horizontal="center" vertical="center" wrapText="1"/>
    </xf>
    <xf numFmtId="0" fontId="55" fillId="17" borderId="225" xfId="0" applyFont="1" applyFill="1" applyBorder="1" applyAlignment="1">
      <alignment horizontal="center" vertical="center" wrapText="1"/>
    </xf>
    <xf numFmtId="0" fontId="55" fillId="17" borderId="221" xfId="0" applyFont="1" applyFill="1" applyBorder="1" applyAlignment="1">
      <alignment horizontal="center" vertical="center" wrapText="1"/>
    </xf>
    <xf numFmtId="0" fontId="39" fillId="4" borderId="159" xfId="0" applyFont="1" applyFill="1" applyBorder="1" applyAlignment="1" applyProtection="1">
      <alignment horizontal="left" vertical="center" shrinkToFit="1"/>
      <protection locked="0"/>
    </xf>
    <xf numFmtId="0" fontId="39" fillId="0" borderId="160" xfId="0" applyFont="1" applyBorder="1" applyAlignment="1" applyProtection="1">
      <alignment horizontal="left" vertical="center" shrinkToFit="1"/>
      <protection locked="0"/>
    </xf>
    <xf numFmtId="0" fontId="39" fillId="4" borderId="160" xfId="0" applyFont="1" applyFill="1" applyBorder="1" applyAlignment="1" applyProtection="1">
      <alignment horizontal="left" vertical="center" shrinkToFit="1"/>
      <protection locked="0"/>
    </xf>
    <xf numFmtId="0" fontId="32" fillId="4" borderId="26" xfId="0" applyFont="1" applyFill="1" applyBorder="1" applyAlignment="1">
      <alignment horizontal="left" vertical="center" shrinkToFit="1"/>
    </xf>
    <xf numFmtId="0" fontId="31" fillId="4" borderId="232" xfId="0" applyFont="1" applyFill="1" applyBorder="1" applyAlignment="1" applyProtection="1">
      <alignment horizontal="center" vertical="center"/>
      <protection locked="0"/>
    </xf>
    <xf numFmtId="0" fontId="56" fillId="4" borderId="26" xfId="0" applyFont="1" applyFill="1" applyBorder="1" applyAlignment="1">
      <alignment horizontal="center" vertical="center"/>
    </xf>
    <xf numFmtId="0" fontId="31" fillId="4" borderId="231" xfId="0" applyFont="1" applyFill="1" applyBorder="1" applyAlignment="1" applyProtection="1">
      <alignment horizontal="center" vertical="center"/>
      <protection locked="0"/>
    </xf>
    <xf numFmtId="0" fontId="32" fillId="4" borderId="233" xfId="0" applyFont="1" applyFill="1" applyBorder="1" applyAlignment="1">
      <alignment horizontal="left" vertical="center" shrinkToFit="1"/>
    </xf>
    <xf numFmtId="0" fontId="39" fillId="4" borderId="32" xfId="0" applyFont="1" applyFill="1" applyBorder="1" applyAlignment="1" applyProtection="1">
      <alignment horizontal="center" vertical="center" wrapText="1"/>
      <protection locked="0"/>
    </xf>
    <xf numFmtId="0" fontId="57" fillId="4" borderId="29" xfId="0" applyFont="1" applyFill="1" applyBorder="1" applyAlignment="1">
      <alignment horizontal="left" vertical="center"/>
    </xf>
    <xf numFmtId="0" fontId="39" fillId="4" borderId="31" xfId="0" applyFont="1" applyFill="1" applyBorder="1" applyAlignment="1">
      <alignment horizontal="left" vertical="center" shrinkToFit="1"/>
    </xf>
    <xf numFmtId="0" fontId="39" fillId="4" borderId="236" xfId="0" applyFont="1" applyFill="1" applyBorder="1" applyAlignment="1" applyProtection="1">
      <alignment horizontal="center" vertical="center" shrinkToFit="1"/>
      <protection locked="0"/>
    </xf>
    <xf numFmtId="0" fontId="39" fillId="4" borderId="29" xfId="0" applyFont="1" applyFill="1" applyBorder="1" applyAlignment="1" applyProtection="1">
      <alignment horizontal="left" vertical="center" shrinkToFit="1"/>
      <protection locked="0"/>
    </xf>
    <xf numFmtId="0" fontId="31" fillId="4" borderId="88" xfId="0" applyFont="1" applyFill="1" applyBorder="1" applyAlignment="1" applyProtection="1">
      <alignment horizontal="center" vertical="center"/>
      <protection locked="0"/>
    </xf>
    <xf numFmtId="0" fontId="39" fillId="4" borderId="33" xfId="0" applyFont="1" applyFill="1" applyBorder="1" applyAlignment="1" applyProtection="1">
      <alignment horizontal="center" vertical="center" shrinkToFit="1"/>
      <protection locked="0"/>
    </xf>
    <xf numFmtId="0" fontId="39" fillId="4" borderId="30" xfId="0" applyFont="1" applyFill="1" applyBorder="1" applyAlignment="1" applyProtection="1">
      <alignment horizontal="left" vertical="center" shrinkToFit="1"/>
      <protection locked="0"/>
    </xf>
    <xf numFmtId="0" fontId="31" fillId="4" borderId="234" xfId="0" applyFont="1" applyFill="1" applyBorder="1" applyAlignment="1" applyProtection="1">
      <alignment horizontal="center" vertical="center"/>
      <protection locked="0"/>
    </xf>
    <xf numFmtId="0" fontId="56" fillId="4" borderId="28" xfId="0" applyFont="1" applyFill="1" applyBorder="1" applyAlignment="1">
      <alignment horizontal="center" vertical="center"/>
    </xf>
    <xf numFmtId="0" fontId="31" fillId="4" borderId="202" xfId="0" applyFont="1" applyFill="1" applyBorder="1" applyAlignment="1" applyProtection="1">
      <alignment horizontal="center" vertical="center"/>
      <protection locked="0"/>
    </xf>
    <xf numFmtId="0" fontId="32" fillId="4" borderId="235" xfId="0" applyFont="1" applyFill="1" applyBorder="1" applyAlignment="1">
      <alignment horizontal="left" vertical="center" shrinkToFit="1"/>
    </xf>
    <xf numFmtId="0" fontId="57" fillId="4" borderId="30" xfId="0" applyFont="1" applyFill="1" applyBorder="1" applyAlignment="1">
      <alignment horizontal="left" vertical="center"/>
    </xf>
    <xf numFmtId="0" fontId="39" fillId="4" borderId="34" xfId="0" applyFont="1" applyFill="1" applyBorder="1" applyAlignment="1" applyProtection="1">
      <alignment horizontal="center" vertical="center" shrinkToFit="1"/>
      <protection locked="0"/>
    </xf>
    <xf numFmtId="0" fontId="58" fillId="2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>
      <alignment vertical="center"/>
    </xf>
    <xf numFmtId="0" fontId="60" fillId="0" borderId="0" xfId="0" applyFont="1">
      <alignment vertical="center"/>
    </xf>
    <xf numFmtId="0" fontId="59" fillId="0" borderId="0" xfId="0" applyFont="1" applyAlignment="1"/>
    <xf numFmtId="0" fontId="60" fillId="0" borderId="0" xfId="0" applyFont="1" applyAlignment="1"/>
    <xf numFmtId="0" fontId="58" fillId="0" borderId="0" xfId="0" applyFont="1">
      <alignment vertical="center"/>
    </xf>
    <xf numFmtId="49" fontId="58" fillId="0" borderId="0" xfId="0" applyNumberFormat="1" applyFont="1" applyAlignment="1">
      <alignment horizontal="center" vertical="center"/>
    </xf>
    <xf numFmtId="49" fontId="58" fillId="0" borderId="0" xfId="0" applyNumberFormat="1" applyFont="1">
      <alignment vertical="center"/>
    </xf>
    <xf numFmtId="0" fontId="58" fillId="0" borderId="0" xfId="0" applyFont="1" applyAlignment="1"/>
    <xf numFmtId="0" fontId="33" fillId="0" borderId="0" xfId="0" applyFont="1" applyAlignment="1"/>
    <xf numFmtId="0" fontId="62" fillId="0" borderId="0" xfId="0" applyFont="1">
      <alignment vertical="center"/>
    </xf>
    <xf numFmtId="0" fontId="64" fillId="0" borderId="0" xfId="0" applyFont="1" applyAlignment="1">
      <alignment horizontal="left"/>
    </xf>
    <xf numFmtId="0" fontId="39" fillId="0" borderId="0" xfId="0" applyFont="1">
      <alignment vertical="center"/>
    </xf>
    <xf numFmtId="0" fontId="39" fillId="2" borderId="0" xfId="0" applyFont="1" applyFill="1">
      <alignment vertical="center"/>
    </xf>
    <xf numFmtId="0" fontId="41" fillId="0" borderId="0" xfId="0" applyFont="1" applyAlignment="1">
      <alignment horizontal="left" vertical="center"/>
    </xf>
    <xf numFmtId="0" fontId="65" fillId="0" borderId="0" xfId="0" applyFont="1">
      <alignment vertical="center"/>
    </xf>
    <xf numFmtId="0" fontId="66" fillId="0" borderId="0" xfId="0" applyFont="1" applyAlignment="1">
      <alignment horizontal="right" vertical="top"/>
    </xf>
    <xf numFmtId="0" fontId="66" fillId="0" borderId="0" xfId="0" applyFont="1" applyAlignment="1">
      <alignment vertical="top"/>
    </xf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42" fillId="0" borderId="0" xfId="0" applyFont="1" applyAlignment="1">
      <alignment horizontal="left" vertical="center"/>
    </xf>
    <xf numFmtId="178" fontId="48" fillId="0" borderId="0" xfId="0" applyNumberFormat="1" applyFont="1" applyAlignment="1">
      <alignment vertical="center" wrapText="1"/>
    </xf>
    <xf numFmtId="0" fontId="67" fillId="0" borderId="0" xfId="0" applyFont="1" applyAlignment="1">
      <alignment vertical="top"/>
    </xf>
    <xf numFmtId="0" fontId="68" fillId="0" borderId="0" xfId="0" applyFont="1" applyAlignment="1">
      <alignment horizontal="right" vertical="center"/>
    </xf>
    <xf numFmtId="0" fontId="39" fillId="2" borderId="0" xfId="0" applyFont="1" applyFill="1" applyAlignment="1">
      <alignment vertical="center" shrinkToFit="1"/>
    </xf>
    <xf numFmtId="0" fontId="57" fillId="0" borderId="0" xfId="0" applyFont="1">
      <alignment vertical="center"/>
    </xf>
    <xf numFmtId="0" fontId="30" fillId="0" borderId="0" xfId="0" applyFont="1">
      <alignment vertical="center"/>
    </xf>
    <xf numFmtId="49" fontId="60" fillId="0" borderId="0" xfId="0" applyNumberFormat="1" applyFont="1">
      <alignment vertical="center"/>
    </xf>
    <xf numFmtId="0" fontId="63" fillId="0" borderId="0" xfId="0" applyFont="1">
      <alignment vertical="center"/>
    </xf>
    <xf numFmtId="0" fontId="69" fillId="0" borderId="0" xfId="0" applyFont="1">
      <alignment vertical="center"/>
    </xf>
    <xf numFmtId="0" fontId="3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41" fillId="0" borderId="112" xfId="0" applyFont="1" applyBorder="1" applyAlignment="1">
      <alignment horizontal="center" vertical="center" wrapText="1"/>
    </xf>
    <xf numFmtId="0" fontId="55" fillId="0" borderId="187" xfId="0" applyFont="1" applyBorder="1" applyAlignment="1">
      <alignment horizontal="left" vertical="center" wrapText="1"/>
    </xf>
    <xf numFmtId="0" fontId="39" fillId="0" borderId="183" xfId="0" applyFont="1" applyBorder="1" applyAlignment="1">
      <alignment vertical="center" wrapText="1"/>
    </xf>
    <xf numFmtId="0" fontId="55" fillId="0" borderId="179" xfId="0" applyFont="1" applyBorder="1" applyAlignment="1">
      <alignment vertical="center" wrapText="1"/>
    </xf>
    <xf numFmtId="0" fontId="41" fillId="0" borderId="111" xfId="0" applyFont="1" applyBorder="1" applyAlignment="1">
      <alignment vertical="center" wrapText="1"/>
    </xf>
    <xf numFmtId="0" fontId="39" fillId="0" borderId="178" xfId="0" applyFont="1" applyBorder="1" applyAlignment="1">
      <alignment horizontal="center" vertical="center" wrapText="1"/>
    </xf>
    <xf numFmtId="0" fontId="41" fillId="0" borderId="114" xfId="0" applyFont="1" applyBorder="1" applyAlignment="1">
      <alignment horizontal="center"/>
    </xf>
    <xf numFmtId="0" fontId="63" fillId="0" borderId="0" xfId="0" applyFont="1" applyAlignment="1">
      <alignment horizontal="left" vertical="center"/>
    </xf>
    <xf numFmtId="0" fontId="70" fillId="0" borderId="0" xfId="0" applyFont="1">
      <alignment vertical="center"/>
    </xf>
    <xf numFmtId="0" fontId="70" fillId="0" borderId="0" xfId="0" applyFont="1" applyAlignment="1">
      <alignment horizontal="center" vertical="center" wrapText="1"/>
    </xf>
    <xf numFmtId="0" fontId="36" fillId="0" borderId="114" xfId="0" applyFont="1" applyBorder="1">
      <alignment vertical="center"/>
    </xf>
    <xf numFmtId="0" fontId="39" fillId="0" borderId="114" xfId="0" applyFont="1" applyBorder="1" applyAlignment="1"/>
    <xf numFmtId="0" fontId="39" fillId="0" borderId="116" xfId="0" applyFont="1" applyBorder="1" applyAlignment="1"/>
    <xf numFmtId="0" fontId="39" fillId="0" borderId="0" xfId="0" applyFont="1" applyAlignment="1"/>
    <xf numFmtId="0" fontId="41" fillId="0" borderId="0" xfId="0" applyFont="1" applyAlignment="1">
      <alignment horizontal="right" vertical="center" wrapText="1"/>
    </xf>
    <xf numFmtId="0" fontId="57" fillId="0" borderId="57" xfId="0" applyFont="1" applyBorder="1" applyAlignment="1">
      <alignment horizontal="center" vertical="center"/>
    </xf>
    <xf numFmtId="0" fontId="65" fillId="0" borderId="132" xfId="0" applyFont="1" applyBorder="1" applyAlignment="1">
      <alignment horizontal="left" vertical="center" wrapText="1"/>
    </xf>
    <xf numFmtId="0" fontId="65" fillId="0" borderId="132" xfId="0" applyFont="1" applyBorder="1" applyAlignment="1">
      <alignment vertical="center" wrapText="1"/>
    </xf>
    <xf numFmtId="0" fontId="57" fillId="0" borderId="98" xfId="0" applyFont="1" applyBorder="1" applyAlignment="1">
      <alignment horizontal="center" vertical="center"/>
    </xf>
    <xf numFmtId="0" fontId="36" fillId="0" borderId="116" xfId="0" applyFont="1" applyBorder="1">
      <alignment vertical="center"/>
    </xf>
    <xf numFmtId="0" fontId="55" fillId="0" borderId="0" xfId="0" applyFont="1" applyAlignment="1">
      <alignment horizontal="right" vertical="top" wrapText="1"/>
    </xf>
    <xf numFmtId="0" fontId="65" fillId="0" borderId="75" xfId="0" applyFont="1" applyBorder="1" applyAlignment="1">
      <alignment horizontal="left" vertical="center"/>
    </xf>
    <xf numFmtId="0" fontId="69" fillId="0" borderId="129" xfId="0" applyFont="1" applyBorder="1" applyAlignment="1">
      <alignment horizontal="left" vertical="center"/>
    </xf>
    <xf numFmtId="0" fontId="65" fillId="0" borderId="120" xfId="0" applyFont="1" applyBorder="1" applyAlignment="1">
      <alignment horizontal="left" vertical="center"/>
    </xf>
    <xf numFmtId="0" fontId="36" fillId="0" borderId="49" xfId="0" applyFont="1" applyBorder="1" applyAlignment="1">
      <alignment horizontal="center" vertical="center"/>
    </xf>
    <xf numFmtId="0" fontId="36" fillId="0" borderId="109" xfId="0" applyFont="1" applyBorder="1" applyAlignment="1">
      <alignment horizontal="left" vertical="center"/>
    </xf>
    <xf numFmtId="0" fontId="69" fillId="0" borderId="129" xfId="0" applyFont="1" applyBorder="1">
      <alignment vertical="center"/>
    </xf>
    <xf numFmtId="0" fontId="65" fillId="0" borderId="103" xfId="0" applyFont="1" applyBorder="1" applyAlignment="1">
      <alignment horizontal="left" vertical="center"/>
    </xf>
    <xf numFmtId="0" fontId="65" fillId="0" borderId="189" xfId="0" applyFont="1" applyBorder="1" applyAlignment="1">
      <alignment horizontal="left" vertical="center"/>
    </xf>
    <xf numFmtId="0" fontId="65" fillId="0" borderId="184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71" fillId="0" borderId="63" xfId="0" applyFont="1" applyBorder="1" applyAlignment="1">
      <alignment horizontal="left" vertical="center" wrapText="1" shrinkToFit="1"/>
    </xf>
    <xf numFmtId="0" fontId="72" fillId="0" borderId="97" xfId="0" applyFont="1" applyBorder="1" applyAlignment="1">
      <alignment horizontal="left" vertical="center" wrapText="1" shrinkToFit="1"/>
    </xf>
    <xf numFmtId="0" fontId="73" fillId="0" borderId="0" xfId="0" applyFont="1">
      <alignment vertical="center"/>
    </xf>
    <xf numFmtId="0" fontId="72" fillId="0" borderId="97" xfId="0" applyFont="1" applyBorder="1" applyAlignment="1">
      <alignment horizontal="left" vertical="center" wrapText="1"/>
    </xf>
    <xf numFmtId="0" fontId="71" fillId="0" borderId="70" xfId="0" applyFont="1" applyBorder="1" applyAlignment="1">
      <alignment vertical="center" wrapText="1"/>
    </xf>
    <xf numFmtId="0" fontId="48" fillId="0" borderId="0" xfId="0" applyFont="1" applyAlignment="1">
      <alignment horizontal="left" vertical="center" shrinkToFit="1"/>
    </xf>
    <xf numFmtId="0" fontId="57" fillId="0" borderId="0" xfId="0" applyFont="1" applyAlignment="1">
      <alignment horizontal="left" vertical="center" shrinkToFit="1"/>
    </xf>
    <xf numFmtId="0" fontId="74" fillId="0" borderId="0" xfId="0" applyFont="1" applyAlignment="1">
      <alignment horizontal="right" vertical="center"/>
    </xf>
    <xf numFmtId="0" fontId="65" fillId="0" borderId="78" xfId="0" applyFont="1" applyBorder="1" applyAlignment="1">
      <alignment horizontal="left" vertical="center"/>
    </xf>
    <xf numFmtId="0" fontId="36" fillId="0" borderId="75" xfId="0" applyFont="1" applyBorder="1" applyAlignment="1">
      <alignment horizontal="center" vertical="center" wrapText="1"/>
    </xf>
    <xf numFmtId="0" fontId="36" fillId="0" borderId="131" xfId="0" applyFont="1" applyBorder="1" applyAlignment="1">
      <alignment horizontal="left" vertical="center" wrapText="1"/>
    </xf>
    <xf numFmtId="0" fontId="65" fillId="0" borderId="129" xfId="0" applyFont="1" applyBorder="1" applyAlignment="1">
      <alignment horizontal="right" vertical="center"/>
    </xf>
    <xf numFmtId="0" fontId="65" fillId="0" borderId="105" xfId="0" applyFont="1" applyBorder="1" applyAlignment="1">
      <alignment horizontal="left" vertical="center"/>
    </xf>
    <xf numFmtId="0" fontId="65" fillId="0" borderId="180" xfId="0" applyFont="1" applyBorder="1" applyAlignment="1">
      <alignment horizontal="left" vertical="center"/>
    </xf>
    <xf numFmtId="0" fontId="55" fillId="0" borderId="63" xfId="0" applyFont="1" applyBorder="1" applyAlignment="1">
      <alignment horizontal="left" vertical="center" wrapText="1" shrinkToFit="1"/>
    </xf>
    <xf numFmtId="0" fontId="65" fillId="0" borderId="97" xfId="0" applyFont="1" applyBorder="1" applyAlignment="1">
      <alignment horizontal="left" vertical="center" wrapText="1" shrinkToFit="1"/>
    </xf>
    <xf numFmtId="0" fontId="65" fillId="0" borderId="97" xfId="0" applyFont="1" applyBorder="1" applyAlignment="1">
      <alignment horizontal="left" vertical="center" wrapText="1"/>
    </xf>
    <xf numFmtId="0" fontId="55" fillId="0" borderId="7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65" fillId="0" borderId="78" xfId="0" applyFont="1" applyBorder="1">
      <alignment vertical="center"/>
    </xf>
    <xf numFmtId="0" fontId="65" fillId="0" borderId="105" xfId="0" applyFont="1" applyBorder="1" applyAlignment="1">
      <alignment horizontal="left" vertical="center" wrapText="1"/>
    </xf>
    <xf numFmtId="0" fontId="36" fillId="0" borderId="53" xfId="0" applyFont="1" applyBorder="1">
      <alignment vertical="center"/>
    </xf>
    <xf numFmtId="0" fontId="74" fillId="0" borderId="0" xfId="0" applyFont="1" applyAlignment="1">
      <alignment horizontal="left" vertical="center"/>
    </xf>
    <xf numFmtId="0" fontId="55" fillId="0" borderId="180" xfId="0" applyFont="1" applyBorder="1">
      <alignment vertical="center"/>
    </xf>
    <xf numFmtId="0" fontId="75" fillId="0" borderId="75" xfId="0" applyFont="1" applyBorder="1">
      <alignment vertical="center"/>
    </xf>
    <xf numFmtId="0" fontId="36" fillId="0" borderId="75" xfId="0" applyFont="1" applyBorder="1" applyAlignment="1">
      <alignment horizontal="center" vertical="center"/>
    </xf>
    <xf numFmtId="0" fontId="65" fillId="0" borderId="111" xfId="0" applyFont="1" applyBorder="1" applyAlignment="1">
      <alignment horizontal="right" vertical="center"/>
    </xf>
    <xf numFmtId="0" fontId="36" fillId="0" borderId="49" xfId="0" applyFont="1" applyBorder="1">
      <alignment vertical="center"/>
    </xf>
    <xf numFmtId="0" fontId="36" fillId="0" borderId="180" xfId="0" applyFont="1" applyBorder="1">
      <alignment vertical="center"/>
    </xf>
    <xf numFmtId="0" fontId="55" fillId="0" borderId="0" xfId="0" applyFont="1" applyAlignment="1">
      <alignment vertical="top" wrapText="1" shrinkToFit="1"/>
    </xf>
    <xf numFmtId="0" fontId="57" fillId="0" borderId="0" xfId="0" applyFont="1" applyAlignment="1">
      <alignment vertical="center" wrapText="1" shrinkToFit="1"/>
    </xf>
    <xf numFmtId="0" fontId="65" fillId="0" borderId="120" xfId="0" applyFont="1" applyBorder="1" applyAlignment="1">
      <alignment vertical="top" wrapText="1"/>
    </xf>
    <xf numFmtId="0" fontId="36" fillId="0" borderId="104" xfId="0" applyFont="1" applyBorder="1">
      <alignment vertical="center"/>
    </xf>
    <xf numFmtId="0" fontId="65" fillId="0" borderId="104" xfId="0" applyFont="1" applyBorder="1" applyAlignment="1">
      <alignment horizontal="right" vertical="center"/>
    </xf>
    <xf numFmtId="0" fontId="65" fillId="0" borderId="76" xfId="0" applyFont="1" applyBorder="1" applyAlignment="1">
      <alignment vertical="top" wrapText="1"/>
    </xf>
    <xf numFmtId="0" fontId="36" fillId="0" borderId="54" xfId="0" applyFont="1" applyBorder="1">
      <alignment vertical="center"/>
    </xf>
    <xf numFmtId="176" fontId="41" fillId="0" borderId="90" xfId="0" applyNumberFormat="1" applyFont="1" applyBorder="1" applyAlignment="1">
      <alignment horizontal="center" vertical="center" wrapText="1"/>
    </xf>
    <xf numFmtId="0" fontId="36" fillId="0" borderId="126" xfId="0" applyFont="1" applyBorder="1">
      <alignment vertical="center"/>
    </xf>
    <xf numFmtId="176" fontId="57" fillId="0" borderId="36" xfId="0" quotePrefix="1" applyNumberFormat="1" applyFont="1" applyBorder="1">
      <alignment vertical="center"/>
    </xf>
    <xf numFmtId="0" fontId="65" fillId="0" borderId="126" xfId="0" applyFont="1" applyBorder="1" applyAlignment="1">
      <alignment horizontal="right" vertical="center"/>
    </xf>
    <xf numFmtId="0" fontId="36" fillId="0" borderId="36" xfId="0" applyFont="1" applyBorder="1">
      <alignment vertical="center"/>
    </xf>
    <xf numFmtId="176" fontId="57" fillId="0" borderId="132" xfId="0" quotePrefix="1" applyNumberFormat="1" applyFont="1" applyBorder="1" applyAlignment="1">
      <alignment horizontal="center" vertical="center"/>
    </xf>
    <xf numFmtId="0" fontId="57" fillId="0" borderId="36" xfId="0" applyFont="1" applyBorder="1" applyAlignment="1">
      <alignment horizontal="left" vertical="center" shrinkToFit="1"/>
    </xf>
    <xf numFmtId="0" fontId="57" fillId="0" borderId="75" xfId="0" applyFont="1" applyBorder="1" applyAlignment="1">
      <alignment horizontal="left" vertical="center" shrinkToFit="1"/>
    </xf>
    <xf numFmtId="0" fontId="55" fillId="0" borderId="0" xfId="0" applyFont="1" applyAlignment="1">
      <alignment vertical="top" wrapText="1"/>
    </xf>
    <xf numFmtId="0" fontId="75" fillId="0" borderId="0" xfId="0" applyFont="1">
      <alignment vertical="center"/>
    </xf>
    <xf numFmtId="0" fontId="5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36" fillId="0" borderId="0" xfId="0" applyFont="1" applyAlignment="1"/>
    <xf numFmtId="0" fontId="57" fillId="10" borderId="41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42" xfId="0" applyFont="1" applyBorder="1" applyAlignment="1">
      <alignment horizontal="center" vertical="center"/>
    </xf>
    <xf numFmtId="0" fontId="36" fillId="0" borderId="205" xfId="0" applyFont="1" applyBorder="1">
      <alignment vertical="center"/>
    </xf>
    <xf numFmtId="0" fontId="36" fillId="0" borderId="206" xfId="0" applyFont="1" applyBorder="1">
      <alignment vertical="center"/>
    </xf>
    <xf numFmtId="0" fontId="48" fillId="11" borderId="190" xfId="0" applyFont="1" applyFill="1" applyBorder="1" applyAlignment="1">
      <alignment horizontal="center" vertical="center" wrapText="1"/>
    </xf>
    <xf numFmtId="0" fontId="48" fillId="11" borderId="191" xfId="0" applyFont="1" applyFill="1" applyBorder="1" applyAlignment="1">
      <alignment horizontal="center" vertical="center" wrapText="1"/>
    </xf>
    <xf numFmtId="0" fontId="57" fillId="0" borderId="191" xfId="0" applyFont="1" applyBorder="1">
      <alignment vertical="center"/>
    </xf>
    <xf numFmtId="0" fontId="48" fillId="11" borderId="191" xfId="0" applyFont="1" applyFill="1" applyBorder="1" applyAlignment="1">
      <alignment horizontal="center" vertical="center" shrinkToFit="1"/>
    </xf>
    <xf numFmtId="0" fontId="48" fillId="0" borderId="191" xfId="0" applyFont="1" applyBorder="1" applyAlignment="1">
      <alignment vertical="center" wrapText="1"/>
    </xf>
    <xf numFmtId="0" fontId="48" fillId="0" borderId="191" xfId="0" applyFont="1" applyBorder="1" applyAlignment="1">
      <alignment vertical="center" shrinkToFit="1"/>
    </xf>
    <xf numFmtId="0" fontId="48" fillId="11" borderId="192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38" fillId="0" borderId="0" xfId="0" applyFont="1">
      <alignment vertical="center"/>
    </xf>
    <xf numFmtId="0" fontId="57" fillId="2" borderId="0" xfId="0" applyFont="1" applyFill="1">
      <alignment vertical="center"/>
    </xf>
    <xf numFmtId="179" fontId="31" fillId="11" borderId="193" xfId="0" applyNumberFormat="1" applyFont="1" applyFill="1" applyBorder="1" applyAlignment="1">
      <alignment horizontal="center" vertical="center"/>
    </xf>
    <xf numFmtId="179" fontId="31" fillId="11" borderId="194" xfId="0" applyNumberFormat="1" applyFont="1" applyFill="1" applyBorder="1" applyAlignment="1">
      <alignment horizontal="center" vertical="center"/>
    </xf>
    <xf numFmtId="0" fontId="36" fillId="0" borderId="194" xfId="0" applyFont="1" applyBorder="1">
      <alignment vertical="center"/>
    </xf>
    <xf numFmtId="178" fontId="31" fillId="0" borderId="194" xfId="0" applyNumberFormat="1" applyFont="1" applyBorder="1">
      <alignment vertical="center"/>
    </xf>
    <xf numFmtId="178" fontId="31" fillId="11" borderId="194" xfId="0" applyNumberFormat="1" applyFont="1" applyFill="1" applyBorder="1" applyAlignment="1">
      <alignment horizontal="center" vertical="center"/>
    </xf>
    <xf numFmtId="178" fontId="31" fillId="11" borderId="195" xfId="0" applyNumberFormat="1" applyFont="1" applyFill="1" applyBorder="1" applyAlignment="1">
      <alignment horizontal="center" vertical="center"/>
    </xf>
    <xf numFmtId="178" fontId="31" fillId="0" borderId="0" xfId="0" applyNumberFormat="1" applyFont="1">
      <alignment vertical="center"/>
    </xf>
    <xf numFmtId="0" fontId="36" fillId="0" borderId="191" xfId="0" applyFont="1" applyBorder="1">
      <alignment vertical="center"/>
    </xf>
    <xf numFmtId="0" fontId="36" fillId="0" borderId="41" xfId="0" applyFont="1" applyBorder="1">
      <alignment vertical="center"/>
    </xf>
    <xf numFmtId="0" fontId="42" fillId="0" borderId="0" xfId="0" applyFont="1" applyAlignment="1">
      <alignment vertical="center" wrapText="1"/>
    </xf>
    <xf numFmtId="178" fontId="31" fillId="0" borderId="0" xfId="0" applyNumberFormat="1" applyFont="1" applyAlignment="1">
      <alignment horizontal="center" vertical="center"/>
    </xf>
    <xf numFmtId="178" fontId="31" fillId="11" borderId="193" xfId="0" applyNumberFormat="1" applyFont="1" applyFill="1" applyBorder="1" applyAlignment="1">
      <alignment horizontal="center" vertical="center"/>
    </xf>
    <xf numFmtId="179" fontId="33" fillId="0" borderId="194" xfId="0" applyNumberFormat="1" applyFont="1" applyBorder="1">
      <alignment vertical="center"/>
    </xf>
    <xf numFmtId="0" fontId="36" fillId="0" borderId="42" xfId="0" applyFont="1" applyBorder="1">
      <alignment vertical="center"/>
    </xf>
    <xf numFmtId="178" fontId="38" fillId="0" borderId="0" xfId="0" applyNumberFormat="1" applyFont="1" applyAlignment="1">
      <alignment horizontal="left" vertical="center"/>
    </xf>
    <xf numFmtId="178" fontId="31" fillId="0" borderId="45" xfId="0" applyNumberFormat="1" applyFont="1" applyBorder="1" applyAlignment="1">
      <alignment horizontal="center" vertical="center"/>
    </xf>
    <xf numFmtId="0" fontId="41" fillId="0" borderId="42" xfId="0" applyFont="1" applyBorder="1">
      <alignment vertical="center"/>
    </xf>
    <xf numFmtId="0" fontId="48" fillId="0" borderId="42" xfId="0" applyFont="1" applyBorder="1" applyAlignment="1">
      <alignment horizontal="center" vertical="center" wrapText="1"/>
    </xf>
    <xf numFmtId="0" fontId="47" fillId="0" borderId="0" xfId="0" applyFont="1">
      <alignment vertical="center"/>
    </xf>
    <xf numFmtId="178" fontId="43" fillId="0" borderId="42" xfId="0" applyNumberFormat="1" applyFont="1" applyBorder="1" applyAlignment="1" applyProtection="1">
      <alignment wrapText="1"/>
      <protection locked="0"/>
    </xf>
    <xf numFmtId="0" fontId="36" fillId="0" borderId="0" xfId="0" applyFont="1" applyProtection="1">
      <alignment vertical="center"/>
      <protection locked="0"/>
    </xf>
    <xf numFmtId="0" fontId="36" fillId="0" borderId="45" xfId="0" applyFont="1" applyBorder="1" applyProtection="1">
      <alignment vertical="center"/>
      <protection locked="0"/>
    </xf>
    <xf numFmtId="0" fontId="36" fillId="18" borderId="0" xfId="0" applyFont="1" applyFill="1">
      <alignment vertical="center"/>
    </xf>
    <xf numFmtId="178" fontId="75" fillId="18" borderId="42" xfId="0" applyNumberFormat="1" applyFont="1" applyFill="1" applyBorder="1" applyAlignment="1">
      <alignment vertical="center" wrapText="1"/>
    </xf>
    <xf numFmtId="0" fontId="41" fillId="18" borderId="42" xfId="0" applyFont="1" applyFill="1" applyBorder="1" applyAlignment="1">
      <alignment vertical="center" wrapText="1"/>
    </xf>
    <xf numFmtId="178" fontId="48" fillId="0" borderId="0" xfId="0" applyNumberFormat="1" applyFont="1" applyAlignment="1">
      <alignment vertical="top" wrapText="1"/>
    </xf>
    <xf numFmtId="178" fontId="48" fillId="0" borderId="45" xfId="0" applyNumberFormat="1" applyFont="1" applyBorder="1" applyAlignment="1">
      <alignment vertical="top" wrapText="1"/>
    </xf>
    <xf numFmtId="0" fontId="74" fillId="18" borderId="42" xfId="0" applyFont="1" applyFill="1" applyBorder="1" applyAlignment="1">
      <alignment vertical="center" wrapText="1"/>
    </xf>
    <xf numFmtId="0" fontId="74" fillId="18" borderId="50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48" fillId="0" borderId="0" xfId="0" applyFont="1" applyProtection="1">
      <alignment vertical="center"/>
      <protection locked="0"/>
    </xf>
    <xf numFmtId="0" fontId="55" fillId="0" borderId="0" xfId="0" applyFont="1" applyProtection="1">
      <alignment vertical="center"/>
      <protection locked="0"/>
    </xf>
    <xf numFmtId="0" fontId="55" fillId="0" borderId="48" xfId="0" applyFont="1" applyBorder="1" applyProtection="1">
      <alignment vertical="center"/>
      <protection locked="0"/>
    </xf>
    <xf numFmtId="0" fontId="69" fillId="0" borderId="0" xfId="0" applyFo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36" fillId="0" borderId="89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right" vertical="center"/>
    </xf>
    <xf numFmtId="0" fontId="31" fillId="0" borderId="89" xfId="0" applyFont="1" applyBorder="1" applyAlignment="1" applyProtection="1">
      <alignment horizontal="center" vertical="center"/>
      <protection locked="0"/>
    </xf>
    <xf numFmtId="0" fontId="55" fillId="0" borderId="36" xfId="0" applyFont="1" applyBorder="1" applyAlignment="1">
      <alignment horizontal="left" vertical="center"/>
    </xf>
    <xf numFmtId="0" fontId="57" fillId="0" borderId="36" xfId="0" applyFont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45" fillId="4" borderId="0" xfId="0" applyFont="1" applyFill="1" applyAlignment="1">
      <alignment horizontal="left" vertical="center"/>
    </xf>
    <xf numFmtId="0" fontId="36" fillId="4" borderId="21" xfId="0" applyFont="1" applyFill="1" applyBorder="1">
      <alignment vertical="center"/>
    </xf>
    <xf numFmtId="0" fontId="55" fillId="4" borderId="21" xfId="0" applyFont="1" applyFill="1" applyBorder="1" applyAlignment="1">
      <alignment horizontal="right" vertical="center"/>
    </xf>
    <xf numFmtId="0" fontId="31" fillId="4" borderId="21" xfId="0" applyFont="1" applyFill="1" applyBorder="1" applyAlignment="1" applyProtection="1">
      <alignment horizontal="center" vertical="center"/>
      <protection locked="0"/>
    </xf>
    <xf numFmtId="0" fontId="55" fillId="4" borderId="21" xfId="0" applyFont="1" applyFill="1" applyBorder="1" applyAlignment="1">
      <alignment horizontal="left" vertical="center"/>
    </xf>
    <xf numFmtId="0" fontId="57" fillId="4" borderId="12" xfId="0" applyFont="1" applyFill="1" applyBorder="1">
      <alignment vertical="center"/>
    </xf>
    <xf numFmtId="0" fontId="36" fillId="4" borderId="0" xfId="0" applyFont="1" applyFill="1" applyAlignment="1" applyProtection="1">
      <alignment horizontal="center" vertical="center"/>
      <protection locked="0"/>
    </xf>
    <xf numFmtId="0" fontId="36" fillId="4" borderId="0" xfId="0" applyFont="1" applyFill="1">
      <alignment vertical="center"/>
    </xf>
    <xf numFmtId="0" fontId="55" fillId="4" borderId="0" xfId="0" applyFont="1" applyFill="1" applyAlignment="1">
      <alignment horizontal="right" vertical="center"/>
    </xf>
    <xf numFmtId="0" fontId="31" fillId="4" borderId="0" xfId="0" applyFont="1" applyFill="1" applyAlignment="1" applyProtection="1">
      <alignment horizontal="center" vertical="center"/>
      <protection locked="0"/>
    </xf>
    <xf numFmtId="0" fontId="55" fillId="4" borderId="0" xfId="0" applyFont="1" applyFill="1" applyAlignment="1">
      <alignment horizontal="left" vertical="center"/>
    </xf>
    <xf numFmtId="0" fontId="77" fillId="4" borderId="12" xfId="0" applyFont="1" applyFill="1" applyBorder="1" applyAlignment="1">
      <alignment horizontal="left" vertical="center"/>
    </xf>
    <xf numFmtId="0" fontId="57" fillId="4" borderId="140" xfId="0" applyFont="1" applyFill="1" applyBorder="1" applyAlignment="1">
      <alignment horizontal="center" vertical="center"/>
    </xf>
    <xf numFmtId="0" fontId="77" fillId="4" borderId="12" xfId="0" applyFont="1" applyFill="1" applyBorder="1">
      <alignment vertical="center"/>
    </xf>
    <xf numFmtId="0" fontId="57" fillId="4" borderId="0" xfId="0" applyFont="1" applyFill="1" applyAlignment="1">
      <alignment horizontal="center" vertical="center"/>
    </xf>
    <xf numFmtId="0" fontId="78" fillId="4" borderId="12" xfId="0" applyFont="1" applyFill="1" applyBorder="1" applyAlignment="1">
      <alignment horizontal="left" vertical="top"/>
    </xf>
    <xf numFmtId="0" fontId="73" fillId="0" borderId="0" xfId="0" applyFont="1" applyAlignment="1">
      <alignment vertical="top"/>
    </xf>
    <xf numFmtId="0" fontId="77" fillId="4" borderId="0" xfId="0" applyFont="1" applyFill="1" applyAlignment="1">
      <alignment horizontal="left" vertical="top"/>
    </xf>
    <xf numFmtId="0" fontId="36" fillId="0" borderId="0" xfId="0" applyFont="1" applyAlignment="1">
      <alignment vertical="top"/>
    </xf>
    <xf numFmtId="0" fontId="31" fillId="4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9" fillId="2" borderId="0" xfId="0" applyFont="1" applyFill="1" applyAlignment="1">
      <alignment vertical="top" shrinkToFit="1"/>
    </xf>
    <xf numFmtId="0" fontId="60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36" fillId="0" borderId="5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41" fillId="0" borderId="0" xfId="0" applyFont="1" applyAlignment="1">
      <alignment vertical="top" wrapText="1"/>
    </xf>
    <xf numFmtId="0" fontId="36" fillId="0" borderId="0" xfId="0" applyFont="1" applyAlignment="1">
      <alignment horizontal="right" vertical="center"/>
    </xf>
    <xf numFmtId="0" fontId="41" fillId="0" borderId="0" xfId="0" applyFont="1">
      <alignment vertical="center"/>
    </xf>
    <xf numFmtId="0" fontId="57" fillId="0" borderId="53" xfId="0" applyFont="1" applyBorder="1" applyAlignment="1">
      <alignment horizontal="right" vertical="center"/>
    </xf>
    <xf numFmtId="0" fontId="31" fillId="0" borderId="53" xfId="0" applyFont="1" applyBorder="1" applyAlignment="1">
      <alignment horizontal="center" vertical="center"/>
    </xf>
    <xf numFmtId="0" fontId="39" fillId="12" borderId="275" xfId="0" applyFont="1" applyFill="1" applyBorder="1" applyAlignment="1">
      <alignment horizontal="center" vertical="center" wrapText="1"/>
    </xf>
    <xf numFmtId="0" fontId="55" fillId="17" borderId="269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3" borderId="59" xfId="0" applyFont="1" applyFill="1" applyBorder="1" applyAlignment="1">
      <alignment horizontal="center" vertical="center" wrapText="1"/>
    </xf>
    <xf numFmtId="0" fontId="55" fillId="3" borderId="61" xfId="0" applyFont="1" applyFill="1" applyBorder="1" applyAlignment="1">
      <alignment horizontal="center" vertical="center" wrapText="1"/>
    </xf>
    <xf numFmtId="181" fontId="55" fillId="12" borderId="62" xfId="0" applyNumberFormat="1" applyFont="1" applyFill="1" applyBorder="1" applyAlignment="1">
      <alignment horizontal="center" vertical="center" wrapText="1"/>
    </xf>
    <xf numFmtId="0" fontId="55" fillId="12" borderId="60" xfId="0" applyFont="1" applyFill="1" applyBorder="1" applyAlignment="1">
      <alignment horizontal="center" vertical="center" wrapText="1"/>
    </xf>
    <xf numFmtId="0" fontId="41" fillId="0" borderId="63" xfId="0" applyFont="1" applyBorder="1" applyAlignment="1">
      <alignment horizontal="left" vertical="center"/>
    </xf>
    <xf numFmtId="0" fontId="37" fillId="0" borderId="63" xfId="0" applyFont="1" applyBorder="1" applyAlignment="1">
      <alignment horizontal="left" vertical="center" shrinkToFit="1"/>
    </xf>
    <xf numFmtId="0" fontId="37" fillId="0" borderId="46" xfId="0" applyFont="1" applyBorder="1" applyAlignment="1">
      <alignment horizontal="left" vertical="center" shrinkToFit="1"/>
    </xf>
    <xf numFmtId="0" fontId="37" fillId="0" borderId="64" xfId="0" applyFont="1" applyBorder="1" applyAlignment="1">
      <alignment horizontal="center" vertical="center"/>
    </xf>
    <xf numFmtId="0" fontId="37" fillId="0" borderId="123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197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46" xfId="0" applyFont="1" applyBorder="1" applyAlignment="1">
      <alignment horizontal="left" vertical="center"/>
    </xf>
    <xf numFmtId="0" fontId="37" fillId="0" borderId="46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 shrinkToFit="1"/>
    </xf>
    <xf numFmtId="0" fontId="39" fillId="0" borderId="65" xfId="0" applyFont="1" applyBorder="1">
      <alignment vertical="center"/>
    </xf>
    <xf numFmtId="0" fontId="39" fillId="0" borderId="66" xfId="0" applyFont="1" applyBorder="1">
      <alignment vertical="center"/>
    </xf>
    <xf numFmtId="0" fontId="36" fillId="0" borderId="65" xfId="0" applyFont="1" applyBorder="1">
      <alignment vertical="center"/>
    </xf>
    <xf numFmtId="0" fontId="39" fillId="0" borderId="67" xfId="0" applyFont="1" applyBorder="1">
      <alignment vertical="center"/>
    </xf>
    <xf numFmtId="0" fontId="37" fillId="0" borderId="122" xfId="0" applyFont="1" applyBorder="1" applyAlignment="1">
      <alignment horizontal="center" vertical="center"/>
    </xf>
    <xf numFmtId="0" fontId="39" fillId="0" borderId="72" xfId="0" applyFont="1" applyBorder="1">
      <alignment vertical="center"/>
    </xf>
    <xf numFmtId="0" fontId="39" fillId="0" borderId="73" xfId="0" applyFont="1" applyBorder="1">
      <alignment vertical="center"/>
    </xf>
    <xf numFmtId="0" fontId="36" fillId="0" borderId="72" xfId="0" applyFont="1" applyBorder="1">
      <alignment vertical="center"/>
    </xf>
    <xf numFmtId="0" fontId="39" fillId="0" borderId="74" xfId="0" applyFont="1" applyBorder="1">
      <alignment vertical="center"/>
    </xf>
    <xf numFmtId="0" fontId="41" fillId="0" borderId="74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1" fillId="0" borderId="75" xfId="0" applyFont="1" applyBorder="1" applyAlignment="1">
      <alignment horizontal="left" vertical="center"/>
    </xf>
    <xf numFmtId="0" fontId="37" fillId="0" borderId="75" xfId="0" applyFont="1" applyBorder="1" applyAlignment="1">
      <alignment horizontal="left" vertical="center" shrinkToFit="1"/>
    </xf>
    <xf numFmtId="0" fontId="37" fillId="0" borderId="127" xfId="0" applyFont="1" applyBorder="1" applyAlignment="1">
      <alignment horizontal="left" vertical="center" shrinkToFit="1"/>
    </xf>
    <xf numFmtId="0" fontId="37" fillId="0" borderId="128" xfId="0" applyFont="1" applyBorder="1" applyAlignment="1">
      <alignment horizontal="center" vertical="center"/>
    </xf>
    <xf numFmtId="0" fontId="37" fillId="0" borderId="185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12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24" xfId="0" applyFont="1" applyBorder="1" applyAlignment="1">
      <alignment horizontal="center" vertical="center"/>
    </xf>
    <xf numFmtId="0" fontId="37" fillId="0" borderId="127" xfId="0" applyFont="1" applyBorder="1" applyAlignment="1">
      <alignment horizontal="left" vertical="center"/>
    </xf>
    <xf numFmtId="0" fontId="37" fillId="0" borderId="130" xfId="0" applyFont="1" applyBorder="1" applyAlignment="1">
      <alignment horizontal="center" vertical="center" shrinkToFit="1"/>
    </xf>
    <xf numFmtId="0" fontId="39" fillId="0" borderId="80" xfId="0" applyFont="1" applyBorder="1">
      <alignment vertical="center"/>
    </xf>
    <xf numFmtId="0" fontId="39" fillId="0" borderId="81" xfId="0" applyFont="1" applyBorder="1">
      <alignment vertical="center"/>
    </xf>
    <xf numFmtId="0" fontId="36" fillId="0" borderId="80" xfId="0" applyFont="1" applyBorder="1">
      <alignment vertical="center"/>
    </xf>
    <xf numFmtId="0" fontId="39" fillId="0" borderId="82" xfId="0" applyFont="1" applyBorder="1">
      <alignment vertical="center"/>
    </xf>
    <xf numFmtId="0" fontId="41" fillId="0" borderId="57" xfId="0" applyFont="1" applyBorder="1" applyAlignment="1">
      <alignment horizontal="left" vertical="center"/>
    </xf>
    <xf numFmtId="0" fontId="37" fillId="0" borderId="57" xfId="0" applyFont="1" applyBorder="1" applyAlignment="1">
      <alignment horizontal="left" vertical="center" shrinkToFit="1"/>
    </xf>
    <xf numFmtId="0" fontId="37" fillId="0" borderId="84" xfId="0" applyFont="1" applyBorder="1" applyAlignment="1">
      <alignment horizontal="left" vertical="center" shrinkToFit="1"/>
    </xf>
    <xf numFmtId="0" fontId="37" fillId="0" borderId="85" xfId="0" applyFont="1" applyBorder="1" applyAlignment="1">
      <alignment horizontal="center" vertical="center"/>
    </xf>
    <xf numFmtId="0" fontId="37" fillId="0" borderId="125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37" fillId="0" borderId="171" xfId="0" applyFont="1" applyBorder="1" applyAlignment="1">
      <alignment horizontal="center" vertical="center"/>
    </xf>
    <xf numFmtId="0" fontId="37" fillId="0" borderId="84" xfId="0" applyFont="1" applyBorder="1" applyAlignment="1">
      <alignment horizontal="left" vertical="center"/>
    </xf>
    <xf numFmtId="0" fontId="37" fillId="0" borderId="99" xfId="0" applyFont="1" applyBorder="1" applyAlignment="1">
      <alignment horizontal="center" vertical="center" shrinkToFit="1"/>
    </xf>
    <xf numFmtId="0" fontId="39" fillId="0" borderId="86" xfId="0" applyFont="1" applyBorder="1">
      <alignment vertical="center"/>
    </xf>
    <xf numFmtId="0" fontId="39" fillId="0" borderId="47" xfId="0" applyFont="1" applyBorder="1">
      <alignment vertical="center"/>
    </xf>
    <xf numFmtId="0" fontId="36" fillId="0" borderId="86" xfId="0" applyFont="1" applyBorder="1">
      <alignment vertical="center"/>
    </xf>
    <xf numFmtId="0" fontId="39" fillId="0" borderId="87" xfId="0" applyFont="1" applyBorder="1">
      <alignment vertical="center"/>
    </xf>
    <xf numFmtId="0" fontId="41" fillId="0" borderId="90" xfId="0" applyFont="1" applyBorder="1" applyAlignment="1">
      <alignment horizontal="left" vertical="center"/>
    </xf>
    <xf numFmtId="0" fontId="37" fillId="0" borderId="90" xfId="0" applyFont="1" applyBorder="1" applyAlignment="1">
      <alignment horizontal="left" vertical="center" shrinkToFit="1"/>
    </xf>
    <xf numFmtId="0" fontId="37" fillId="0" borderId="133" xfId="0" applyFont="1" applyBorder="1" applyAlignment="1">
      <alignment horizontal="left" vertical="center" shrinkToFit="1"/>
    </xf>
    <xf numFmtId="0" fontId="37" fillId="0" borderId="134" xfId="0" applyFont="1" applyBorder="1" applyAlignment="1">
      <alignment horizontal="center" vertical="center"/>
    </xf>
    <xf numFmtId="0" fontId="37" fillId="0" borderId="186" xfId="0" applyFont="1" applyBorder="1" applyAlignment="1">
      <alignment horizontal="center" vertical="center"/>
    </xf>
    <xf numFmtId="0" fontId="37" fillId="0" borderId="136" xfId="0" applyFont="1" applyBorder="1" applyAlignment="1">
      <alignment horizontal="center" vertical="center"/>
    </xf>
    <xf numFmtId="0" fontId="37" fillId="0" borderId="1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121" xfId="0" applyFont="1" applyBorder="1" applyAlignment="1">
      <alignment horizontal="center" vertical="center"/>
    </xf>
    <xf numFmtId="0" fontId="37" fillId="0" borderId="133" xfId="0" applyFont="1" applyBorder="1" applyAlignment="1">
      <alignment horizontal="left" vertical="center"/>
    </xf>
    <xf numFmtId="0" fontId="37" fillId="0" borderId="137" xfId="0" applyFont="1" applyBorder="1" applyAlignment="1">
      <alignment horizontal="center" vertical="center" shrinkToFit="1"/>
    </xf>
    <xf numFmtId="0" fontId="39" fillId="0" borderId="94" xfId="0" applyFont="1" applyBorder="1">
      <alignment vertical="center"/>
    </xf>
    <xf numFmtId="0" fontId="39" fillId="0" borderId="95" xfId="0" applyFont="1" applyBorder="1">
      <alignment vertical="center"/>
    </xf>
    <xf numFmtId="0" fontId="36" fillId="0" borderId="94" xfId="0" applyFont="1" applyBorder="1">
      <alignment vertical="center"/>
    </xf>
    <xf numFmtId="0" fontId="39" fillId="0" borderId="96" xfId="0" applyFont="1" applyBorder="1">
      <alignment vertical="center"/>
    </xf>
    <xf numFmtId="0" fontId="39" fillId="0" borderId="98" xfId="0" applyFont="1" applyBorder="1">
      <alignment vertical="center"/>
    </xf>
    <xf numFmtId="0" fontId="39" fillId="0" borderId="55" xfId="0" applyFont="1" applyBorder="1">
      <alignment vertical="center"/>
    </xf>
    <xf numFmtId="0" fontId="36" fillId="0" borderId="98" xfId="0" applyFont="1" applyBorder="1">
      <alignment vertical="center"/>
    </xf>
    <xf numFmtId="0" fontId="39" fillId="0" borderId="99" xfId="0" applyFont="1" applyBorder="1">
      <alignment vertical="center"/>
    </xf>
    <xf numFmtId="0" fontId="55" fillId="0" borderId="63" xfId="0" applyFont="1" applyBorder="1" applyAlignment="1">
      <alignment horizontal="left" vertical="center"/>
    </xf>
    <xf numFmtId="0" fontId="37" fillId="0" borderId="55" xfId="0" applyFont="1" applyBorder="1" applyAlignment="1">
      <alignment horizontal="left" vertical="center"/>
    </xf>
    <xf numFmtId="0" fontId="37" fillId="0" borderId="108" xfId="0" applyFont="1" applyBorder="1" applyAlignment="1">
      <alignment horizontal="center" vertical="center"/>
    </xf>
    <xf numFmtId="0" fontId="37" fillId="0" borderId="97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left" vertical="center"/>
    </xf>
    <xf numFmtId="0" fontId="55" fillId="0" borderId="75" xfId="0" applyFont="1" applyBorder="1" applyAlignment="1">
      <alignment horizontal="left" vertical="center"/>
    </xf>
    <xf numFmtId="0" fontId="37" fillId="0" borderId="44" xfId="0" applyFont="1" applyBorder="1" applyAlignment="1">
      <alignment horizontal="left" vertical="center"/>
    </xf>
    <xf numFmtId="0" fontId="37" fillId="0" borderId="131" xfId="0" applyFont="1" applyBorder="1" applyAlignment="1">
      <alignment horizontal="center" vertical="center"/>
    </xf>
    <xf numFmtId="0" fontId="37" fillId="0" borderId="129" xfId="0" applyFont="1" applyBorder="1" applyAlignment="1">
      <alignment horizontal="center" vertical="center" shrinkToFit="1"/>
    </xf>
    <xf numFmtId="0" fontId="55" fillId="0" borderId="57" xfId="0" applyFont="1" applyBorder="1" applyAlignment="1">
      <alignment horizontal="left" vertical="center"/>
    </xf>
    <xf numFmtId="0" fontId="37" fillId="0" borderId="110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 shrinkToFit="1"/>
    </xf>
    <xf numFmtId="0" fontId="55" fillId="0" borderId="90" xfId="0" applyFont="1" applyBorder="1" applyAlignment="1">
      <alignment horizontal="left" vertical="center"/>
    </xf>
    <xf numFmtId="0" fontId="37" fillId="0" borderId="136" xfId="0" applyFont="1" applyBorder="1" applyAlignment="1">
      <alignment horizontal="left" vertical="center"/>
    </xf>
    <xf numFmtId="0" fontId="37" fillId="0" borderId="138" xfId="0" applyFont="1" applyBorder="1" applyAlignment="1">
      <alignment horizontal="center" vertical="center"/>
    </xf>
    <xf numFmtId="0" fontId="37" fillId="0" borderId="135" xfId="0" applyFont="1" applyBorder="1" applyAlignment="1">
      <alignment horizontal="center" vertical="center" shrinkToFit="1"/>
    </xf>
    <xf numFmtId="0" fontId="31" fillId="0" borderId="0" xfId="0" applyFont="1" applyAlignment="1"/>
    <xf numFmtId="0" fontId="65" fillId="0" borderId="0" xfId="0" applyFont="1" applyAlignment="1"/>
    <xf numFmtId="0" fontId="57" fillId="0" borderId="0" xfId="0" applyFont="1" applyAlignment="1"/>
    <xf numFmtId="0" fontId="70" fillId="0" borderId="53" xfId="0" applyFont="1" applyBorder="1">
      <alignment vertical="center"/>
    </xf>
    <xf numFmtId="0" fontId="70" fillId="0" borderId="53" xfId="0" applyFont="1" applyBorder="1" applyAlignment="1">
      <alignment vertical="center" shrinkToFit="1"/>
    </xf>
    <xf numFmtId="0" fontId="31" fillId="0" borderId="71" xfId="0" applyFont="1" applyBorder="1" applyAlignment="1">
      <alignment horizontal="center" vertical="center"/>
    </xf>
    <xf numFmtId="0" fontId="70" fillId="0" borderId="71" xfId="0" applyFont="1" applyBorder="1">
      <alignment vertical="center"/>
    </xf>
    <xf numFmtId="0" fontId="57" fillId="0" borderId="71" xfId="0" applyFont="1" applyBorder="1" applyAlignment="1">
      <alignment horizontal="center" vertical="center"/>
    </xf>
    <xf numFmtId="0" fontId="63" fillId="0" borderId="36" xfId="0" applyFont="1" applyBorder="1">
      <alignment vertical="center"/>
    </xf>
    <xf numFmtId="0" fontId="74" fillId="0" borderId="36" xfId="0" applyFont="1" applyBorder="1" applyAlignment="1">
      <alignment horizontal="right" vertical="center"/>
    </xf>
    <xf numFmtId="0" fontId="69" fillId="0" borderId="36" xfId="0" applyFont="1" applyBorder="1">
      <alignment vertical="center"/>
    </xf>
    <xf numFmtId="0" fontId="31" fillId="0" borderId="36" xfId="0" applyFont="1" applyBorder="1" applyAlignment="1">
      <alignment horizontal="center" vertical="center"/>
    </xf>
    <xf numFmtId="0" fontId="55" fillId="12" borderId="55" xfId="0" applyFont="1" applyFill="1" applyBorder="1" applyAlignment="1">
      <alignment vertical="center" wrapText="1"/>
    </xf>
    <xf numFmtId="0" fontId="65" fillId="17" borderId="173" xfId="0" applyFont="1" applyFill="1" applyBorder="1" applyAlignment="1">
      <alignment vertical="center" wrapText="1"/>
    </xf>
    <xf numFmtId="0" fontId="55" fillId="12" borderId="62" xfId="0" applyFont="1" applyFill="1" applyBorder="1" applyAlignment="1">
      <alignment horizontal="center" vertical="center" wrapText="1"/>
    </xf>
    <xf numFmtId="0" fontId="37" fillId="0" borderId="65" xfId="0" applyFont="1" applyBorder="1" applyAlignment="1">
      <alignment horizontal="left" vertical="center" shrinkToFit="1"/>
    </xf>
    <xf numFmtId="0" fontId="37" fillId="0" borderId="196" xfId="0" applyFont="1" applyBorder="1" applyAlignment="1">
      <alignment horizontal="left" vertical="center" shrinkToFit="1"/>
    </xf>
    <xf numFmtId="0" fontId="37" fillId="0" borderId="197" xfId="0" applyFont="1" applyBorder="1" applyAlignment="1">
      <alignment horizontal="left" vertical="center" shrinkToFit="1"/>
    </xf>
    <xf numFmtId="0" fontId="37" fillId="0" borderId="198" xfId="0" applyFont="1" applyBorder="1" applyAlignment="1">
      <alignment horizontal="center" vertical="center"/>
    </xf>
    <xf numFmtId="0" fontId="37" fillId="0" borderId="199" xfId="0" applyFont="1" applyBorder="1" applyAlignment="1">
      <alignment horizontal="center" vertical="center"/>
    </xf>
    <xf numFmtId="0" fontId="55" fillId="0" borderId="117" xfId="0" applyFont="1" applyBorder="1" applyAlignment="1">
      <alignment horizontal="left" vertical="center"/>
    </xf>
    <xf numFmtId="0" fontId="37" fillId="0" borderId="72" xfId="0" applyFont="1" applyBorder="1" applyAlignment="1">
      <alignment horizontal="left" vertical="center" shrinkToFit="1"/>
    </xf>
    <xf numFmtId="0" fontId="37" fillId="0" borderId="88" xfId="0" applyFont="1" applyBorder="1" applyAlignment="1">
      <alignment horizontal="left" vertical="center" shrinkToFit="1"/>
    </xf>
    <xf numFmtId="0" fontId="37" fillId="0" borderId="89" xfId="0" applyFont="1" applyBorder="1" applyAlignment="1">
      <alignment horizontal="left" vertical="center" shrinkToFit="1"/>
    </xf>
    <xf numFmtId="0" fontId="37" fillId="0" borderId="101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73" xfId="0" applyFont="1" applyBorder="1" applyAlignment="1">
      <alignment horizontal="left" vertical="center"/>
    </xf>
    <xf numFmtId="0" fontId="37" fillId="0" borderId="106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 shrinkToFit="1"/>
    </xf>
    <xf numFmtId="0" fontId="55" fillId="0" borderId="118" xfId="0" applyFont="1" applyBorder="1" applyAlignment="1">
      <alignment horizontal="left" vertical="center"/>
    </xf>
    <xf numFmtId="0" fontId="37" fillId="0" borderId="80" xfId="0" applyFont="1" applyBorder="1" applyAlignment="1">
      <alignment horizontal="left" vertical="center" shrinkToFit="1"/>
    </xf>
    <xf numFmtId="0" fontId="37" fillId="0" borderId="91" xfId="0" applyFont="1" applyBorder="1" applyAlignment="1">
      <alignment horizontal="left" vertical="center" shrinkToFit="1"/>
    </xf>
    <xf numFmtId="0" fontId="37" fillId="0" borderId="92" xfId="0" applyFont="1" applyBorder="1" applyAlignment="1">
      <alignment horizontal="left" vertical="center" shrinkToFit="1"/>
    </xf>
    <xf numFmtId="0" fontId="37" fillId="0" borderId="77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81" xfId="0" applyFont="1" applyBorder="1" applyAlignment="1">
      <alignment horizontal="left" vertical="center"/>
    </xf>
    <xf numFmtId="0" fontId="37" fillId="0" borderId="107" xfId="0" applyFont="1" applyBorder="1" applyAlignment="1">
      <alignment horizontal="center" vertical="center"/>
    </xf>
    <xf numFmtId="0" fontId="37" fillId="0" borderId="93" xfId="0" applyFont="1" applyBorder="1" applyAlignment="1">
      <alignment horizontal="center" vertical="center" shrinkToFit="1"/>
    </xf>
    <xf numFmtId="0" fontId="37" fillId="0" borderId="86" xfId="0" applyFont="1" applyBorder="1" applyAlignment="1">
      <alignment horizontal="left" vertical="center" shrinkToFit="1"/>
    </xf>
    <xf numFmtId="0" fontId="37" fillId="0" borderId="68" xfId="0" applyFont="1" applyBorder="1" applyAlignment="1">
      <alignment horizontal="left" vertical="center" shrinkToFit="1"/>
    </xf>
    <xf numFmtId="0" fontId="55" fillId="0" borderId="120" xfId="0" applyFont="1" applyBorder="1" applyAlignment="1">
      <alignment horizontal="left" vertical="center"/>
    </xf>
    <xf numFmtId="0" fontId="37" fillId="0" borderId="94" xfId="0" applyFont="1" applyBorder="1" applyAlignment="1">
      <alignment horizontal="left" vertical="center" shrinkToFit="1"/>
    </xf>
    <xf numFmtId="0" fontId="37" fillId="0" borderId="100" xfId="0" applyFont="1" applyBorder="1" applyAlignment="1">
      <alignment horizontal="left" vertical="center" shrinkToFit="1"/>
    </xf>
    <xf numFmtId="0" fontId="37" fillId="0" borderId="43" xfId="0" applyFont="1" applyBorder="1" applyAlignment="1">
      <alignment horizontal="left" vertical="center" shrinkToFit="1"/>
    </xf>
    <xf numFmtId="0" fontId="37" fillId="0" borderId="102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95" xfId="0" applyFont="1" applyBorder="1" applyAlignment="1">
      <alignment horizontal="left" vertical="center"/>
    </xf>
    <xf numFmtId="0" fontId="37" fillId="0" borderId="109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 vertical="center" shrinkToFit="1"/>
    </xf>
    <xf numFmtId="0" fontId="37" fillId="0" borderId="98" xfId="0" applyFont="1" applyBorder="1" applyAlignment="1">
      <alignment horizontal="left" vertical="center" shrinkToFit="1"/>
    </xf>
    <xf numFmtId="0" fontId="37" fillId="0" borderId="83" xfId="0" applyFont="1" applyBorder="1" applyAlignment="1">
      <alignment horizontal="left" vertical="center" shrinkToFit="1"/>
    </xf>
    <xf numFmtId="0" fontId="37" fillId="0" borderId="93" xfId="0" applyFont="1" applyBorder="1" applyAlignment="1">
      <alignment horizontal="center" vertical="center"/>
    </xf>
    <xf numFmtId="0" fontId="48" fillId="0" borderId="0" xfId="0" applyFont="1">
      <alignment vertical="center"/>
    </xf>
    <xf numFmtId="56" fontId="38" fillId="0" borderId="0" xfId="0" applyNumberFormat="1" applyFont="1">
      <alignment vertical="center"/>
    </xf>
    <xf numFmtId="0" fontId="39" fillId="0" borderId="181" xfId="0" applyFont="1" applyBorder="1" applyAlignment="1">
      <alignment vertical="center" wrapText="1"/>
    </xf>
    <xf numFmtId="0" fontId="55" fillId="0" borderId="187" xfId="0" applyFont="1" applyBorder="1" applyAlignment="1">
      <alignment vertical="center" wrapText="1"/>
    </xf>
    <xf numFmtId="0" fontId="39" fillId="0" borderId="204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 wrapText="1"/>
    </xf>
    <xf numFmtId="0" fontId="71" fillId="0" borderId="0" xfId="0" applyFont="1" applyAlignment="1">
      <alignment horizontal="right" vertical="top" wrapText="1"/>
    </xf>
    <xf numFmtId="0" fontId="65" fillId="0" borderId="189" xfId="0" applyFont="1" applyBorder="1">
      <alignment vertical="center"/>
    </xf>
    <xf numFmtId="0" fontId="65" fillId="0" borderId="184" xfId="0" applyFont="1" applyBorder="1">
      <alignment vertical="center"/>
    </xf>
    <xf numFmtId="0" fontId="37" fillId="0" borderId="0" xfId="0" applyFont="1" applyAlignment="1">
      <alignment horizontal="right" vertical="center"/>
    </xf>
    <xf numFmtId="0" fontId="72" fillId="0" borderId="97" xfId="0" applyFont="1" applyBorder="1" applyAlignment="1">
      <alignment vertical="center" wrapText="1"/>
    </xf>
    <xf numFmtId="0" fontId="82" fillId="0" borderId="0" xfId="0" applyFont="1" applyAlignment="1">
      <alignment horizontal="right" vertical="center"/>
    </xf>
    <xf numFmtId="0" fontId="65" fillId="0" borderId="105" xfId="0" applyFont="1" applyBorder="1" applyAlignment="1">
      <alignment horizontal="right" vertical="center"/>
    </xf>
    <xf numFmtId="0" fontId="65" fillId="0" borderId="180" xfId="0" applyFont="1" applyBorder="1">
      <alignment vertical="center"/>
    </xf>
    <xf numFmtId="0" fontId="65" fillId="0" borderId="97" xfId="0" applyFont="1" applyBorder="1" applyAlignment="1">
      <alignment vertical="center" wrapText="1"/>
    </xf>
    <xf numFmtId="0" fontId="82" fillId="0" borderId="0" xfId="0" applyFont="1" applyAlignment="1">
      <alignment horizontal="left" vertical="center"/>
    </xf>
    <xf numFmtId="176" fontId="41" fillId="0" borderId="132" xfId="0" quotePrefix="1" applyNumberFormat="1" applyFont="1" applyBorder="1" applyAlignment="1">
      <alignment horizontal="center" vertical="center"/>
    </xf>
    <xf numFmtId="0" fontId="71" fillId="0" borderId="0" xfId="0" applyFont="1" applyAlignment="1">
      <alignment vertical="top" wrapText="1"/>
    </xf>
    <xf numFmtId="0" fontId="48" fillId="10" borderId="41" xfId="0" applyFont="1" applyFill="1" applyBorder="1" applyAlignment="1">
      <alignment horizontal="center"/>
    </xf>
    <xf numFmtId="0" fontId="48" fillId="0" borderId="42" xfId="0" applyFont="1" applyBorder="1" applyAlignment="1">
      <alignment horizontal="center" vertical="center"/>
    </xf>
    <xf numFmtId="0" fontId="36" fillId="0" borderId="45" xfId="0" applyFont="1" applyBorder="1">
      <alignment vertical="center"/>
    </xf>
    <xf numFmtId="0" fontId="37" fillId="0" borderId="42" xfId="0" applyFont="1" applyBorder="1">
      <alignment vertical="center"/>
    </xf>
    <xf numFmtId="0" fontId="47" fillId="0" borderId="0" xfId="0" applyFont="1" applyProtection="1">
      <alignment vertical="center"/>
      <protection locked="0"/>
    </xf>
    <xf numFmtId="0" fontId="73" fillId="0" borderId="42" xfId="0" applyFont="1" applyBorder="1" applyProtection="1">
      <alignment vertical="center"/>
      <protection locked="0"/>
    </xf>
    <xf numFmtId="0" fontId="48" fillId="0" borderId="0" xfId="0" applyFont="1" applyAlignment="1">
      <alignment horizontal="center" vertical="center"/>
    </xf>
    <xf numFmtId="0" fontId="73" fillId="0" borderId="0" xfId="0" applyFont="1" applyAlignment="1"/>
    <xf numFmtId="0" fontId="57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3" fillId="0" borderId="0" xfId="0" applyFont="1" applyAlignment="1"/>
    <xf numFmtId="0" fontId="36" fillId="0" borderId="0" xfId="0" applyFont="1" applyAlignment="1">
      <alignment horizontal="center"/>
    </xf>
    <xf numFmtId="0" fontId="39" fillId="2" borderId="0" xfId="0" applyFont="1" applyFill="1" applyAlignment="1"/>
    <xf numFmtId="0" fontId="64" fillId="0" borderId="0" xfId="0" applyFont="1">
      <alignment vertical="center"/>
    </xf>
    <xf numFmtId="0" fontId="39" fillId="12" borderId="274" xfId="0" applyFont="1" applyFill="1" applyBorder="1" applyAlignment="1">
      <alignment horizontal="center" vertical="center" wrapText="1"/>
    </xf>
    <xf numFmtId="0" fontId="55" fillId="17" borderId="268" xfId="0" applyFont="1" applyFill="1" applyBorder="1" applyAlignment="1">
      <alignment horizontal="center" vertical="center" wrapText="1"/>
    </xf>
    <xf numFmtId="0" fontId="37" fillId="0" borderId="63" xfId="0" applyFont="1" applyBorder="1" applyAlignment="1">
      <alignment horizontal="left" vertical="center"/>
    </xf>
    <xf numFmtId="0" fontId="37" fillId="0" borderId="64" xfId="0" applyFont="1" applyBorder="1" applyAlignment="1">
      <alignment horizontal="center" vertical="center" shrinkToFit="1"/>
    </xf>
    <xf numFmtId="0" fontId="37" fillId="0" borderId="123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41" fillId="0" borderId="123" xfId="0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left" vertical="center" shrinkToFit="1"/>
    </xf>
    <xf numFmtId="0" fontId="41" fillId="0" borderId="122" xfId="0" applyFont="1" applyBorder="1" applyAlignment="1">
      <alignment horizontal="center" vertical="center" shrinkToFit="1"/>
    </xf>
    <xf numFmtId="0" fontId="37" fillId="0" borderId="75" xfId="0" applyFont="1" applyBorder="1" applyAlignment="1">
      <alignment horizontal="left" vertical="center"/>
    </xf>
    <xf numFmtId="0" fontId="37" fillId="0" borderId="128" xfId="0" applyFont="1" applyBorder="1" applyAlignment="1">
      <alignment horizontal="center" vertical="center" shrinkToFit="1"/>
    </xf>
    <xf numFmtId="0" fontId="37" fillId="0" borderId="185" xfId="0" applyFont="1" applyBorder="1" applyAlignment="1">
      <alignment horizontal="center" vertical="center" shrinkToFit="1"/>
    </xf>
    <xf numFmtId="0" fontId="37" fillId="0" borderId="44" xfId="0" applyFont="1" applyBorder="1" applyAlignment="1">
      <alignment horizontal="center" vertical="center" shrinkToFit="1"/>
    </xf>
    <xf numFmtId="0" fontId="30" fillId="0" borderId="127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41" fillId="0" borderId="124" xfId="0" applyFont="1" applyBorder="1" applyAlignment="1">
      <alignment horizontal="center" vertical="center" shrinkToFit="1"/>
    </xf>
    <xf numFmtId="0" fontId="41" fillId="0" borderId="127" xfId="0" applyFont="1" applyBorder="1" applyAlignment="1">
      <alignment horizontal="left" vertical="center" shrinkToFit="1"/>
    </xf>
    <xf numFmtId="0" fontId="37" fillId="0" borderId="57" xfId="0" applyFont="1" applyBorder="1" applyAlignment="1">
      <alignment horizontal="left" vertical="center"/>
    </xf>
    <xf numFmtId="0" fontId="37" fillId="0" borderId="85" xfId="0" applyFont="1" applyBorder="1" applyAlignment="1">
      <alignment horizontal="center" vertical="center" shrinkToFit="1"/>
    </xf>
    <xf numFmtId="0" fontId="37" fillId="0" borderId="125" xfId="0" applyFont="1" applyBorder="1" applyAlignment="1">
      <alignment horizontal="center" vertical="center" shrinkToFit="1"/>
    </xf>
    <xf numFmtId="0" fontId="37" fillId="0" borderId="55" xfId="0" applyFont="1" applyBorder="1" applyAlignment="1">
      <alignment horizontal="center" vertical="center" shrinkToFit="1"/>
    </xf>
    <xf numFmtId="0" fontId="30" fillId="0" borderId="84" xfId="0" applyFont="1" applyBorder="1" applyAlignment="1">
      <alignment horizontal="center" vertical="center" shrinkToFit="1"/>
    </xf>
    <xf numFmtId="0" fontId="30" fillId="0" borderId="171" xfId="0" applyFont="1" applyBorder="1" applyAlignment="1">
      <alignment horizontal="center" vertical="center" shrinkToFit="1"/>
    </xf>
    <xf numFmtId="0" fontId="41" fillId="0" borderId="125" xfId="0" applyFont="1" applyBorder="1" applyAlignment="1">
      <alignment horizontal="center" vertical="center" shrinkToFit="1"/>
    </xf>
    <xf numFmtId="0" fontId="41" fillId="0" borderId="84" xfId="0" applyFont="1" applyBorder="1" applyAlignment="1">
      <alignment horizontal="left" vertical="center" shrinkToFit="1"/>
    </xf>
    <xf numFmtId="0" fontId="37" fillId="0" borderId="90" xfId="0" applyFont="1" applyBorder="1" applyAlignment="1">
      <alignment horizontal="left" vertical="center"/>
    </xf>
    <xf numFmtId="0" fontId="37" fillId="0" borderId="134" xfId="0" applyFont="1" applyBorder="1" applyAlignment="1">
      <alignment horizontal="center" vertical="center" shrinkToFit="1"/>
    </xf>
    <xf numFmtId="0" fontId="37" fillId="0" borderId="186" xfId="0" applyFont="1" applyBorder="1" applyAlignment="1">
      <alignment horizontal="center" vertical="center" shrinkToFit="1"/>
    </xf>
    <xf numFmtId="0" fontId="37" fillId="0" borderId="136" xfId="0" applyFont="1" applyBorder="1" applyAlignment="1">
      <alignment horizontal="center" vertical="center" shrinkToFit="1"/>
    </xf>
    <xf numFmtId="0" fontId="30" fillId="0" borderId="133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41" fillId="0" borderId="121" xfId="0" applyFont="1" applyBorder="1" applyAlignment="1">
      <alignment horizontal="center" vertical="center" shrinkToFit="1"/>
    </xf>
    <xf numFmtId="0" fontId="41" fillId="0" borderId="133" xfId="0" applyFont="1" applyBorder="1" applyAlignment="1">
      <alignment horizontal="left" vertical="center" shrinkToFit="1"/>
    </xf>
    <xf numFmtId="0" fontId="71" fillId="0" borderId="63" xfId="0" applyFont="1" applyBorder="1" applyAlignment="1">
      <alignment horizontal="left" vertical="center"/>
    </xf>
    <xf numFmtId="0" fontId="37" fillId="0" borderId="53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left" vertical="center" shrinkToFit="1"/>
    </xf>
    <xf numFmtId="0" fontId="41" fillId="0" borderId="47" xfId="0" applyFont="1" applyBorder="1" applyAlignment="1">
      <alignment horizontal="left" vertical="center" shrinkToFit="1"/>
    </xf>
    <xf numFmtId="0" fontId="71" fillId="0" borderId="75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 shrinkToFit="1"/>
    </xf>
    <xf numFmtId="0" fontId="41" fillId="0" borderId="44" xfId="0" applyFont="1" applyBorder="1" applyAlignment="1">
      <alignment horizontal="left" vertical="center" shrinkToFit="1"/>
    </xf>
    <xf numFmtId="0" fontId="71" fillId="0" borderId="57" xfId="0" applyFont="1" applyBorder="1" applyAlignment="1">
      <alignment horizontal="left" vertical="center"/>
    </xf>
    <xf numFmtId="0" fontId="37" fillId="0" borderId="171" xfId="0" applyFont="1" applyBorder="1" applyAlignment="1">
      <alignment horizontal="center" vertical="center" shrinkToFit="1"/>
    </xf>
    <xf numFmtId="0" fontId="71" fillId="0" borderId="90" xfId="0" applyFont="1" applyBorder="1" applyAlignment="1">
      <alignment horizontal="left" vertical="center"/>
    </xf>
    <xf numFmtId="0" fontId="37" fillId="0" borderId="36" xfId="0" applyFont="1" applyBorder="1" applyAlignment="1">
      <alignment horizontal="center" vertical="center" shrinkToFit="1"/>
    </xf>
    <xf numFmtId="0" fontId="41" fillId="0" borderId="136" xfId="0" applyFont="1" applyBorder="1" applyAlignment="1">
      <alignment horizontal="left" vertical="center" shrinkToFit="1"/>
    </xf>
    <xf numFmtId="0" fontId="30" fillId="0" borderId="197" xfId="0" applyFont="1" applyBorder="1" applyAlignment="1">
      <alignment horizontal="center" vertical="center"/>
    </xf>
    <xf numFmtId="0" fontId="30" fillId="0" borderId="171" xfId="0" applyFont="1" applyBorder="1" applyAlignment="1">
      <alignment horizontal="center" vertical="center"/>
    </xf>
    <xf numFmtId="0" fontId="41" fillId="0" borderId="125" xfId="0" applyFont="1" applyBorder="1" applyAlignment="1">
      <alignment horizontal="center" vertical="center"/>
    </xf>
    <xf numFmtId="0" fontId="41" fillId="0" borderId="55" xfId="0" applyFont="1" applyBorder="1" applyAlignment="1">
      <alignment horizontal="left" vertical="center"/>
    </xf>
    <xf numFmtId="0" fontId="41" fillId="0" borderId="197" xfId="0" applyFont="1" applyBorder="1" applyAlignment="1">
      <alignment horizontal="left" vertical="center" shrinkToFit="1"/>
    </xf>
    <xf numFmtId="0" fontId="71" fillId="0" borderId="117" xfId="0" applyFont="1" applyBorder="1" applyAlignment="1">
      <alignment horizontal="left" vertical="center"/>
    </xf>
    <xf numFmtId="0" fontId="30" fillId="0" borderId="89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41" fillId="0" borderId="122" xfId="0" applyFont="1" applyBorder="1" applyAlignment="1">
      <alignment horizontal="center" vertical="center"/>
    </xf>
    <xf numFmtId="0" fontId="41" fillId="0" borderId="73" xfId="0" applyFont="1" applyBorder="1" applyAlignment="1">
      <alignment horizontal="left" vertical="center"/>
    </xf>
    <xf numFmtId="0" fontId="41" fillId="0" borderId="89" xfId="0" applyFont="1" applyBorder="1" applyAlignment="1">
      <alignment horizontal="left" vertical="center" shrinkToFit="1"/>
    </xf>
    <xf numFmtId="0" fontId="71" fillId="0" borderId="118" xfId="0" applyFont="1" applyBorder="1" applyAlignment="1">
      <alignment horizontal="left" vertical="center"/>
    </xf>
    <xf numFmtId="0" fontId="30" fillId="0" borderId="92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41" fillId="0" borderId="121" xfId="0" applyFont="1" applyBorder="1" applyAlignment="1">
      <alignment horizontal="center" vertical="center"/>
    </xf>
    <xf numFmtId="0" fontId="41" fillId="0" borderId="81" xfId="0" applyFont="1" applyBorder="1" applyAlignment="1">
      <alignment horizontal="left" vertical="center"/>
    </xf>
    <xf numFmtId="0" fontId="41" fillId="0" borderId="92" xfId="0" applyFont="1" applyBorder="1" applyAlignment="1">
      <alignment horizontal="left" vertical="center" shrinkToFit="1"/>
    </xf>
    <xf numFmtId="0" fontId="30" fillId="0" borderId="46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41" fillId="0" borderId="123" xfId="0" applyFont="1" applyBorder="1" applyAlignment="1">
      <alignment horizontal="center" vertical="center"/>
    </xf>
    <xf numFmtId="0" fontId="41" fillId="0" borderId="47" xfId="0" applyFont="1" applyBorder="1" applyAlignment="1">
      <alignment horizontal="left" vertical="center"/>
    </xf>
    <xf numFmtId="0" fontId="71" fillId="0" borderId="120" xfId="0" applyFont="1" applyBorder="1" applyAlignment="1">
      <alignment horizontal="left" vertical="center"/>
    </xf>
    <xf numFmtId="0" fontId="30" fillId="0" borderId="43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41" fillId="0" borderId="124" xfId="0" applyFont="1" applyBorder="1" applyAlignment="1">
      <alignment horizontal="center" vertical="center"/>
    </xf>
    <xf numFmtId="0" fontId="41" fillId="0" borderId="95" xfId="0" applyFont="1" applyBorder="1" applyAlignment="1">
      <alignment horizontal="left" vertical="center"/>
    </xf>
    <xf numFmtId="0" fontId="41" fillId="0" borderId="43" xfId="0" applyFont="1" applyBorder="1" applyAlignment="1">
      <alignment horizontal="left" vertical="center" shrinkToFit="1"/>
    </xf>
    <xf numFmtId="0" fontId="30" fillId="0" borderId="84" xfId="0" applyFont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5" fillId="2" borderId="162" xfId="0" applyFont="1" applyFill="1" applyBorder="1" applyAlignment="1">
      <alignment horizontal="center" vertical="center"/>
    </xf>
    <xf numFmtId="0" fontId="5" fillId="2" borderId="160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left" vertical="center" wrapText="1"/>
    </xf>
    <xf numFmtId="0" fontId="40" fillId="6" borderId="14" xfId="0" applyFont="1" applyFill="1" applyBorder="1" applyAlignment="1">
      <alignment horizontal="left" vertical="center" wrapText="1"/>
    </xf>
    <xf numFmtId="0" fontId="40" fillId="6" borderId="15" xfId="0" applyFont="1" applyFill="1" applyBorder="1" applyAlignment="1">
      <alignment horizontal="left" vertical="center" wrapText="1"/>
    </xf>
    <xf numFmtId="0" fontId="40" fillId="6" borderId="16" xfId="0" applyFont="1" applyFill="1" applyBorder="1" applyAlignment="1">
      <alignment horizontal="left" vertical="center" wrapText="1"/>
    </xf>
    <xf numFmtId="0" fontId="40" fillId="6" borderId="0" xfId="0" applyFont="1" applyFill="1" applyAlignment="1">
      <alignment horizontal="left" vertical="center" wrapText="1"/>
    </xf>
    <xf numFmtId="0" fontId="40" fillId="6" borderId="17" xfId="0" applyFont="1" applyFill="1" applyBorder="1" applyAlignment="1">
      <alignment horizontal="left" vertical="center" wrapText="1"/>
    </xf>
    <xf numFmtId="0" fontId="40" fillId="6" borderId="18" xfId="0" applyFont="1" applyFill="1" applyBorder="1" applyAlignment="1">
      <alignment horizontal="left" vertical="center" wrapText="1"/>
    </xf>
    <xf numFmtId="0" fontId="40" fillId="6" borderId="19" xfId="0" applyFont="1" applyFill="1" applyBorder="1" applyAlignment="1">
      <alignment horizontal="left" vertical="center" wrapText="1"/>
    </xf>
    <xf numFmtId="0" fontId="40" fillId="6" borderId="20" xfId="0" applyFont="1" applyFill="1" applyBorder="1" applyAlignment="1">
      <alignment horizontal="left" vertical="center" wrapText="1"/>
    </xf>
    <xf numFmtId="0" fontId="36" fillId="4" borderId="6" xfId="0" applyFont="1" applyFill="1" applyBorder="1" applyAlignment="1">
      <alignment horizontal="left" vertical="center"/>
    </xf>
    <xf numFmtId="0" fontId="36" fillId="4" borderId="7" xfId="0" applyFont="1" applyFill="1" applyBorder="1" applyAlignment="1">
      <alignment horizontal="left" vertical="center"/>
    </xf>
    <xf numFmtId="0" fontId="36" fillId="4" borderId="8" xfId="0" applyFont="1" applyFill="1" applyBorder="1" applyAlignment="1">
      <alignment horizontal="left" vertical="center"/>
    </xf>
    <xf numFmtId="0" fontId="41" fillId="2" borderId="0" xfId="0" applyFont="1" applyFill="1" applyAlignment="1">
      <alignment horizontal="left" wrapText="1"/>
    </xf>
    <xf numFmtId="0" fontId="37" fillId="2" borderId="0" xfId="0" applyFont="1" applyFill="1" applyAlignment="1">
      <alignment horizontal="left" wrapText="1"/>
    </xf>
    <xf numFmtId="0" fontId="41" fillId="2" borderId="37" xfId="0" applyFont="1" applyFill="1" applyBorder="1" applyAlignment="1">
      <alignment horizontal="left" vertical="center" wrapText="1"/>
    </xf>
    <xf numFmtId="0" fontId="41" fillId="2" borderId="0" xfId="0" applyFont="1" applyFill="1" applyAlignment="1">
      <alignment horizontal="left" vertical="center" wrapText="1"/>
    </xf>
    <xf numFmtId="0" fontId="31" fillId="2" borderId="89" xfId="0" applyFont="1" applyFill="1" applyBorder="1" applyAlignment="1">
      <alignment horizontal="center" vertical="center"/>
    </xf>
    <xf numFmtId="0" fontId="40" fillId="2" borderId="89" xfId="0" applyFont="1" applyFill="1" applyBorder="1" applyAlignment="1">
      <alignment horizontal="center" vertical="center" shrinkToFit="1"/>
    </xf>
    <xf numFmtId="0" fontId="50" fillId="4" borderId="168" xfId="0" applyFont="1" applyFill="1" applyBorder="1" applyAlignment="1">
      <alignment horizontal="center" vertical="center" wrapText="1"/>
    </xf>
    <xf numFmtId="0" fontId="50" fillId="4" borderId="169" xfId="0" applyFont="1" applyFill="1" applyBorder="1" applyAlignment="1">
      <alignment horizontal="center" vertical="center" wrapText="1"/>
    </xf>
    <xf numFmtId="0" fontId="50" fillId="4" borderId="170" xfId="0" applyFont="1" applyFill="1" applyBorder="1" applyAlignment="1">
      <alignment horizontal="center" vertical="center" wrapText="1"/>
    </xf>
    <xf numFmtId="0" fontId="49" fillId="16" borderId="24" xfId="0" applyFont="1" applyFill="1" applyBorder="1" applyAlignment="1">
      <alignment horizontal="center" vertical="center" shrinkToFit="1"/>
    </xf>
    <xf numFmtId="0" fontId="49" fillId="16" borderId="139" xfId="0" applyFont="1" applyFill="1" applyBorder="1" applyAlignment="1">
      <alignment horizontal="center" vertical="center" shrinkToFit="1"/>
    </xf>
    <xf numFmtId="0" fontId="49" fillId="16" borderId="141" xfId="0" applyFont="1" applyFill="1" applyBorder="1" applyAlignment="1">
      <alignment horizontal="center" vertical="center" shrinkToFit="1"/>
    </xf>
    <xf numFmtId="0" fontId="49" fillId="16" borderId="142" xfId="0" applyFont="1" applyFill="1" applyBorder="1" applyAlignment="1">
      <alignment horizontal="center" vertical="center" shrinkToFit="1"/>
    </xf>
    <xf numFmtId="0" fontId="34" fillId="12" borderId="24" xfId="0" applyFont="1" applyFill="1" applyBorder="1" applyAlignment="1">
      <alignment horizontal="center" vertical="center" shrinkToFit="1"/>
    </xf>
    <xf numFmtId="0" fontId="34" fillId="12" borderId="139" xfId="0" applyFont="1" applyFill="1" applyBorder="1" applyAlignment="1">
      <alignment horizontal="center" vertical="center" shrinkToFit="1"/>
    </xf>
    <xf numFmtId="0" fontId="34" fillId="12" borderId="141" xfId="0" applyFont="1" applyFill="1" applyBorder="1" applyAlignment="1">
      <alignment horizontal="center" vertical="center" shrinkToFit="1"/>
    </xf>
    <xf numFmtId="0" fontId="34" fillId="12" borderId="142" xfId="0" applyFont="1" applyFill="1" applyBorder="1" applyAlignment="1">
      <alignment horizontal="center" vertical="center" shrinkToFit="1"/>
    </xf>
    <xf numFmtId="0" fontId="43" fillId="14" borderId="0" xfId="0" applyFont="1" applyFill="1" applyAlignment="1">
      <alignment horizontal="center" vertical="center" wrapText="1"/>
    </xf>
    <xf numFmtId="0" fontId="48" fillId="3" borderId="6" xfId="0" applyFont="1" applyFill="1" applyBorder="1" applyAlignment="1" applyProtection="1">
      <alignment horizontal="center" vertical="center"/>
      <protection locked="0"/>
    </xf>
    <xf numFmtId="0" fontId="48" fillId="3" borderId="7" xfId="0" applyFont="1" applyFill="1" applyBorder="1" applyAlignment="1" applyProtection="1">
      <alignment horizontal="center" vertical="center"/>
      <protection locked="0"/>
    </xf>
    <xf numFmtId="0" fontId="48" fillId="3" borderId="8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39" fillId="4" borderId="24" xfId="0" applyFont="1" applyFill="1" applyBorder="1" applyAlignment="1">
      <alignment horizontal="center" vertical="center" shrinkToFit="1"/>
    </xf>
    <xf numFmtId="0" fontId="39" fillId="4" borderId="21" xfId="0" applyFont="1" applyFill="1" applyBorder="1" applyAlignment="1">
      <alignment horizontal="center" vertical="center" shrinkToFit="1"/>
    </xf>
    <xf numFmtId="0" fontId="39" fillId="4" borderId="139" xfId="0" applyFont="1" applyFill="1" applyBorder="1" applyAlignment="1">
      <alignment horizontal="center" vertical="center" shrinkToFit="1"/>
    </xf>
    <xf numFmtId="0" fontId="39" fillId="4" borderId="12" xfId="0" applyFont="1" applyFill="1" applyBorder="1" applyAlignment="1">
      <alignment horizontal="center" vertical="center" shrinkToFit="1"/>
    </xf>
    <xf numFmtId="0" fontId="39" fillId="4" borderId="0" xfId="0" applyFont="1" applyFill="1" applyAlignment="1">
      <alignment horizontal="center" vertical="center" shrinkToFit="1"/>
    </xf>
    <xf numFmtId="0" fontId="39" fillId="4" borderId="140" xfId="0" applyFont="1" applyFill="1" applyBorder="1" applyAlignment="1">
      <alignment horizontal="center" vertical="center" shrinkToFit="1"/>
    </xf>
    <xf numFmtId="0" fontId="39" fillId="4" borderId="141" xfId="0" applyFont="1" applyFill="1" applyBorder="1" applyAlignment="1">
      <alignment horizontal="center" vertical="center" shrinkToFit="1"/>
    </xf>
    <xf numFmtId="0" fontId="39" fillId="4" borderId="23" xfId="0" applyFont="1" applyFill="1" applyBorder="1" applyAlignment="1">
      <alignment horizontal="center" vertical="center" shrinkToFit="1"/>
    </xf>
    <xf numFmtId="0" fontId="39" fillId="4" borderId="142" xfId="0" applyFont="1" applyFill="1" applyBorder="1" applyAlignment="1">
      <alignment horizontal="center" vertical="center" shrinkToFit="1"/>
    </xf>
    <xf numFmtId="0" fontId="40" fillId="6" borderId="13" xfId="0" applyFont="1" applyFill="1" applyBorder="1" applyAlignment="1">
      <alignment horizontal="center" vertical="center" wrapText="1" shrinkToFit="1"/>
    </xf>
    <xf numFmtId="0" fontId="40" fillId="6" borderId="14" xfId="0" applyFont="1" applyFill="1" applyBorder="1" applyAlignment="1">
      <alignment horizontal="center" vertical="center" wrapText="1" shrinkToFit="1"/>
    </xf>
    <xf numFmtId="0" fontId="40" fillId="6" borderId="15" xfId="0" applyFont="1" applyFill="1" applyBorder="1" applyAlignment="1">
      <alignment horizontal="center" vertical="center" wrapText="1" shrinkToFit="1"/>
    </xf>
    <xf numFmtId="0" fontId="40" fillId="6" borderId="16" xfId="0" applyFont="1" applyFill="1" applyBorder="1" applyAlignment="1">
      <alignment horizontal="center" vertical="center" wrapText="1" shrinkToFit="1"/>
    </xf>
    <xf numFmtId="0" fontId="40" fillId="6" borderId="0" xfId="0" applyFont="1" applyFill="1" applyAlignment="1">
      <alignment horizontal="center" vertical="center" wrapText="1" shrinkToFit="1"/>
    </xf>
    <xf numFmtId="0" fontId="40" fillId="6" borderId="17" xfId="0" applyFont="1" applyFill="1" applyBorder="1" applyAlignment="1">
      <alignment horizontal="center" vertical="center" wrapText="1" shrinkToFit="1"/>
    </xf>
    <xf numFmtId="0" fontId="40" fillId="6" borderId="18" xfId="0" applyFont="1" applyFill="1" applyBorder="1" applyAlignment="1">
      <alignment horizontal="center" vertical="center" wrapText="1" shrinkToFit="1"/>
    </xf>
    <xf numFmtId="0" fontId="40" fillId="6" borderId="19" xfId="0" applyFont="1" applyFill="1" applyBorder="1" applyAlignment="1">
      <alignment horizontal="center" vertical="center" wrapText="1" shrinkToFit="1"/>
    </xf>
    <xf numFmtId="0" fontId="40" fillId="6" borderId="20" xfId="0" applyFont="1" applyFill="1" applyBorder="1" applyAlignment="1">
      <alignment horizontal="center" vertical="center" wrapText="1" shrinkToFit="1"/>
    </xf>
    <xf numFmtId="0" fontId="37" fillId="2" borderId="0" xfId="0" applyFont="1" applyFill="1" applyAlignment="1">
      <alignment horizontal="center" vertical="center"/>
    </xf>
    <xf numFmtId="0" fontId="40" fillId="6" borderId="13" xfId="0" applyFont="1" applyFill="1" applyBorder="1" applyAlignment="1">
      <alignment horizontal="left" vertical="center" wrapText="1" shrinkToFit="1"/>
    </xf>
    <xf numFmtId="0" fontId="40" fillId="6" borderId="14" xfId="0" applyFont="1" applyFill="1" applyBorder="1" applyAlignment="1">
      <alignment horizontal="left" vertical="center" wrapText="1" shrinkToFit="1"/>
    </xf>
    <xf numFmtId="0" fontId="40" fillId="6" borderId="15" xfId="0" applyFont="1" applyFill="1" applyBorder="1" applyAlignment="1">
      <alignment horizontal="left" vertical="center" wrapText="1" shrinkToFit="1"/>
    </xf>
    <xf numFmtId="0" fontId="40" fillId="6" borderId="16" xfId="0" applyFont="1" applyFill="1" applyBorder="1" applyAlignment="1">
      <alignment horizontal="left" vertical="center" wrapText="1" shrinkToFit="1"/>
    </xf>
    <xf numFmtId="0" fontId="40" fillId="6" borderId="0" xfId="0" applyFont="1" applyFill="1" applyAlignment="1">
      <alignment horizontal="left" vertical="center" wrapText="1" shrinkToFit="1"/>
    </xf>
    <xf numFmtId="0" fontId="40" fillId="6" borderId="17" xfId="0" applyFont="1" applyFill="1" applyBorder="1" applyAlignment="1">
      <alignment horizontal="left" vertical="center" wrapText="1" shrinkToFit="1"/>
    </xf>
    <xf numFmtId="0" fontId="40" fillId="6" borderId="18" xfId="0" applyFont="1" applyFill="1" applyBorder="1" applyAlignment="1">
      <alignment horizontal="left" vertical="center" wrapText="1" shrinkToFit="1"/>
    </xf>
    <xf numFmtId="0" fontId="40" fillId="6" borderId="19" xfId="0" applyFont="1" applyFill="1" applyBorder="1" applyAlignment="1">
      <alignment horizontal="left" vertical="center" wrapText="1" shrinkToFit="1"/>
    </xf>
    <xf numFmtId="0" fontId="40" fillId="6" borderId="20" xfId="0" applyFont="1" applyFill="1" applyBorder="1" applyAlignment="1">
      <alignment horizontal="left" vertical="center" wrapText="1" shrinkToFit="1"/>
    </xf>
    <xf numFmtId="0" fontId="47" fillId="0" borderId="241" xfId="0" applyFont="1" applyBorder="1" applyAlignment="1">
      <alignment horizontal="left" vertical="center" wrapText="1"/>
    </xf>
    <xf numFmtId="0" fontId="47" fillId="0" borderId="242" xfId="0" applyFont="1" applyBorder="1" applyAlignment="1">
      <alignment horizontal="left" vertical="center" wrapText="1"/>
    </xf>
    <xf numFmtId="0" fontId="47" fillId="0" borderId="243" xfId="0" applyFont="1" applyBorder="1" applyAlignment="1">
      <alignment horizontal="left" vertical="center" wrapText="1"/>
    </xf>
    <xf numFmtId="0" fontId="50" fillId="2" borderId="12" xfId="0" applyFont="1" applyFill="1" applyBorder="1" applyAlignment="1">
      <alignment horizontal="left" vertical="center" wrapText="1"/>
    </xf>
    <xf numFmtId="0" fontId="43" fillId="15" borderId="0" xfId="0" applyFont="1" applyFill="1" applyAlignment="1">
      <alignment horizontal="center" vertical="center" wrapText="1"/>
    </xf>
    <xf numFmtId="0" fontId="55" fillId="4" borderId="227" xfId="0" applyFont="1" applyFill="1" applyBorder="1" applyAlignment="1">
      <alignment horizontal="left" vertical="center" wrapText="1"/>
    </xf>
    <xf numFmtId="0" fontId="55" fillId="4" borderId="228" xfId="0" applyFont="1" applyFill="1" applyBorder="1" applyAlignment="1">
      <alignment horizontal="left" vertical="center" wrapText="1"/>
    </xf>
    <xf numFmtId="0" fontId="55" fillId="4" borderId="229" xfId="0" applyFont="1" applyFill="1" applyBorder="1" applyAlignment="1">
      <alignment horizontal="left" vertical="center" wrapText="1"/>
    </xf>
    <xf numFmtId="0" fontId="34" fillId="6" borderId="13" xfId="0" applyFont="1" applyFill="1" applyBorder="1" applyAlignment="1">
      <alignment horizontal="left" vertical="center" wrapText="1" shrinkToFit="1"/>
    </xf>
    <xf numFmtId="0" fontId="34" fillId="6" borderId="14" xfId="0" applyFont="1" applyFill="1" applyBorder="1" applyAlignment="1">
      <alignment horizontal="left" vertical="center" wrapText="1" shrinkToFit="1"/>
    </xf>
    <xf numFmtId="0" fontId="34" fillId="6" borderId="15" xfId="0" applyFont="1" applyFill="1" applyBorder="1" applyAlignment="1">
      <alignment horizontal="left" vertical="center" wrapText="1" shrinkToFit="1"/>
    </xf>
    <xf numFmtId="0" fontId="34" fillId="6" borderId="16" xfId="0" applyFont="1" applyFill="1" applyBorder="1" applyAlignment="1">
      <alignment horizontal="left" vertical="center" wrapText="1" shrinkToFit="1"/>
    </xf>
    <xf numFmtId="0" fontId="34" fillId="6" borderId="0" xfId="0" applyFont="1" applyFill="1" applyAlignment="1">
      <alignment horizontal="left" vertical="center" wrapText="1" shrinkToFit="1"/>
    </xf>
    <xf numFmtId="0" fontId="34" fillId="6" borderId="17" xfId="0" applyFont="1" applyFill="1" applyBorder="1" applyAlignment="1">
      <alignment horizontal="left" vertical="center" wrapText="1" shrinkToFit="1"/>
    </xf>
    <xf numFmtId="0" fontId="34" fillId="6" borderId="18" xfId="0" applyFont="1" applyFill="1" applyBorder="1" applyAlignment="1">
      <alignment horizontal="left" vertical="center" wrapText="1" shrinkToFit="1"/>
    </xf>
    <xf numFmtId="0" fontId="34" fillId="6" borderId="19" xfId="0" applyFont="1" applyFill="1" applyBorder="1" applyAlignment="1">
      <alignment horizontal="left" vertical="center" wrapText="1" shrinkToFit="1"/>
    </xf>
    <xf numFmtId="0" fontId="34" fillId="6" borderId="20" xfId="0" applyFont="1" applyFill="1" applyBorder="1" applyAlignment="1">
      <alignment horizontal="left" vertical="center" wrapText="1" shrinkToFit="1"/>
    </xf>
    <xf numFmtId="0" fontId="41" fillId="0" borderId="255" xfId="0" applyFont="1" applyBorder="1" applyAlignment="1">
      <alignment horizontal="center" vertical="center" wrapText="1"/>
    </xf>
    <xf numFmtId="0" fontId="41" fillId="0" borderId="256" xfId="0" applyFont="1" applyBorder="1" applyAlignment="1">
      <alignment horizontal="center" vertical="center" wrapText="1"/>
    </xf>
    <xf numFmtId="0" fontId="42" fillId="18" borderId="258" xfId="0" applyFont="1" applyFill="1" applyBorder="1" applyAlignment="1">
      <alignment horizontal="center" vertical="center" wrapText="1"/>
    </xf>
    <xf numFmtId="0" fontId="42" fillId="18" borderId="259" xfId="0" applyFont="1" applyFill="1" applyBorder="1" applyAlignment="1">
      <alignment horizontal="center" vertical="center" wrapText="1"/>
    </xf>
    <xf numFmtId="0" fontId="42" fillId="18" borderId="260" xfId="0" applyFont="1" applyFill="1" applyBorder="1" applyAlignment="1">
      <alignment horizontal="center" vertical="center" wrapText="1"/>
    </xf>
    <xf numFmtId="0" fontId="37" fillId="3" borderId="245" xfId="0" applyFont="1" applyFill="1" applyBorder="1" applyAlignment="1">
      <alignment horizontal="center" vertical="center"/>
    </xf>
    <xf numFmtId="0" fontId="37" fillId="3" borderId="244" xfId="0" applyFont="1" applyFill="1" applyBorder="1" applyAlignment="1">
      <alignment horizontal="center" vertical="center"/>
    </xf>
    <xf numFmtId="0" fontId="41" fillId="0" borderId="248" xfId="0" applyFont="1" applyBorder="1" applyAlignment="1">
      <alignment horizontal="center" vertical="center" wrapText="1"/>
    </xf>
    <xf numFmtId="0" fontId="41" fillId="0" borderId="257" xfId="0" applyFont="1" applyBorder="1" applyAlignment="1">
      <alignment horizontal="center" vertical="center" wrapText="1"/>
    </xf>
    <xf numFmtId="0" fontId="39" fillId="12" borderId="216" xfId="0" applyFont="1" applyFill="1" applyBorder="1" applyAlignment="1">
      <alignment horizontal="center" vertical="center"/>
    </xf>
    <xf numFmtId="0" fontId="39" fillId="12" borderId="218" xfId="0" applyFont="1" applyFill="1" applyBorder="1" applyAlignment="1">
      <alignment horizontal="center" vertical="center"/>
    </xf>
    <xf numFmtId="0" fontId="39" fillId="12" borderId="223" xfId="0" applyFont="1" applyFill="1" applyBorder="1" applyAlignment="1">
      <alignment horizontal="center" vertical="center"/>
    </xf>
    <xf numFmtId="0" fontId="57" fillId="12" borderId="218" xfId="0" applyFont="1" applyFill="1" applyBorder="1" applyAlignment="1">
      <alignment horizontal="center" vertical="center"/>
    </xf>
    <xf numFmtId="0" fontId="57" fillId="12" borderId="219" xfId="0" applyFont="1" applyFill="1" applyBorder="1" applyAlignment="1">
      <alignment horizontal="center" vertical="center"/>
    </xf>
    <xf numFmtId="0" fontId="55" fillId="17" borderId="174" xfId="0" applyFont="1" applyFill="1" applyBorder="1" applyAlignment="1">
      <alignment horizontal="center" vertical="center" wrapText="1"/>
    </xf>
    <xf numFmtId="0" fontId="55" fillId="17" borderId="175" xfId="0" applyFont="1" applyFill="1" applyBorder="1" applyAlignment="1">
      <alignment horizontal="center" vertical="center" wrapText="1"/>
    </xf>
    <xf numFmtId="0" fontId="55" fillId="17" borderId="203" xfId="0" applyFont="1" applyFill="1" applyBorder="1" applyAlignment="1">
      <alignment horizontal="center" vertical="center" wrapText="1"/>
    </xf>
    <xf numFmtId="0" fontId="55" fillId="17" borderId="222" xfId="0" applyFont="1" applyFill="1" applyBorder="1" applyAlignment="1">
      <alignment horizontal="center" vertical="center" wrapText="1"/>
    </xf>
    <xf numFmtId="0" fontId="55" fillId="12" borderId="27" xfId="0" applyFont="1" applyFill="1" applyBorder="1" applyAlignment="1">
      <alignment horizontal="left" vertical="center" wrapText="1"/>
    </xf>
    <xf numFmtId="0" fontId="55" fillId="12" borderId="230" xfId="0" applyFont="1" applyFill="1" applyBorder="1" applyAlignment="1">
      <alignment horizontal="left" vertical="center" wrapText="1"/>
    </xf>
    <xf numFmtId="0" fontId="39" fillId="12" borderId="226" xfId="0" applyFont="1" applyFill="1" applyBorder="1" applyAlignment="1">
      <alignment horizontal="center" vertical="center"/>
    </xf>
    <xf numFmtId="0" fontId="55" fillId="17" borderId="32" xfId="0" applyFont="1" applyFill="1" applyBorder="1" applyAlignment="1">
      <alignment horizontal="center" vertical="center" wrapText="1"/>
    </xf>
    <xf numFmtId="0" fontId="41" fillId="12" borderId="57" xfId="0" applyFont="1" applyFill="1" applyBorder="1" applyAlignment="1">
      <alignment horizontal="center" vertical="center" wrapText="1"/>
    </xf>
    <xf numFmtId="0" fontId="41" fillId="12" borderId="58" xfId="0" applyFont="1" applyFill="1" applyBorder="1" applyAlignment="1">
      <alignment horizontal="center" vertical="center" wrapText="1"/>
    </xf>
    <xf numFmtId="183" fontId="31" fillId="0" borderId="53" xfId="0" applyNumberFormat="1" applyFont="1" applyBorder="1" applyAlignment="1">
      <alignment horizontal="left" vertical="center"/>
    </xf>
    <xf numFmtId="0" fontId="57" fillId="0" borderId="42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/>
    </xf>
    <xf numFmtId="0" fontId="48" fillId="11" borderId="191" xfId="0" applyFont="1" applyFill="1" applyBorder="1" applyAlignment="1">
      <alignment horizontal="center" vertical="center" shrinkToFit="1"/>
    </xf>
    <xf numFmtId="0" fontId="48" fillId="11" borderId="192" xfId="0" applyFont="1" applyFill="1" applyBorder="1" applyAlignment="1">
      <alignment horizontal="center" vertical="center" shrinkToFit="1"/>
    </xf>
    <xf numFmtId="0" fontId="39" fillId="0" borderId="104" xfId="0" applyFont="1" applyBorder="1" applyAlignment="1">
      <alignment horizontal="center" vertical="center" wrapText="1"/>
    </xf>
    <xf numFmtId="0" fontId="39" fillId="0" borderId="176" xfId="0" applyFont="1" applyBorder="1" applyAlignment="1">
      <alignment horizontal="center" vertical="center" wrapText="1"/>
    </xf>
    <xf numFmtId="0" fontId="55" fillId="12" borderId="119" xfId="0" applyFont="1" applyFill="1" applyBorder="1" applyAlignment="1">
      <alignment horizontal="left" vertical="center" wrapText="1"/>
    </xf>
    <xf numFmtId="0" fontId="55" fillId="12" borderId="177" xfId="0" applyFont="1" applyFill="1" applyBorder="1" applyAlignment="1">
      <alignment horizontal="left" vertical="center" wrapText="1"/>
    </xf>
    <xf numFmtId="0" fontId="55" fillId="12" borderId="119" xfId="0" applyFont="1" applyFill="1" applyBorder="1" applyAlignment="1">
      <alignment horizontal="center" vertical="center" wrapText="1"/>
    </xf>
    <xf numFmtId="0" fontId="55" fillId="12" borderId="177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36" fillId="0" borderId="53" xfId="0" applyFont="1" applyBorder="1" applyAlignment="1">
      <alignment horizontal="left" vertical="center" shrinkToFit="1"/>
    </xf>
    <xf numFmtId="0" fontId="48" fillId="0" borderId="0" xfId="0" applyFont="1" applyAlignment="1">
      <alignment horizontal="left" vertical="center" wrapText="1"/>
    </xf>
    <xf numFmtId="0" fontId="48" fillId="18" borderId="42" xfId="0" applyFont="1" applyFill="1" applyBorder="1" applyAlignment="1">
      <alignment horizontal="left" wrapText="1"/>
    </xf>
    <xf numFmtId="0" fontId="48" fillId="18" borderId="0" xfId="0" applyFont="1" applyFill="1" applyAlignment="1">
      <alignment horizontal="left" wrapText="1"/>
    </xf>
    <xf numFmtId="0" fontId="48" fillId="18" borderId="45" xfId="0" applyFont="1" applyFill="1" applyBorder="1" applyAlignment="1">
      <alignment horizontal="left" wrapText="1"/>
    </xf>
    <xf numFmtId="178" fontId="48" fillId="18" borderId="42" xfId="0" applyNumberFormat="1" applyFont="1" applyFill="1" applyBorder="1" applyAlignment="1" applyProtection="1">
      <alignment horizontal="left" vertical="center" wrapText="1"/>
      <protection locked="0"/>
    </xf>
    <xf numFmtId="178" fontId="48" fillId="18" borderId="0" xfId="0" applyNumberFormat="1" applyFont="1" applyFill="1" applyAlignment="1" applyProtection="1">
      <alignment horizontal="left" vertical="center" wrapText="1"/>
      <protection locked="0"/>
    </xf>
    <xf numFmtId="178" fontId="48" fillId="18" borderId="45" xfId="0" applyNumberFormat="1" applyFont="1" applyFill="1" applyBorder="1" applyAlignment="1" applyProtection="1">
      <alignment horizontal="left" vertical="center" wrapText="1"/>
      <protection locked="0"/>
    </xf>
    <xf numFmtId="178" fontId="48" fillId="18" borderId="50" xfId="0" applyNumberFormat="1" applyFont="1" applyFill="1" applyBorder="1" applyAlignment="1" applyProtection="1">
      <alignment horizontal="left" vertical="top" wrapText="1"/>
      <protection locked="0"/>
    </xf>
    <xf numFmtId="178" fontId="48" fillId="18" borderId="51" xfId="0" applyNumberFormat="1" applyFont="1" applyFill="1" applyBorder="1" applyAlignment="1" applyProtection="1">
      <alignment horizontal="left" vertical="top" wrapText="1"/>
      <protection locked="0"/>
    </xf>
    <xf numFmtId="178" fontId="48" fillId="18" borderId="52" xfId="0" applyNumberFormat="1" applyFont="1" applyFill="1" applyBorder="1" applyAlignment="1" applyProtection="1">
      <alignment horizontal="left" vertical="top" wrapText="1"/>
      <protection locked="0"/>
    </xf>
    <xf numFmtId="0" fontId="56" fillId="10" borderId="239" xfId="0" applyFont="1" applyFill="1" applyBorder="1" applyAlignment="1">
      <alignment horizontal="center" vertical="center" wrapText="1"/>
    </xf>
    <xf numFmtId="0" fontId="56" fillId="10" borderId="24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shrinkToFit="1"/>
    </xf>
    <xf numFmtId="0" fontId="55" fillId="12" borderId="278" xfId="0" applyFont="1" applyFill="1" applyBorder="1" applyAlignment="1">
      <alignment horizontal="center" vertical="center" wrapText="1"/>
    </xf>
    <xf numFmtId="0" fontId="55" fillId="12" borderId="279" xfId="0" applyFont="1" applyFill="1" applyBorder="1" applyAlignment="1">
      <alignment horizontal="center" vertical="center" wrapText="1"/>
    </xf>
    <xf numFmtId="0" fontId="39" fillId="0" borderId="126" xfId="0" applyFont="1" applyBorder="1" applyAlignment="1">
      <alignment horizontal="center" vertical="center" wrapText="1"/>
    </xf>
    <xf numFmtId="0" fontId="65" fillId="17" borderId="266" xfId="0" applyFont="1" applyFill="1" applyBorder="1" applyAlignment="1">
      <alignment horizontal="center" vertical="center" wrapText="1"/>
    </xf>
    <xf numFmtId="0" fontId="65" fillId="17" borderId="267" xfId="0" applyFont="1" applyFill="1" applyBorder="1" applyAlignment="1">
      <alignment horizontal="center" vertical="center" wrapText="1"/>
    </xf>
    <xf numFmtId="0" fontId="80" fillId="0" borderId="266" xfId="0" applyFont="1" applyBorder="1" applyAlignment="1">
      <alignment horizontal="center" vertical="center" wrapText="1"/>
    </xf>
    <xf numFmtId="0" fontId="80" fillId="0" borderId="267" xfId="0" applyFont="1" applyBorder="1" applyAlignment="1">
      <alignment horizontal="center" vertical="center" wrapText="1"/>
    </xf>
    <xf numFmtId="0" fontId="81" fillId="0" borderId="271" xfId="0" applyFont="1" applyBorder="1" applyAlignment="1">
      <alignment horizontal="center" vertical="center" wrapText="1"/>
    </xf>
    <xf numFmtId="0" fontId="81" fillId="0" borderId="280" xfId="0" applyFont="1" applyBorder="1" applyAlignment="1">
      <alignment horizontal="center" vertical="center" wrapText="1"/>
    </xf>
    <xf numFmtId="0" fontId="39" fillId="12" borderId="55" xfId="0" applyFont="1" applyFill="1" applyBorder="1" applyAlignment="1">
      <alignment horizontal="center" vertical="center"/>
    </xf>
    <xf numFmtId="0" fontId="39" fillId="12" borderId="83" xfId="0" applyFont="1" applyFill="1" applyBorder="1" applyAlignment="1">
      <alignment horizontal="center" vertical="center"/>
    </xf>
    <xf numFmtId="0" fontId="70" fillId="9" borderId="71" xfId="0" applyFont="1" applyFill="1" applyBorder="1" applyAlignment="1">
      <alignment horizontal="center" vertical="center"/>
    </xf>
    <xf numFmtId="0" fontId="41" fillId="12" borderId="57" xfId="0" applyFont="1" applyFill="1" applyBorder="1" applyAlignment="1">
      <alignment horizontal="center" vertical="center"/>
    </xf>
    <xf numFmtId="0" fontId="41" fillId="12" borderId="58" xfId="0" applyFont="1" applyFill="1" applyBorder="1" applyAlignment="1">
      <alignment horizontal="center" vertical="center"/>
    </xf>
    <xf numFmtId="0" fontId="65" fillId="17" borderId="173" xfId="0" applyFont="1" applyFill="1" applyBorder="1" applyAlignment="1">
      <alignment horizontal="center" vertical="center" wrapText="1"/>
    </xf>
    <xf numFmtId="0" fontId="65" fillId="17" borderId="172" xfId="0" applyFont="1" applyFill="1" applyBorder="1" applyAlignment="1">
      <alignment horizontal="center" vertical="center" wrapText="1"/>
    </xf>
    <xf numFmtId="0" fontId="55" fillId="17" borderId="266" xfId="0" applyFont="1" applyFill="1" applyBorder="1" applyAlignment="1">
      <alignment horizontal="center" vertical="center" wrapText="1"/>
    </xf>
    <xf numFmtId="0" fontId="55" fillId="17" borderId="267" xfId="0" applyFont="1" applyFill="1" applyBorder="1" applyAlignment="1">
      <alignment horizontal="center" vertical="center" wrapText="1"/>
    </xf>
    <xf numFmtId="0" fontId="65" fillId="17" borderId="271" xfId="0" applyFont="1" applyFill="1" applyBorder="1" applyAlignment="1">
      <alignment horizontal="center" vertical="center" wrapText="1"/>
    </xf>
    <xf numFmtId="0" fontId="65" fillId="17" borderId="280" xfId="0" applyFont="1" applyFill="1" applyBorder="1" applyAlignment="1">
      <alignment horizontal="center" vertical="center" wrapText="1"/>
    </xf>
    <xf numFmtId="0" fontId="41" fillId="3" borderId="57" xfId="0" applyFont="1" applyFill="1" applyBorder="1" applyAlignment="1">
      <alignment horizontal="center" vertical="center"/>
    </xf>
    <xf numFmtId="0" fontId="41" fillId="3" borderId="58" xfId="0" applyFont="1" applyFill="1" applyBorder="1" applyAlignment="1">
      <alignment horizontal="center" vertical="center"/>
    </xf>
    <xf numFmtId="0" fontId="55" fillId="0" borderId="86" xfId="0" applyFont="1" applyBorder="1" applyAlignment="1">
      <alignment horizontal="left" vertical="top" wrapText="1" shrinkToFit="1"/>
    </xf>
    <xf numFmtId="0" fontId="55" fillId="0" borderId="89" xfId="0" applyFont="1" applyBorder="1" applyAlignment="1">
      <alignment horizontal="left" vertical="top" wrapText="1" shrinkToFit="1"/>
    </xf>
    <xf numFmtId="0" fontId="55" fillId="0" borderId="127" xfId="0" applyFont="1" applyBorder="1" applyAlignment="1">
      <alignment horizontal="left" vertical="top" wrapText="1" shrinkToFit="1"/>
    </xf>
    <xf numFmtId="0" fontId="55" fillId="0" borderId="130" xfId="0" applyFont="1" applyBorder="1" applyAlignment="1">
      <alignment horizontal="left" vertical="top" wrapText="1" shrinkToFit="1"/>
    </xf>
    <xf numFmtId="0" fontId="55" fillId="0" borderId="63" xfId="0" applyFont="1" applyBorder="1" applyAlignment="1">
      <alignment horizontal="left" vertical="top" wrapText="1" shrinkToFit="1"/>
    </xf>
    <xf numFmtId="0" fontId="55" fillId="0" borderId="53" xfId="0" applyFont="1" applyBorder="1" applyAlignment="1">
      <alignment horizontal="left" vertical="top" wrapText="1" shrinkToFit="1"/>
    </xf>
    <xf numFmtId="0" fontId="55" fillId="0" borderId="111" xfId="0" applyFont="1" applyBorder="1" applyAlignment="1">
      <alignment horizontal="left" vertical="top" wrapText="1" shrinkToFit="1"/>
    </xf>
    <xf numFmtId="176" fontId="41" fillId="0" borderId="90" xfId="0" quotePrefix="1" applyNumberFormat="1" applyFont="1" applyBorder="1" applyAlignment="1">
      <alignment horizontal="center" vertical="center"/>
    </xf>
    <xf numFmtId="176" fontId="41" fillId="0" borderId="36" xfId="0" quotePrefix="1" applyNumberFormat="1" applyFont="1" applyBorder="1" applyAlignment="1">
      <alignment horizontal="center" vertical="center"/>
    </xf>
    <xf numFmtId="176" fontId="41" fillId="0" borderId="115" xfId="0" quotePrefix="1" applyNumberFormat="1" applyFont="1" applyBorder="1" applyAlignment="1">
      <alignment horizontal="center" vertical="center"/>
    </xf>
    <xf numFmtId="0" fontId="65" fillId="0" borderId="120" xfId="0" applyFont="1" applyBorder="1" applyAlignment="1">
      <alignment horizontal="left" vertical="top" wrapText="1"/>
    </xf>
    <xf numFmtId="0" fontId="65" fillId="0" borderId="49" xfId="0" applyFont="1" applyBorder="1" applyAlignment="1">
      <alignment horizontal="left" vertical="top" wrapText="1"/>
    </xf>
    <xf numFmtId="0" fontId="55" fillId="0" borderId="181" xfId="0" applyFont="1" applyBorder="1" applyAlignment="1">
      <alignment horizontal="left" vertical="center" wrapText="1"/>
    </xf>
    <xf numFmtId="0" fontId="55" fillId="0" borderId="113" xfId="0" applyFont="1" applyBorder="1" applyAlignment="1">
      <alignment horizontal="left" vertical="center" wrapText="1"/>
    </xf>
    <xf numFmtId="0" fontId="39" fillId="0" borderId="112" xfId="0" applyFont="1" applyBorder="1" applyAlignment="1">
      <alignment horizontal="center" vertical="center" wrapText="1"/>
    </xf>
    <xf numFmtId="0" fontId="39" fillId="0" borderId="114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/>
    </xf>
    <xf numFmtId="0" fontId="57" fillId="0" borderId="171" xfId="0" applyFont="1" applyBorder="1" applyAlignment="1">
      <alignment horizontal="center" vertical="center"/>
    </xf>
    <xf numFmtId="0" fontId="57" fillId="0" borderId="83" xfId="0" applyFont="1" applyBorder="1" applyAlignment="1">
      <alignment horizontal="center" vertical="center"/>
    </xf>
    <xf numFmtId="0" fontId="71" fillId="0" borderId="63" xfId="0" applyFont="1" applyBorder="1" applyAlignment="1">
      <alignment horizontal="left" vertical="center" wrapText="1" shrinkToFit="1"/>
    </xf>
    <xf numFmtId="0" fontId="71" fillId="0" borderId="53" xfId="0" applyFont="1" applyBorder="1" applyAlignment="1">
      <alignment horizontal="left" vertical="center" wrapText="1" shrinkToFit="1"/>
    </xf>
    <xf numFmtId="0" fontId="71" fillId="0" borderId="108" xfId="0" applyFont="1" applyBorder="1" applyAlignment="1">
      <alignment horizontal="left" vertical="center" wrapText="1" shrinkToFit="1"/>
    </xf>
    <xf numFmtId="0" fontId="55" fillId="0" borderId="63" xfId="0" applyFont="1" applyBorder="1" applyAlignment="1">
      <alignment horizontal="left" vertical="center" wrapText="1" shrinkToFit="1"/>
    </xf>
    <xf numFmtId="0" fontId="55" fillId="0" borderId="53" xfId="0" applyFont="1" applyBorder="1" applyAlignment="1">
      <alignment horizontal="left" vertical="center" wrapText="1" shrinkToFit="1"/>
    </xf>
    <xf numFmtId="0" fontId="55" fillId="0" borderId="108" xfId="0" applyFont="1" applyBorder="1" applyAlignment="1">
      <alignment horizontal="left" vertical="center" wrapText="1" shrinkToFit="1"/>
    </xf>
    <xf numFmtId="0" fontId="65" fillId="0" borderId="188" xfId="0" applyFont="1" applyBorder="1" applyAlignment="1">
      <alignment horizontal="center" vertical="center" wrapText="1"/>
    </xf>
    <xf numFmtId="0" fontId="65" fillId="0" borderId="136" xfId="0" applyFont="1" applyBorder="1" applyAlignment="1">
      <alignment horizontal="center" vertical="center" wrapText="1"/>
    </xf>
    <xf numFmtId="0" fontId="72" fillId="0" borderId="123" xfId="0" applyFont="1" applyBorder="1" applyAlignment="1">
      <alignment horizontal="left" vertical="center" wrapText="1"/>
    </xf>
    <xf numFmtId="0" fontId="72" fillId="0" borderId="87" xfId="0" applyFont="1" applyBorder="1" applyAlignment="1">
      <alignment horizontal="left" vertical="center" wrapText="1"/>
    </xf>
    <xf numFmtId="0" fontId="65" fillId="0" borderId="123" xfId="0" applyFont="1" applyBorder="1" applyAlignment="1">
      <alignment horizontal="left" vertical="center" wrapText="1"/>
    </xf>
    <xf numFmtId="0" fontId="65" fillId="0" borderId="87" xfId="0" applyFont="1" applyBorder="1" applyAlignment="1">
      <alignment horizontal="left" vertical="center" wrapText="1"/>
    </xf>
    <xf numFmtId="0" fontId="39" fillId="12" borderId="272" xfId="0" applyFont="1" applyFill="1" applyBorder="1" applyAlignment="1">
      <alignment horizontal="center" vertical="center"/>
    </xf>
    <xf numFmtId="0" fontId="39" fillId="12" borderId="276" xfId="0" applyFont="1" applyFill="1" applyBorder="1" applyAlignment="1">
      <alignment horizontal="center" vertical="center"/>
    </xf>
    <xf numFmtId="0" fontId="39" fillId="12" borderId="277" xfId="0" applyFont="1" applyFill="1" applyBorder="1" applyAlignment="1">
      <alignment horizontal="center" vertical="center"/>
    </xf>
    <xf numFmtId="0" fontId="60" fillId="15" borderId="0" xfId="0" applyFont="1" applyFill="1" applyAlignment="1">
      <alignment horizontal="center" vertical="center" wrapText="1"/>
    </xf>
    <xf numFmtId="0" fontId="41" fillId="10" borderId="213" xfId="0" applyFont="1" applyFill="1" applyBorder="1" applyAlignment="1">
      <alignment horizontal="center" vertical="center"/>
    </xf>
    <xf numFmtId="0" fontId="41" fillId="10" borderId="214" xfId="0" applyFont="1" applyFill="1" applyBorder="1" applyAlignment="1">
      <alignment horizontal="center" vertical="center"/>
    </xf>
    <xf numFmtId="180" fontId="39" fillId="10" borderId="237" xfId="0" applyNumberFormat="1" applyFont="1" applyFill="1" applyBorder="1" applyAlignment="1">
      <alignment horizontal="center" vertical="center" shrinkToFit="1"/>
    </xf>
    <xf numFmtId="180" fontId="39" fillId="10" borderId="238" xfId="0" applyNumberFormat="1" applyFont="1" applyFill="1" applyBorder="1" applyAlignment="1">
      <alignment horizontal="center" vertical="center" shrinkToFit="1"/>
    </xf>
    <xf numFmtId="0" fontId="63" fillId="0" borderId="0" xfId="0" applyFont="1" applyAlignment="1">
      <alignment horizontal="center" vertical="center" wrapText="1" shrinkToFit="1"/>
    </xf>
    <xf numFmtId="0" fontId="36" fillId="10" borderId="38" xfId="0" applyFont="1" applyFill="1" applyBorder="1" applyAlignment="1">
      <alignment horizontal="center" vertical="center" wrapText="1"/>
    </xf>
    <xf numFmtId="0" fontId="36" fillId="10" borderId="39" xfId="0" applyFont="1" applyFill="1" applyBorder="1" applyAlignment="1">
      <alignment horizontal="center" vertical="center" wrapText="1"/>
    </xf>
    <xf numFmtId="0" fontId="36" fillId="10" borderId="40" xfId="0" applyFont="1" applyFill="1" applyBorder="1" applyAlignment="1">
      <alignment horizontal="center" vertical="center" wrapText="1"/>
    </xf>
    <xf numFmtId="179" fontId="31" fillId="11" borderId="194" xfId="0" applyNumberFormat="1" applyFont="1" applyFill="1" applyBorder="1" applyAlignment="1">
      <alignment horizontal="center" vertical="center"/>
    </xf>
    <xf numFmtId="179" fontId="31" fillId="11" borderId="195" xfId="0" applyNumberFormat="1" applyFont="1" applyFill="1" applyBorder="1" applyAlignment="1">
      <alignment horizontal="center" vertical="center"/>
    </xf>
    <xf numFmtId="178" fontId="31" fillId="11" borderId="194" xfId="0" applyNumberFormat="1" applyFont="1" applyFill="1" applyBorder="1" applyAlignment="1">
      <alignment horizontal="center" vertical="center"/>
    </xf>
    <xf numFmtId="0" fontId="36" fillId="0" borderId="112" xfId="0" applyFont="1" applyBorder="1" applyAlignment="1">
      <alignment horizontal="left" vertical="center" shrinkToFit="1"/>
    </xf>
    <xf numFmtId="0" fontId="36" fillId="0" borderId="113" xfId="0" applyFont="1" applyBorder="1" applyAlignment="1">
      <alignment horizontal="left" vertical="center" shrinkToFit="1"/>
    </xf>
    <xf numFmtId="0" fontId="75" fillId="10" borderId="112" xfId="0" applyFont="1" applyFill="1" applyBorder="1" applyAlignment="1">
      <alignment horizontal="center" vertical="center"/>
    </xf>
    <xf numFmtId="0" fontId="75" fillId="10" borderId="113" xfId="0" applyFont="1" applyFill="1" applyBorder="1" applyAlignment="1">
      <alignment horizontal="center" vertical="center"/>
    </xf>
    <xf numFmtId="0" fontId="37" fillId="4" borderId="207" xfId="0" applyFont="1" applyFill="1" applyBorder="1" applyAlignment="1">
      <alignment horizontal="center" vertical="center"/>
    </xf>
    <xf numFmtId="0" fontId="37" fillId="4" borderId="208" xfId="0" applyFont="1" applyFill="1" applyBorder="1" applyAlignment="1">
      <alignment horizontal="center" vertical="center"/>
    </xf>
    <xf numFmtId="0" fontId="37" fillId="4" borderId="209" xfId="0" applyFont="1" applyFill="1" applyBorder="1" applyAlignment="1">
      <alignment horizontal="center" vertical="center"/>
    </xf>
    <xf numFmtId="0" fontId="73" fillId="8" borderId="210" xfId="0" applyFont="1" applyFill="1" applyBorder="1" applyAlignment="1">
      <alignment horizontal="center" vertical="center" shrinkToFit="1"/>
    </xf>
    <xf numFmtId="0" fontId="73" fillId="8" borderId="211" xfId="0" applyFont="1" applyFill="1" applyBorder="1" applyAlignment="1">
      <alignment horizontal="center" vertical="center" shrinkToFit="1"/>
    </xf>
    <xf numFmtId="0" fontId="73" fillId="8" borderId="212" xfId="0" applyFont="1" applyFill="1" applyBorder="1" applyAlignment="1">
      <alignment horizontal="center" vertical="center" shrinkToFit="1"/>
    </xf>
    <xf numFmtId="0" fontId="31" fillId="11" borderId="38" xfId="0" applyFont="1" applyFill="1" applyBorder="1" applyAlignment="1">
      <alignment horizontal="center" vertical="center"/>
    </xf>
    <xf numFmtId="0" fontId="31" fillId="11" borderId="39" xfId="0" applyFont="1" applyFill="1" applyBorder="1" applyAlignment="1">
      <alignment horizontal="center" vertical="center"/>
    </xf>
    <xf numFmtId="0" fontId="31" fillId="11" borderId="40" xfId="0" applyFont="1" applyFill="1" applyBorder="1" applyAlignment="1">
      <alignment horizontal="center" vertical="center"/>
    </xf>
    <xf numFmtId="0" fontId="55" fillId="0" borderId="63" xfId="0" applyFont="1" applyBorder="1" applyAlignment="1">
      <alignment horizontal="left" vertical="top" wrapText="1"/>
    </xf>
    <xf numFmtId="0" fontId="55" fillId="0" borderId="111" xfId="0" applyFont="1" applyBorder="1" applyAlignment="1">
      <alignment horizontal="left" vertical="top" wrapText="1"/>
    </xf>
    <xf numFmtId="0" fontId="77" fillId="4" borderId="141" xfId="0" applyFont="1" applyFill="1" applyBorder="1" applyAlignment="1">
      <alignment horizontal="left" vertical="top" wrapText="1"/>
    </xf>
    <xf numFmtId="0" fontId="77" fillId="4" borderId="23" xfId="0" applyFont="1" applyFill="1" applyBorder="1" applyAlignment="1">
      <alignment horizontal="left" vertical="top" wrapText="1"/>
    </xf>
    <xf numFmtId="0" fontId="77" fillId="4" borderId="142" xfId="0" applyFont="1" applyFill="1" applyBorder="1" applyAlignment="1">
      <alignment horizontal="left" vertical="top" wrapText="1"/>
    </xf>
    <xf numFmtId="0" fontId="39" fillId="12" borderId="182" xfId="0" applyFont="1" applyFill="1" applyBorder="1" applyAlignment="1">
      <alignment horizontal="center" vertical="center" wrapText="1"/>
    </xf>
    <xf numFmtId="0" fontId="39" fillId="12" borderId="20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80" fillId="0" borderId="270" xfId="0" applyFont="1" applyBorder="1" applyAlignment="1">
      <alignment horizontal="center" vertical="center" wrapText="1"/>
    </xf>
    <xf numFmtId="0" fontId="33" fillId="0" borderId="272" xfId="0" applyFont="1" applyBorder="1" applyAlignment="1">
      <alignment horizontal="center" vertical="center"/>
    </xf>
    <xf numFmtId="0" fontId="33" fillId="0" borderId="276" xfId="0" applyFont="1" applyBorder="1" applyAlignment="1">
      <alignment horizontal="center" vertical="center"/>
    </xf>
    <xf numFmtId="0" fontId="33" fillId="0" borderId="277" xfId="0" applyFont="1" applyBorder="1" applyAlignment="1">
      <alignment horizontal="center" vertical="center"/>
    </xf>
    <xf numFmtId="0" fontId="80" fillId="0" borderId="278" xfId="0" applyFont="1" applyBorder="1" applyAlignment="1">
      <alignment horizontal="center" vertical="center" wrapText="1"/>
    </xf>
    <xf numFmtId="0" fontId="80" fillId="0" borderId="279" xfId="0" applyFont="1" applyBorder="1" applyAlignment="1">
      <alignment horizontal="center" vertical="center" wrapText="1"/>
    </xf>
    <xf numFmtId="0" fontId="55" fillId="17" borderId="270" xfId="0" applyFont="1" applyFill="1" applyBorder="1" applyAlignment="1">
      <alignment horizontal="center" vertical="center" wrapText="1"/>
    </xf>
    <xf numFmtId="0" fontId="31" fillId="11" borderId="50" xfId="0" applyFont="1" applyFill="1" applyBorder="1" applyAlignment="1">
      <alignment horizontal="center" vertical="center"/>
    </xf>
    <xf numFmtId="0" fontId="31" fillId="11" borderId="51" xfId="0" applyFont="1" applyFill="1" applyBorder="1" applyAlignment="1">
      <alignment horizontal="center" vertical="center"/>
    </xf>
    <xf numFmtId="0" fontId="31" fillId="11" borderId="52" xfId="0" applyFont="1" applyFill="1" applyBorder="1" applyAlignment="1">
      <alignment horizontal="center" vertical="center"/>
    </xf>
    <xf numFmtId="0" fontId="65" fillId="0" borderId="123" xfId="0" applyFont="1" applyBorder="1" applyAlignment="1">
      <alignment horizontal="center" vertical="center" wrapText="1"/>
    </xf>
    <xf numFmtId="0" fontId="65" fillId="0" borderId="87" xfId="0" applyFont="1" applyBorder="1" applyAlignment="1">
      <alignment horizontal="center" vertical="center" wrapText="1"/>
    </xf>
    <xf numFmtId="0" fontId="39" fillId="12" borderId="273" xfId="0" applyFont="1" applyFill="1" applyBorder="1" applyAlignment="1">
      <alignment horizontal="center" vertical="center"/>
    </xf>
    <xf numFmtId="0" fontId="48" fillId="0" borderId="42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 wrapText="1"/>
    </xf>
    <xf numFmtId="0" fontId="31" fillId="0" borderId="176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left" shrinkToFit="1"/>
    </xf>
    <xf numFmtId="49" fontId="35" fillId="2" borderId="0" xfId="0" applyNumberFormat="1" applyFont="1" applyFill="1">
      <alignment vertical="center"/>
    </xf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 wrapText="1"/>
    </xf>
  </cellXfs>
  <cellStyles count="2">
    <cellStyle name="メモ" xfId="1" builtinId="10"/>
    <cellStyle name="標準" xfId="0" builtinId="0"/>
  </cellStyles>
  <dxfs count="14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color rgb="FFFF0000"/>
      </font>
      <fill>
        <patternFill>
          <bgColor theme="4" tint="0.39994506668294322"/>
        </patternFill>
      </fill>
    </dxf>
    <dxf>
      <font>
        <b/>
        <i val="0"/>
      </font>
      <fill>
        <patternFill patternType="mediumGray">
          <fgColor rgb="FFFF6600"/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FFFF"/>
      <color rgb="FFFFFF99"/>
      <color rgb="FF99FF66"/>
      <color rgb="FFCC66FF"/>
      <color rgb="FFFF99FF"/>
      <color rgb="FF9BC2E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29"/>
</file>

<file path=xl/ctrlProps/ctrlProp2.xml><?xml version="1.0" encoding="utf-8"?>
<formControlPr xmlns="http://schemas.microsoft.com/office/spreadsheetml/2009/9/main" objectType="CheckBox" fmlaLink="$C$26" lockText="1"/>
</file>

<file path=xl/ctrlProps/ctrlProp3.xml><?xml version="1.0" encoding="utf-8"?>
<formControlPr xmlns="http://schemas.microsoft.com/office/spreadsheetml/2009/9/main" objectType="CheckBox" checked="Checked" fmlaLink="$C$26" lockText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8544;!C9"/><Relationship Id="rId1" Type="http://schemas.openxmlformats.org/officeDocument/2006/relationships/hyperlink" Target="#&#8548;&#65297;!B6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&#8544;!C9"/><Relationship Id="rId1" Type="http://schemas.openxmlformats.org/officeDocument/2006/relationships/hyperlink" Target="#&#8548;&#65298;!B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8545;!E1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8546;&#65297;!E13"/><Relationship Id="rId2" Type="http://schemas.openxmlformats.org/officeDocument/2006/relationships/hyperlink" Target="#&#8544;!A1"/><Relationship Id="rId1" Type="http://schemas.openxmlformats.org/officeDocument/2006/relationships/hyperlink" Target="#&#8545;!C9"/><Relationship Id="rId4" Type="http://schemas.openxmlformats.org/officeDocument/2006/relationships/hyperlink" Target="#&#8546;&#65298;!E1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7;!B1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8;!B14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7;!B6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8;!B6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7;!B12"/><Relationship Id="rId1" Type="http://schemas.openxmlformats.org/officeDocument/2006/relationships/hyperlink" Target="#&#8549;&#65297;!C3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8;!B12"/><Relationship Id="rId1" Type="http://schemas.openxmlformats.org/officeDocument/2006/relationships/hyperlink" Target="#&#8549;&#65298;!C3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533650" y="1504950"/>
          <a:ext cx="473392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7419974" y="3086100"/>
          <a:ext cx="923925" cy="101917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30</xdr:row>
      <xdr:rowOff>47625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33650" y="1504950"/>
          <a:ext cx="490537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7419974" y="3038475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533650" y="1504950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7" name="四角形吹き出し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7419974" y="3038475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9</xdr:col>
      <xdr:colOff>1297781</xdr:colOff>
      <xdr:row>6</xdr:row>
      <xdr:rowOff>71437</xdr:rowOff>
    </xdr:from>
    <xdr:to>
      <xdr:col>12</xdr:col>
      <xdr:colOff>833438</xdr:colOff>
      <xdr:row>21</xdr:row>
      <xdr:rowOff>23812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670381" y="1443037"/>
          <a:ext cx="3821907" cy="2305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  <xdr:twoCellAnchor>
    <xdr:from>
      <xdr:col>3</xdr:col>
      <xdr:colOff>1647824</xdr:colOff>
      <xdr:row>16</xdr:row>
      <xdr:rowOff>28575</xdr:rowOff>
    </xdr:from>
    <xdr:to>
      <xdr:col>3</xdr:col>
      <xdr:colOff>2762249</xdr:colOff>
      <xdr:row>22</xdr:row>
      <xdr:rowOff>57150</xdr:rowOff>
    </xdr:to>
    <xdr:sp macro="" textlink="">
      <xdr:nvSpPr>
        <xdr:cNvPr id="9" name="四角形吹き出し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3543299" y="318135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30</xdr:row>
      <xdr:rowOff>47625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533650" y="1724025"/>
          <a:ext cx="490537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11" name="四角形吹き出し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533650" y="1724025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1297781</xdr:colOff>
      <xdr:row>6</xdr:row>
      <xdr:rowOff>71437</xdr:rowOff>
    </xdr:from>
    <xdr:to>
      <xdr:col>12</xdr:col>
      <xdr:colOff>833438</xdr:colOff>
      <xdr:row>21</xdr:row>
      <xdr:rowOff>23812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670381" y="1662112"/>
          <a:ext cx="3821907" cy="2305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  <xdr:twoCellAnchor>
    <xdr:from>
      <xdr:col>1</xdr:col>
      <xdr:colOff>266699</xdr:colOff>
      <xdr:row>13</xdr:row>
      <xdr:rowOff>66675</xdr:rowOff>
    </xdr:from>
    <xdr:to>
      <xdr:col>3</xdr:col>
      <xdr:colOff>171449</xdr:colOff>
      <xdr:row>19</xdr:row>
      <xdr:rowOff>123825</xdr:rowOff>
    </xdr:to>
    <xdr:sp macro="" textlink="">
      <xdr:nvSpPr>
        <xdr:cNvPr id="14" name="四角形吹き出し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H="1">
          <a:off x="952499" y="270510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533650" y="1724025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1297781</xdr:colOff>
      <xdr:row>6</xdr:row>
      <xdr:rowOff>71437</xdr:rowOff>
    </xdr:from>
    <xdr:to>
      <xdr:col>12</xdr:col>
      <xdr:colOff>833438</xdr:colOff>
      <xdr:row>21</xdr:row>
      <xdr:rowOff>23812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670381" y="1662112"/>
          <a:ext cx="3821907" cy="2305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  <xdr:twoCellAnchor>
    <xdr:from>
      <xdr:col>0</xdr:col>
      <xdr:colOff>552449</xdr:colOff>
      <xdr:row>12</xdr:row>
      <xdr:rowOff>123825</xdr:rowOff>
    </xdr:from>
    <xdr:to>
      <xdr:col>2</xdr:col>
      <xdr:colOff>209549</xdr:colOff>
      <xdr:row>19</xdr:row>
      <xdr:rowOff>9525</xdr:rowOff>
    </xdr:to>
    <xdr:sp macro="" textlink="">
      <xdr:nvSpPr>
        <xdr:cNvPr id="17" name="四角形吹き出し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flipH="1">
          <a:off x="552449" y="259080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123824</xdr:colOff>
      <xdr:row>7</xdr:row>
      <xdr:rowOff>85725</xdr:rowOff>
    </xdr:from>
    <xdr:to>
      <xdr:col>19</xdr:col>
      <xdr:colOff>106680</xdr:colOff>
      <xdr:row>13</xdr:row>
      <xdr:rowOff>9525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7429499" y="2295525"/>
          <a:ext cx="2211706" cy="1152525"/>
          <a:chOff x="10358412" y="1775841"/>
          <a:chExt cx="1981199" cy="1247775"/>
        </a:xfrm>
      </xdr:grpSpPr>
      <xdr:sp macro="" textlink="">
        <xdr:nvSpPr>
          <xdr:cNvPr id="7" name="右矢印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 flipV="1">
            <a:off x="10358412" y="1775841"/>
            <a:ext cx="1981199" cy="124777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8" name="U ターン矢印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 rot="5400000">
            <a:off x="11664200" y="2280659"/>
            <a:ext cx="335938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16</xdr:col>
      <xdr:colOff>104773</xdr:colOff>
      <xdr:row>0</xdr:row>
      <xdr:rowOff>28573</xdr:rowOff>
    </xdr:from>
    <xdr:to>
      <xdr:col>23</xdr:col>
      <xdr:colOff>552449</xdr:colOff>
      <xdr:row>6</xdr:row>
      <xdr:rowOff>209550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6734173" y="28573"/>
          <a:ext cx="5410201" cy="2105027"/>
        </a:xfrm>
        <a:prstGeom prst="wedgeRectCallout">
          <a:avLst>
            <a:gd name="adj1" fmla="val -55616"/>
            <a:gd name="adj2" fmla="val -40935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lang="ja-JP" altLang="en-US" sz="12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申込入力の最終画面です。入力内容を部員とよく確認し、印刷・送信してください。</a:t>
          </a:r>
          <a:endParaRPr lang="en-US" altLang="ja-JP" sz="1200" b="1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①印刷は、通常の印刷処理です。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②印刷した申込用紙には公印を捺印し、原稿・進行表一式と一緒に提出です。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③申込ファイル保存は、この画面で行ってください。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前頁以前に戻っての保存はダメです。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④申込ファイルの送信は１回のみです。申込後の内容の変更・修正は、原則として受け付けていませんので、送信前に部員と確認してください。</a:t>
          </a:r>
        </a:p>
      </xdr:txBody>
    </xdr:sp>
    <xdr:clientData fPrintsWithSheet="0"/>
  </xdr:twoCellAnchor>
  <xdr:twoCellAnchor>
    <xdr:from>
      <xdr:col>10</xdr:col>
      <xdr:colOff>762000</xdr:colOff>
      <xdr:row>31</xdr:row>
      <xdr:rowOff>238125</xdr:rowOff>
    </xdr:from>
    <xdr:to>
      <xdr:col>12</xdr:col>
      <xdr:colOff>657225</xdr:colOff>
      <xdr:row>32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238625" y="9572625"/>
          <a:ext cx="10858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9523</xdr:rowOff>
    </xdr:from>
    <xdr:to>
      <xdr:col>12</xdr:col>
      <xdr:colOff>704850</xdr:colOff>
      <xdr:row>25</xdr:row>
      <xdr:rowOff>504824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733426" y="5838823"/>
          <a:ext cx="4714874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16</xdr:col>
      <xdr:colOff>352425</xdr:colOff>
      <xdr:row>14</xdr:row>
      <xdr:rowOff>66675</xdr:rowOff>
    </xdr:from>
    <xdr:to>
      <xdr:col>19</xdr:col>
      <xdr:colOff>190500</xdr:colOff>
      <xdr:row>17</xdr:row>
      <xdr:rowOff>53340</xdr:rowOff>
    </xdr:to>
    <xdr:sp macro="" textlink="">
      <xdr:nvSpPr>
        <xdr:cNvPr id="22" name="額縁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6326505" y="3594735"/>
          <a:ext cx="1849755" cy="763905"/>
        </a:xfrm>
        <a:prstGeom prst="bevel">
          <a:avLst/>
        </a:prstGeom>
        <a:solidFill>
          <a:srgbClr val="ED7D31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先頭頁に戻りたい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ここをクリック</a:t>
          </a:r>
        </a:p>
      </xdr:txBody>
    </xdr:sp>
    <xdr:clientData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4229100" y="913447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4229100" y="91344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19050</xdr:rowOff>
        </xdr:from>
        <xdr:to>
          <xdr:col>15</xdr:col>
          <xdr:colOff>314325</xdr:colOff>
          <xdr:row>32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9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D8D8D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14999"/>
                    </a:srgbClr>
                  </a:solidFill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180976</xdr:colOff>
      <xdr:row>7</xdr:row>
      <xdr:rowOff>114300</xdr:rowOff>
    </xdr:from>
    <xdr:to>
      <xdr:col>18</xdr:col>
      <xdr:colOff>428626</xdr:colOff>
      <xdr:row>12</xdr:row>
      <xdr:rowOff>219075</xdr:rowOff>
    </xdr:to>
    <xdr:grpSp>
      <xdr:nvGrpSpPr>
        <xdr:cNvPr id="3" name="グループ化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7381876" y="2324100"/>
          <a:ext cx="1733550" cy="1047750"/>
          <a:chOff x="10315574" y="1122838"/>
          <a:chExt cx="2033063" cy="1320562"/>
        </a:xfrm>
      </xdr:grpSpPr>
      <xdr:sp macro="" textlink="">
        <xdr:nvSpPr>
          <xdr:cNvPr id="4" name="右矢印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 rot="10800000" flipV="1">
            <a:off x="10315574" y="1122838"/>
            <a:ext cx="2033063" cy="1320562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 rot="5400000">
            <a:off x="11632744" y="1689628"/>
            <a:ext cx="335939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171950" y="1006792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4229100" y="94011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16</xdr:col>
      <xdr:colOff>428625</xdr:colOff>
      <xdr:row>14</xdr:row>
      <xdr:rowOff>57150</xdr:rowOff>
    </xdr:from>
    <xdr:to>
      <xdr:col>18</xdr:col>
      <xdr:colOff>704850</xdr:colOff>
      <xdr:row>16</xdr:row>
      <xdr:rowOff>247650</xdr:rowOff>
    </xdr:to>
    <xdr:sp macro="" textlink="">
      <xdr:nvSpPr>
        <xdr:cNvPr id="2" name="額縁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362825" y="3086100"/>
          <a:ext cx="1762125" cy="723900"/>
        </a:xfrm>
        <a:prstGeom prst="bevel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先頭頁に戻りたい</a:t>
          </a:r>
          <a:endParaRPr kumimoji="1" lang="en-US" altLang="ja-JP" sz="1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304799</xdr:colOff>
          <xdr:row>26</xdr:row>
          <xdr:rowOff>0</xdr:rowOff>
        </xdr:from>
        <xdr:to>
          <xdr:col>15</xdr:col>
          <xdr:colOff>333374</xdr:colOff>
          <xdr:row>31</xdr:row>
          <xdr:rowOff>0</xdr:rowOff>
        </xdr:to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00000000-0008-0000-0A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Ⅵ１!$C$27:$P$31" spid="_x0000_s1443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04799" y="6305550"/>
              <a:ext cx="6638925" cy="2962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18</xdr:row>
          <xdr:rowOff>95250</xdr:rowOff>
        </xdr:from>
        <xdr:to>
          <xdr:col>25</xdr:col>
          <xdr:colOff>171450</xdr:colOff>
          <xdr:row>27</xdr:row>
          <xdr:rowOff>638175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A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14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16</xdr:col>
      <xdr:colOff>142875</xdr:colOff>
      <xdr:row>0</xdr:row>
      <xdr:rowOff>257175</xdr:rowOff>
    </xdr:from>
    <xdr:to>
      <xdr:col>23</xdr:col>
      <xdr:colOff>590551</xdr:colOff>
      <xdr:row>8</xdr:row>
      <xdr:rowOff>28577</xdr:rowOff>
    </xdr:to>
    <xdr:sp macro="" textlink="">
      <xdr:nvSpPr>
        <xdr:cNvPr id="6" name="四角形吹き出し 9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6858000" y="257175"/>
          <a:ext cx="5410201" cy="2105027"/>
        </a:xfrm>
        <a:prstGeom prst="wedgeRectCallout">
          <a:avLst>
            <a:gd name="adj1" fmla="val -55616"/>
            <a:gd name="adj2" fmla="val -40935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lang="ja-JP" altLang="en-US" sz="12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申込入力の最終画面です。入力内容を部員とよく確認し、印刷・送信してください。</a:t>
          </a:r>
          <a:endParaRPr lang="en-US" altLang="ja-JP" sz="1200" b="1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①印刷は、通常の印刷処理です。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②印刷した申込用紙には公印を捺印し、原稿・進行表一式と一緒に提出です。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③申込ファイル保存は、この画面で行ってください。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前頁以前に戻っての保存はダメです。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④申込ファイルの送信は１回のみです。申込後の内容の変更・修正は、原則として受け付けていませんので、送信前に部員と確認してください。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11</xdr:row>
      <xdr:rowOff>66675</xdr:rowOff>
    </xdr:from>
    <xdr:to>
      <xdr:col>12</xdr:col>
      <xdr:colOff>133350</xdr:colOff>
      <xdr:row>22</xdr:row>
      <xdr:rowOff>285750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05850" y="1962150"/>
          <a:ext cx="638175" cy="2333625"/>
        </a:xfrm>
        <a:prstGeom prst="rightBrace">
          <a:avLst>
            <a:gd name="adj1" fmla="val 8333"/>
            <a:gd name="adj2" fmla="val 50405"/>
          </a:avLst>
        </a:prstGeom>
        <a:solidFill>
          <a:schemeClr val="accent2">
            <a:lumMod val="40000"/>
            <a:lumOff val="60000"/>
            <a:alpha val="5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533400</xdr:colOff>
      <xdr:row>14</xdr:row>
      <xdr:rowOff>105335</xdr:rowOff>
    </xdr:from>
    <xdr:ext cx="1940859" cy="1454523"/>
    <xdr:sp macro="" textlink="">
      <xdr:nvSpPr>
        <xdr:cNvPr id="6" name="右矢印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485094" y="3072653"/>
          <a:ext cx="1940859" cy="1454523"/>
        </a:xfrm>
        <a:prstGeom prst="rightArrow">
          <a:avLst>
            <a:gd name="adj1" fmla="val 50000"/>
            <a:gd name="adj2" fmla="val 38489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（担当校の確認）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5</xdr:row>
      <xdr:rowOff>47627</xdr:rowOff>
    </xdr:from>
    <xdr:to>
      <xdr:col>0</xdr:col>
      <xdr:colOff>1666874</xdr:colOff>
      <xdr:row>10</xdr:row>
      <xdr:rowOff>209552</xdr:rowOff>
    </xdr:to>
    <xdr:grpSp>
      <xdr:nvGrpSpPr>
        <xdr:cNvPr id="2" name="グループ化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85749" y="1063627"/>
          <a:ext cx="1381125" cy="722842"/>
          <a:chOff x="304800" y="695325"/>
          <a:chExt cx="1190625" cy="733425"/>
        </a:xfrm>
      </xdr:grpSpPr>
      <xdr:sp macro="" textlink="">
        <xdr:nvSpPr>
          <xdr:cNvPr id="4" name="右矢印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 rot="10800000" flipV="1">
            <a:off x="285749" y="695327"/>
            <a:ext cx="1381125" cy="73342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 rot="5400000">
            <a:off x="1285994" y="883856"/>
            <a:ext cx="197460" cy="328184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9525</xdr:rowOff>
        </xdr:from>
        <xdr:to>
          <xdr:col>14</xdr:col>
          <xdr:colOff>9525</xdr:colOff>
          <xdr:row>11</xdr:row>
          <xdr:rowOff>9525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0</xdr:col>
      <xdr:colOff>104776</xdr:colOff>
      <xdr:row>10</xdr:row>
      <xdr:rowOff>209549</xdr:rowOff>
    </xdr:from>
    <xdr:to>
      <xdr:col>1</xdr:col>
      <xdr:colOff>371474</xdr:colOff>
      <xdr:row>12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4776" y="1428749"/>
          <a:ext cx="2162173" cy="762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右記を読んで内容に了承後、→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□にチェックを入れて下さい。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</a:t>
          </a:r>
          <a:r>
            <a:rPr kumimoji="1" lang="ja-JP" altLang="en-US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学校名確認セル以降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の内容は表示されません。</a:t>
          </a:r>
          <a:endParaRPr kumimoji="1" lang="ja-JP" altLang="en-US" sz="9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oneCellAnchor>
    <xdr:from>
      <xdr:col>13</xdr:col>
      <xdr:colOff>123825</xdr:colOff>
      <xdr:row>12</xdr:row>
      <xdr:rowOff>228601</xdr:rowOff>
    </xdr:from>
    <xdr:ext cx="2790825" cy="571499"/>
    <xdr:sp macro="" textlink="">
      <xdr:nvSpPr>
        <xdr:cNvPr id="15" name="右矢印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7867650" y="2676526"/>
          <a:ext cx="2790825" cy="571499"/>
        </a:xfrm>
        <a:prstGeom prst="rightArrow">
          <a:avLst>
            <a:gd name="adj1" fmla="val 7737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（前日準備を含む）担当校</a:t>
          </a:r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oneCellAnchor>
    <xdr:from>
      <xdr:col>13</xdr:col>
      <xdr:colOff>114300</xdr:colOff>
      <xdr:row>16</xdr:row>
      <xdr:rowOff>247650</xdr:rowOff>
    </xdr:from>
    <xdr:ext cx="2771775" cy="552450"/>
    <xdr:sp macro="" textlink="">
      <xdr:nvSpPr>
        <xdr:cNvPr id="19" name="右矢印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858125" y="3409950"/>
          <a:ext cx="2771775" cy="552450"/>
        </a:xfrm>
        <a:prstGeom prst="rightArrow">
          <a:avLst>
            <a:gd name="adj1" fmla="val 77379"/>
            <a:gd name="adj2" fmla="val 50000"/>
          </a:avLst>
        </a:prstGeom>
        <a:solidFill>
          <a:schemeClr val="accent4">
            <a:lumMod val="60000"/>
            <a:lumOff val="40000"/>
            <a:alpha val="73000"/>
          </a:schemeClr>
        </a:solidFill>
        <a:ln w="34925">
          <a:solidFill>
            <a:srgbClr val="FFFF99"/>
          </a:solidFill>
        </a:ln>
        <a:effectLst>
          <a:glow rad="101600">
            <a:schemeClr val="accent4">
              <a:lumMod val="60000"/>
              <a:lumOff val="40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担当校でないなら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twoCellAnchor>
    <xdr:from>
      <xdr:col>11</xdr:col>
      <xdr:colOff>47625</xdr:colOff>
      <xdr:row>14</xdr:row>
      <xdr:rowOff>28575</xdr:rowOff>
    </xdr:from>
    <xdr:to>
      <xdr:col>13</xdr:col>
      <xdr:colOff>66675</xdr:colOff>
      <xdr:row>15</xdr:row>
      <xdr:rowOff>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353300" y="2790825"/>
          <a:ext cx="457200" cy="2952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57149</xdr:colOff>
      <xdr:row>17</xdr:row>
      <xdr:rowOff>47626</xdr:rowOff>
    </xdr:from>
    <xdr:to>
      <xdr:col>13</xdr:col>
      <xdr:colOff>66674</xdr:colOff>
      <xdr:row>18</xdr:row>
      <xdr:rowOff>285750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362824" y="3524251"/>
          <a:ext cx="447675" cy="31432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161927</xdr:rowOff>
    </xdr:from>
    <xdr:ext cx="2162175" cy="952497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677274" y="952502"/>
          <a:ext cx="2162175" cy="952497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1</xdr:col>
      <xdr:colOff>0</xdr:colOff>
      <xdr:row>11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5725" y="2095499"/>
          <a:ext cx="1362075" cy="76200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161925</xdr:rowOff>
    </xdr:from>
    <xdr:ext cx="2162175" cy="962025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677274" y="952500"/>
          <a:ext cx="2162175" cy="962025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0</xdr:col>
      <xdr:colOff>1638300</xdr:colOff>
      <xdr:row>12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5725" y="2095499"/>
          <a:ext cx="1362075" cy="89535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18</xdr:row>
      <xdr:rowOff>76201</xdr:rowOff>
    </xdr:from>
    <xdr:ext cx="1524000" cy="1000124"/>
    <xdr:sp macro="" textlink="">
      <xdr:nvSpPr>
        <xdr:cNvPr id="15" name="右矢印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10191750" y="3371851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16" name="グループ化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95250" y="1457325"/>
          <a:ext cx="1123950" cy="904874"/>
          <a:chOff x="-15648" y="371586"/>
          <a:chExt cx="1364796" cy="990601"/>
        </a:xfrm>
      </xdr:grpSpPr>
      <xdr:sp macro="" textlink="">
        <xdr:nvSpPr>
          <xdr:cNvPr id="17" name="右矢印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8" name="U ターン矢印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18</xdr:row>
      <xdr:rowOff>76201</xdr:rowOff>
    </xdr:from>
    <xdr:ext cx="1524000" cy="1000124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0191750" y="3371851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95250" y="1456267"/>
          <a:ext cx="1123950" cy="916515"/>
          <a:chOff x="-15648" y="371586"/>
          <a:chExt cx="1364796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209550</xdr:colOff>
      <xdr:row>1</xdr:row>
      <xdr:rowOff>9525</xdr:rowOff>
    </xdr:from>
    <xdr:ext cx="1638300" cy="1114424"/>
    <xdr:sp macro="" textlink="">
      <xdr:nvSpPr>
        <xdr:cNvPr id="13" name="右矢印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5829300" y="200025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0</xdr:colOff>
      <xdr:row>2</xdr:row>
      <xdr:rowOff>466726</xdr:rowOff>
    </xdr:from>
    <xdr:to>
      <xdr:col>1</xdr:col>
      <xdr:colOff>95249</xdr:colOff>
      <xdr:row>4</xdr:row>
      <xdr:rowOff>114300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019176"/>
          <a:ext cx="1466849" cy="857249"/>
          <a:chOff x="0" y="1000126"/>
          <a:chExt cx="1466849" cy="857249"/>
        </a:xfrm>
      </xdr:grpSpPr>
      <xdr:sp macro="" textlink="">
        <xdr:nvSpPr>
          <xdr:cNvPr id="15" name="右矢印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/>
        </xdr:nvSpPr>
        <xdr:spPr>
          <a:xfrm rot="10800000" flipV="1">
            <a:off x="0" y="1000126"/>
            <a:ext cx="1466849" cy="857249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6" name="U ターン矢印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/>
        </xdr:nvSpPr>
        <xdr:spPr>
          <a:xfrm rot="5400000">
            <a:off x="1017852" y="1253193"/>
            <a:ext cx="230798" cy="34855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1</xdr:row>
      <xdr:rowOff>47625</xdr:rowOff>
    </xdr:from>
    <xdr:ext cx="1638300" cy="1114424"/>
    <xdr:sp macro="" textlink="">
      <xdr:nvSpPr>
        <xdr:cNvPr id="10" name="右矢印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5915025" y="238125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0</xdr:colOff>
      <xdr:row>2</xdr:row>
      <xdr:rowOff>466726</xdr:rowOff>
    </xdr:from>
    <xdr:to>
      <xdr:col>1</xdr:col>
      <xdr:colOff>95249</xdr:colOff>
      <xdr:row>4</xdr:row>
      <xdr:rowOff>114300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pSpPr/>
      </xdr:nvGrpSpPr>
      <xdr:grpSpPr>
        <a:xfrm>
          <a:off x="0" y="1028701"/>
          <a:ext cx="1466849" cy="857249"/>
          <a:chOff x="28575" y="266699"/>
          <a:chExt cx="1457324" cy="990601"/>
        </a:xfrm>
      </xdr:grpSpPr>
      <xdr:sp macro="" textlink="">
        <xdr:nvSpPr>
          <xdr:cNvPr id="12" name="右矢印 1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/>
        </xdr:nvSpPr>
        <xdr:spPr>
          <a:xfrm rot="10800000" flipV="1">
            <a:off x="28575" y="266699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3" name="U ターン矢印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/>
        </xdr:nvSpPr>
        <xdr:spPr>
          <a:xfrm rot="5400000">
            <a:off x="1058970" y="598380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8.xml"/><Relationship Id="rId4" Type="http://schemas.openxmlformats.org/officeDocument/2006/relationships/ctrlProp" Target="../ctrlProps/ctrlProp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9.xml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10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83" sqref="K83"/>
    </sheetView>
  </sheetViews>
  <sheetFormatPr defaultColWidth="9" defaultRowHeight="14.25" x14ac:dyDescent="0.15"/>
  <cols>
    <col min="1" max="1" width="9" style="2"/>
    <col min="2" max="2" width="10.125" style="13" customWidth="1"/>
    <col min="3" max="3" width="5.75" style="2" customWidth="1"/>
    <col min="4" max="4" width="44.875" style="2" customWidth="1"/>
    <col min="5" max="5" width="10.25" style="2" customWidth="1"/>
    <col min="6" max="6" width="15.75" style="18" customWidth="1"/>
    <col min="7" max="7" width="3.25" style="19" customWidth="1"/>
    <col min="8" max="8" width="20.75" style="2" customWidth="1"/>
    <col min="9" max="9" width="3.25" style="2" customWidth="1"/>
    <col min="10" max="10" width="11.125" style="14" customWidth="1"/>
    <col min="11" max="11" width="13.75" style="2" bestFit="1" customWidth="1"/>
    <col min="12" max="12" width="9.875" style="14" bestFit="1" customWidth="1"/>
    <col min="13" max="13" width="2.625" style="22" bestFit="1" customWidth="1"/>
    <col min="14" max="14" width="18" style="2" customWidth="1"/>
    <col min="15" max="16384" width="9" style="2"/>
  </cols>
  <sheetData>
    <row r="1" spans="1:12" ht="29.25" customHeight="1" x14ac:dyDescent="0.15">
      <c r="D1" s="1" t="s">
        <v>229</v>
      </c>
      <c r="E1" s="1"/>
      <c r="F1" s="8" t="s">
        <v>236</v>
      </c>
      <c r="G1" s="9"/>
      <c r="H1" s="3" t="s">
        <v>231</v>
      </c>
      <c r="I1" s="3"/>
      <c r="J1" s="3" t="s">
        <v>232</v>
      </c>
    </row>
    <row r="2" spans="1:12" ht="6.75" customHeight="1" x14ac:dyDescent="0.15"/>
    <row r="3" spans="1:12" ht="37.5" customHeight="1" x14ac:dyDescent="0.15">
      <c r="A3" s="13">
        <v>1</v>
      </c>
      <c r="B3" s="2" t="s">
        <v>162</v>
      </c>
      <c r="D3" s="69" t="s">
        <v>462</v>
      </c>
      <c r="E3" s="18"/>
      <c r="F3" s="23" t="s">
        <v>463</v>
      </c>
      <c r="H3" s="69" t="s">
        <v>408</v>
      </c>
      <c r="J3" s="24" t="s">
        <v>410</v>
      </c>
    </row>
    <row r="4" spans="1:12" ht="24" customHeight="1" x14ac:dyDescent="0.15">
      <c r="A4" s="13"/>
      <c r="B4" s="2"/>
      <c r="D4" s="24" t="s">
        <v>464</v>
      </c>
      <c r="F4" s="23" t="s">
        <v>463</v>
      </c>
      <c r="H4" s="69" t="s">
        <v>409</v>
      </c>
      <c r="J4" s="24" t="s">
        <v>411</v>
      </c>
    </row>
    <row r="5" spans="1:12" ht="21" customHeight="1" x14ac:dyDescent="0.15">
      <c r="A5" s="13">
        <v>2</v>
      </c>
      <c r="B5" s="2" t="s">
        <v>164</v>
      </c>
      <c r="D5" s="2" t="s">
        <v>383</v>
      </c>
      <c r="F5" s="68" t="s">
        <v>383</v>
      </c>
      <c r="H5" s="2" t="s">
        <v>304</v>
      </c>
      <c r="J5" s="2" t="s">
        <v>232</v>
      </c>
    </row>
    <row r="6" spans="1:12" ht="6.75" customHeight="1" x14ac:dyDescent="0.15">
      <c r="A6" s="13"/>
      <c r="B6" s="2"/>
      <c r="J6" s="2"/>
    </row>
    <row r="7" spans="1:12" x14ac:dyDescent="0.15">
      <c r="A7" s="13">
        <v>3</v>
      </c>
      <c r="B7" s="2" t="s">
        <v>245</v>
      </c>
      <c r="D7" s="2" t="s">
        <v>384</v>
      </c>
      <c r="E7" s="25"/>
      <c r="F7" s="18" t="s">
        <v>384</v>
      </c>
      <c r="H7" s="2" t="s">
        <v>305</v>
      </c>
      <c r="J7" s="2" t="s">
        <v>306</v>
      </c>
    </row>
    <row r="8" spans="1:12" ht="6.75" customHeight="1" x14ac:dyDescent="0.15">
      <c r="A8" s="13"/>
      <c r="B8" s="2"/>
      <c r="J8" s="2"/>
    </row>
    <row r="9" spans="1:12" x14ac:dyDescent="0.15">
      <c r="A9" s="13">
        <v>4</v>
      </c>
      <c r="B9" s="2" t="s">
        <v>163</v>
      </c>
      <c r="D9" s="21" t="s">
        <v>465</v>
      </c>
      <c r="E9" s="26"/>
      <c r="F9" s="21" t="s">
        <v>465</v>
      </c>
      <c r="G9" s="10"/>
      <c r="H9" s="20" t="s">
        <v>514</v>
      </c>
      <c r="I9" s="20"/>
      <c r="J9" s="20" t="s">
        <v>513</v>
      </c>
    </row>
    <row r="10" spans="1:12" ht="6.75" customHeight="1" x14ac:dyDescent="0.15">
      <c r="A10" s="13"/>
      <c r="B10" s="2"/>
      <c r="J10" s="2"/>
      <c r="K10" s="13"/>
      <c r="L10" s="13"/>
    </row>
    <row r="11" spans="1:12" ht="13.5" x14ac:dyDescent="0.15">
      <c r="A11" s="13">
        <v>5</v>
      </c>
      <c r="B11" s="2" t="s">
        <v>230</v>
      </c>
      <c r="D11" s="2" t="s">
        <v>84</v>
      </c>
      <c r="F11" s="2" t="s">
        <v>84</v>
      </c>
      <c r="G11" s="2"/>
      <c r="H11" s="2" t="s">
        <v>84</v>
      </c>
      <c r="J11" s="2" t="s">
        <v>84</v>
      </c>
      <c r="L11" s="2"/>
    </row>
    <row r="12" spans="1:12" ht="13.5" x14ac:dyDescent="0.15">
      <c r="A12" s="13"/>
      <c r="B12" s="2"/>
      <c r="D12" s="2" t="s">
        <v>242</v>
      </c>
      <c r="F12" s="2" t="s">
        <v>242</v>
      </c>
      <c r="G12" s="16"/>
      <c r="H12" s="2" t="s">
        <v>242</v>
      </c>
      <c r="J12" s="2" t="s">
        <v>242</v>
      </c>
      <c r="L12" s="2"/>
    </row>
    <row r="13" spans="1:12" ht="13.5" x14ac:dyDescent="0.15">
      <c r="A13" s="13"/>
      <c r="B13" s="2"/>
      <c r="D13" s="2" t="s">
        <v>329</v>
      </c>
      <c r="F13" s="2" t="s">
        <v>329</v>
      </c>
      <c r="G13" s="16"/>
      <c r="J13" s="2" t="s">
        <v>233</v>
      </c>
      <c r="L13" s="2"/>
    </row>
    <row r="14" spans="1:12" ht="13.5" x14ac:dyDescent="0.15">
      <c r="A14" s="13"/>
      <c r="B14" s="2"/>
      <c r="D14" s="2" t="s">
        <v>330</v>
      </c>
      <c r="F14" s="2" t="s">
        <v>330</v>
      </c>
      <c r="G14" s="16"/>
      <c r="J14" s="2" t="s">
        <v>234</v>
      </c>
      <c r="L14" s="2"/>
    </row>
    <row r="15" spans="1:12" ht="13.5" x14ac:dyDescent="0.15">
      <c r="A15" s="13"/>
      <c r="B15" s="2"/>
      <c r="D15" s="2" t="s">
        <v>331</v>
      </c>
      <c r="F15" s="2" t="s">
        <v>331</v>
      </c>
      <c r="G15" s="16"/>
      <c r="J15" s="2" t="s">
        <v>83</v>
      </c>
      <c r="L15" s="2"/>
    </row>
    <row r="16" spans="1:12" ht="13.5" x14ac:dyDescent="0.15">
      <c r="A16" s="13"/>
      <c r="B16" s="2"/>
      <c r="D16" s="2" t="s">
        <v>332</v>
      </c>
      <c r="F16" s="2" t="s">
        <v>332</v>
      </c>
      <c r="G16" s="16"/>
      <c r="J16" s="2" t="s">
        <v>405</v>
      </c>
      <c r="L16" s="2"/>
    </row>
    <row r="17" spans="1:12" ht="13.5" x14ac:dyDescent="0.15">
      <c r="A17" s="13"/>
      <c r="B17" s="2"/>
      <c r="D17" s="2" t="s">
        <v>385</v>
      </c>
      <c r="F17" s="2" t="s">
        <v>385</v>
      </c>
      <c r="G17" s="16"/>
      <c r="J17" s="2" t="s">
        <v>405</v>
      </c>
      <c r="L17" s="2"/>
    </row>
    <row r="18" spans="1:12" ht="13.5" x14ac:dyDescent="0.15">
      <c r="A18" s="13"/>
      <c r="B18" s="2"/>
      <c r="D18" s="2" t="s">
        <v>397</v>
      </c>
      <c r="F18" s="2" t="s">
        <v>397</v>
      </c>
      <c r="G18" s="16"/>
      <c r="J18" s="2" t="s">
        <v>405</v>
      </c>
      <c r="L18" s="2"/>
    </row>
    <row r="19" spans="1:12" ht="6.75" customHeight="1" x14ac:dyDescent="0.15">
      <c r="A19" s="13"/>
      <c r="B19" s="2"/>
      <c r="D19" s="14"/>
    </row>
    <row r="20" spans="1:12" x14ac:dyDescent="0.15">
      <c r="A20" s="13">
        <v>6</v>
      </c>
      <c r="B20" s="2" t="s">
        <v>235</v>
      </c>
      <c r="C20" s="11">
        <v>1</v>
      </c>
      <c r="D20" s="15" t="s">
        <v>412</v>
      </c>
      <c r="F20" s="2" t="s">
        <v>413</v>
      </c>
      <c r="J20" s="15" t="s">
        <v>400</v>
      </c>
    </row>
    <row r="21" spans="1:12" x14ac:dyDescent="0.15">
      <c r="C21" s="11">
        <v>2</v>
      </c>
      <c r="D21" s="15" t="s">
        <v>414</v>
      </c>
      <c r="F21" s="2" t="s">
        <v>415</v>
      </c>
      <c r="J21" s="15" t="s">
        <v>401</v>
      </c>
    </row>
    <row r="22" spans="1:12" x14ac:dyDescent="0.15">
      <c r="C22" s="11">
        <v>3</v>
      </c>
      <c r="D22" s="15" t="s">
        <v>419</v>
      </c>
      <c r="F22" s="2" t="s">
        <v>419</v>
      </c>
      <c r="J22" s="15" t="s">
        <v>402</v>
      </c>
    </row>
    <row r="23" spans="1:12" x14ac:dyDescent="0.15">
      <c r="C23" s="11">
        <v>4</v>
      </c>
      <c r="D23" s="15" t="s">
        <v>416</v>
      </c>
      <c r="F23" s="2" t="s">
        <v>417</v>
      </c>
      <c r="J23" s="15" t="s">
        <v>403</v>
      </c>
    </row>
    <row r="24" spans="1:12" x14ac:dyDescent="0.15">
      <c r="C24" s="11">
        <v>5</v>
      </c>
      <c r="D24" s="15" t="s">
        <v>418</v>
      </c>
      <c r="F24" s="2" t="s">
        <v>418</v>
      </c>
      <c r="J24" s="15"/>
    </row>
    <row r="25" spans="1:12" x14ac:dyDescent="0.15">
      <c r="C25" s="11"/>
      <c r="D25" s="14"/>
    </row>
    <row r="26" spans="1:12" x14ac:dyDescent="0.15">
      <c r="C26" s="11"/>
      <c r="D26" s="14"/>
    </row>
    <row r="27" spans="1:12" ht="6.75" customHeight="1" x14ac:dyDescent="0.15">
      <c r="C27" s="13"/>
      <c r="D27" s="14"/>
    </row>
    <row r="28" spans="1:12" ht="14.25" customHeight="1" x14ac:dyDescent="0.15">
      <c r="A28" s="13">
        <v>7</v>
      </c>
      <c r="B28" s="17" t="s">
        <v>249</v>
      </c>
      <c r="C28" s="13"/>
      <c r="D28" s="2" t="s">
        <v>466</v>
      </c>
      <c r="F28" s="2" t="s">
        <v>466</v>
      </c>
      <c r="H28" s="12" t="s">
        <v>326</v>
      </c>
      <c r="I28" s="12"/>
      <c r="J28" s="12" t="s">
        <v>248</v>
      </c>
    </row>
    <row r="29" spans="1:12" ht="14.25" customHeight="1" x14ac:dyDescent="0.15">
      <c r="B29" s="13" t="s">
        <v>468</v>
      </c>
      <c r="C29" s="13"/>
      <c r="D29" s="2" t="s">
        <v>467</v>
      </c>
      <c r="F29" s="2" t="s">
        <v>467</v>
      </c>
      <c r="H29" s="12" t="s">
        <v>327</v>
      </c>
      <c r="I29" s="12"/>
      <c r="J29" s="12" t="s">
        <v>250</v>
      </c>
    </row>
    <row r="30" spans="1:12" ht="14.25" customHeight="1" x14ac:dyDescent="0.15">
      <c r="C30" s="13"/>
      <c r="D30" s="15"/>
      <c r="E30" s="18"/>
      <c r="J30" s="15" t="s">
        <v>404</v>
      </c>
    </row>
    <row r="31" spans="1:12" ht="18.75" customHeight="1" x14ac:dyDescent="0.15">
      <c r="G31" s="725" t="s">
        <v>0</v>
      </c>
      <c r="H31" s="726"/>
      <c r="J31" s="727" t="s">
        <v>293</v>
      </c>
      <c r="K31" s="727" t="s">
        <v>294</v>
      </c>
      <c r="L31" s="727" t="s">
        <v>295</v>
      </c>
    </row>
    <row r="32" spans="1:12" ht="18.75" customHeight="1" x14ac:dyDescent="0.15">
      <c r="B32" s="27"/>
      <c r="C32" s="27"/>
      <c r="D32" s="28" t="s">
        <v>251</v>
      </c>
      <c r="E32" s="29" t="s">
        <v>252</v>
      </c>
      <c r="F32" s="30" t="s">
        <v>237</v>
      </c>
      <c r="G32" s="31" t="s">
        <v>244</v>
      </c>
      <c r="H32" s="32" t="s">
        <v>238</v>
      </c>
      <c r="I32" s="33"/>
      <c r="J32" s="728"/>
      <c r="K32" s="728"/>
      <c r="L32" s="728"/>
    </row>
    <row r="33" spans="1:12" ht="18.75" customHeight="1" x14ac:dyDescent="0.15">
      <c r="A33" s="4" t="s">
        <v>166</v>
      </c>
      <c r="B33" s="34"/>
      <c r="C33" s="34">
        <v>1</v>
      </c>
      <c r="D33" s="35" t="s">
        <v>1</v>
      </c>
      <c r="E33" s="36" t="s">
        <v>267</v>
      </c>
      <c r="F33" s="37" t="s">
        <v>177</v>
      </c>
      <c r="G33" s="38" t="s">
        <v>488</v>
      </c>
      <c r="H33" s="39" t="str">
        <f>IF(G33="n","NHK杯(6月)運営担当校です。",IF(G33="k","高総文祭(9月)運営担当校です。",IF(G33="s","新人戦(11月)運営担当校です。","")))</f>
        <v>高総文祭(9月)運営担当校です。</v>
      </c>
      <c r="I33" s="40"/>
      <c r="J33" s="41" t="s">
        <v>373</v>
      </c>
      <c r="K33" s="41"/>
      <c r="L33" s="42">
        <v>0</v>
      </c>
    </row>
    <row r="34" spans="1:12" ht="18.75" customHeight="1" x14ac:dyDescent="0.15">
      <c r="A34" s="5" t="s">
        <v>170</v>
      </c>
      <c r="B34" s="43"/>
      <c r="C34" s="43">
        <v>2</v>
      </c>
      <c r="D34" s="44" t="s">
        <v>2</v>
      </c>
      <c r="E34" s="45" t="s">
        <v>268</v>
      </c>
      <c r="F34" s="46" t="s">
        <v>178</v>
      </c>
      <c r="G34" s="47" t="s">
        <v>488</v>
      </c>
      <c r="H34" s="48" t="str">
        <f t="shared" ref="H34:H97" si="0">IF(G34="n","NHK杯(6月)運営担当校です。",IF(G34="k","高総文祭(9月)運営担当校です。",IF(G34="s","新人戦(11月)運営担当校です。","")))</f>
        <v>高総文祭(9月)運営担当校です。</v>
      </c>
      <c r="I34" s="49"/>
      <c r="J34" s="50" t="s">
        <v>422</v>
      </c>
      <c r="K34" s="51" t="s">
        <v>423</v>
      </c>
      <c r="L34" s="50"/>
    </row>
    <row r="35" spans="1:12" ht="18.75" customHeight="1" x14ac:dyDescent="0.15">
      <c r="A35" s="5"/>
      <c r="B35" s="43"/>
      <c r="C35" s="43">
        <v>3</v>
      </c>
      <c r="D35" s="44" t="s">
        <v>3</v>
      </c>
      <c r="E35" s="45" t="s">
        <v>269</v>
      </c>
      <c r="F35" s="46" t="s">
        <v>179</v>
      </c>
      <c r="G35" s="47"/>
      <c r="H35" s="48" t="str">
        <f t="shared" si="0"/>
        <v/>
      </c>
      <c r="I35" s="49"/>
      <c r="J35" s="50">
        <v>0</v>
      </c>
      <c r="K35" s="51">
        <v>0</v>
      </c>
      <c r="L35" s="50">
        <v>0</v>
      </c>
    </row>
    <row r="36" spans="1:12" ht="18.75" customHeight="1" x14ac:dyDescent="0.15">
      <c r="A36" s="5"/>
      <c r="B36" s="43"/>
      <c r="C36" s="43">
        <v>4</v>
      </c>
      <c r="D36" s="44" t="s">
        <v>4</v>
      </c>
      <c r="E36" s="45" t="s">
        <v>270</v>
      </c>
      <c r="F36" s="46" t="s">
        <v>180</v>
      </c>
      <c r="G36" s="47" t="s">
        <v>303</v>
      </c>
      <c r="H36" s="48" t="str">
        <f t="shared" si="0"/>
        <v>NHK杯(6月)運営担当校です。</v>
      </c>
      <c r="I36" s="49"/>
      <c r="J36" s="70" t="s">
        <v>424</v>
      </c>
      <c r="K36" s="70" t="s">
        <v>425</v>
      </c>
      <c r="L36" s="50">
        <v>0</v>
      </c>
    </row>
    <row r="37" spans="1:12" ht="18.75" customHeight="1" x14ac:dyDescent="0.15">
      <c r="A37" s="5"/>
      <c r="B37" s="43"/>
      <c r="C37" s="43">
        <v>5</v>
      </c>
      <c r="D37" s="44" t="s">
        <v>5</v>
      </c>
      <c r="E37" s="45" t="s">
        <v>289</v>
      </c>
      <c r="F37" s="46" t="s">
        <v>181</v>
      </c>
      <c r="G37" s="47" t="s">
        <v>488</v>
      </c>
      <c r="H37" s="48" t="str">
        <f t="shared" si="0"/>
        <v>高総文祭(9月)運営担当校です。</v>
      </c>
      <c r="I37" s="49"/>
      <c r="J37" s="50" t="s">
        <v>426</v>
      </c>
      <c r="K37" s="50" t="s">
        <v>469</v>
      </c>
      <c r="L37" s="70" t="s">
        <v>427</v>
      </c>
    </row>
    <row r="38" spans="1:12" ht="18.75" customHeight="1" x14ac:dyDescent="0.15">
      <c r="A38" s="5"/>
      <c r="B38" s="43"/>
      <c r="C38" s="43">
        <v>6</v>
      </c>
      <c r="D38" s="44" t="s">
        <v>6</v>
      </c>
      <c r="E38" s="45" t="s">
        <v>271</v>
      </c>
      <c r="F38" s="46" t="s">
        <v>182</v>
      </c>
      <c r="G38" s="47" t="s">
        <v>384</v>
      </c>
      <c r="H38" s="48" t="str">
        <f t="shared" si="0"/>
        <v>NHK杯(6月)運営担当校です。</v>
      </c>
      <c r="I38" s="49"/>
      <c r="J38" s="50" t="s">
        <v>366</v>
      </c>
      <c r="K38" s="70" t="s">
        <v>428</v>
      </c>
      <c r="L38" s="50">
        <v>0</v>
      </c>
    </row>
    <row r="39" spans="1:12" ht="18.75" customHeight="1" x14ac:dyDescent="0.15">
      <c r="A39" s="5"/>
      <c r="B39" s="43"/>
      <c r="C39" s="43">
        <v>7</v>
      </c>
      <c r="D39" s="44" t="s">
        <v>7</v>
      </c>
      <c r="E39" s="45" t="s">
        <v>272</v>
      </c>
      <c r="F39" s="46" t="s">
        <v>183</v>
      </c>
      <c r="G39" s="47" t="s">
        <v>384</v>
      </c>
      <c r="H39" s="48" t="str">
        <f t="shared" si="0"/>
        <v>NHK杯(6月)運営担当校です。</v>
      </c>
      <c r="I39" s="49"/>
      <c r="J39" s="51" t="s">
        <v>429</v>
      </c>
      <c r="K39" s="70" t="s">
        <v>470</v>
      </c>
      <c r="L39" s="50">
        <v>0</v>
      </c>
    </row>
    <row r="40" spans="1:12" ht="18.75" customHeight="1" x14ac:dyDescent="0.15">
      <c r="A40" s="5"/>
      <c r="B40" s="43"/>
      <c r="C40" s="43">
        <v>8</v>
      </c>
      <c r="D40" s="44" t="s">
        <v>8</v>
      </c>
      <c r="E40" s="45" t="s">
        <v>273</v>
      </c>
      <c r="F40" s="46" t="s">
        <v>184</v>
      </c>
      <c r="G40" s="47" t="s">
        <v>303</v>
      </c>
      <c r="H40" s="48" t="str">
        <f t="shared" si="0"/>
        <v>NHK杯(6月)運営担当校です。</v>
      </c>
      <c r="I40" s="49"/>
      <c r="J40" s="50" t="s">
        <v>430</v>
      </c>
      <c r="K40" s="51" t="s">
        <v>471</v>
      </c>
      <c r="L40" s="50">
        <v>0</v>
      </c>
    </row>
    <row r="41" spans="1:12" ht="18.75" customHeight="1" x14ac:dyDescent="0.15">
      <c r="A41" s="5"/>
      <c r="B41" s="43"/>
      <c r="C41" s="43">
        <v>9</v>
      </c>
      <c r="D41" s="44" t="s">
        <v>9</v>
      </c>
      <c r="E41" s="45" t="s">
        <v>274</v>
      </c>
      <c r="F41" s="46" t="s">
        <v>185</v>
      </c>
      <c r="G41" s="47" t="s">
        <v>384</v>
      </c>
      <c r="H41" s="48" t="str">
        <f t="shared" si="0"/>
        <v>NHK杯(6月)運営担当校です。</v>
      </c>
      <c r="I41" s="49"/>
      <c r="J41" s="50" t="s">
        <v>432</v>
      </c>
      <c r="K41" s="51">
        <v>0</v>
      </c>
      <c r="L41" s="50">
        <v>0</v>
      </c>
    </row>
    <row r="42" spans="1:12" ht="18.75" customHeight="1" x14ac:dyDescent="0.15">
      <c r="A42" s="5"/>
      <c r="B42" s="43"/>
      <c r="C42" s="43">
        <v>10</v>
      </c>
      <c r="D42" s="44" t="s">
        <v>11</v>
      </c>
      <c r="E42" s="45" t="s">
        <v>275</v>
      </c>
      <c r="F42" s="46" t="s">
        <v>186</v>
      </c>
      <c r="G42" s="47" t="s">
        <v>488</v>
      </c>
      <c r="H42" s="48" t="str">
        <f t="shared" si="0"/>
        <v>高総文祭(9月)運営担当校です。</v>
      </c>
      <c r="I42" s="49"/>
      <c r="J42" s="51" t="s">
        <v>431</v>
      </c>
      <c r="K42" s="50" t="s">
        <v>472</v>
      </c>
      <c r="L42" s="50">
        <v>0</v>
      </c>
    </row>
    <row r="43" spans="1:12" ht="18.75" customHeight="1" x14ac:dyDescent="0.15">
      <c r="A43" s="5"/>
      <c r="B43" s="43"/>
      <c r="C43" s="43">
        <v>13</v>
      </c>
      <c r="D43" s="44" t="s">
        <v>32</v>
      </c>
      <c r="E43" s="45" t="s">
        <v>292</v>
      </c>
      <c r="F43" s="52" t="s">
        <v>187</v>
      </c>
      <c r="G43" s="47" t="s">
        <v>488</v>
      </c>
      <c r="H43" s="48" t="str">
        <f t="shared" si="0"/>
        <v>高総文祭(9月)運営担当校です。</v>
      </c>
      <c r="I43" s="49"/>
      <c r="J43" s="50" t="s">
        <v>473</v>
      </c>
      <c r="K43" s="51" t="s">
        <v>433</v>
      </c>
      <c r="L43" s="50">
        <v>0</v>
      </c>
    </row>
    <row r="44" spans="1:12" ht="18.75" customHeight="1" x14ac:dyDescent="0.15">
      <c r="A44" s="5"/>
      <c r="B44" s="43"/>
      <c r="C44" s="43">
        <v>14</v>
      </c>
      <c r="D44" s="44" t="s">
        <v>33</v>
      </c>
      <c r="E44" s="45" t="s">
        <v>104</v>
      </c>
      <c r="F44" s="52" t="s">
        <v>188</v>
      </c>
      <c r="G44" s="47" t="s">
        <v>384</v>
      </c>
      <c r="H44" s="48" t="str">
        <f t="shared" si="0"/>
        <v>NHK杯(6月)運営担当校です。</v>
      </c>
      <c r="I44" s="49"/>
      <c r="J44" s="51" t="s">
        <v>434</v>
      </c>
      <c r="K44" s="70" t="s">
        <v>435</v>
      </c>
      <c r="L44" s="50">
        <v>0</v>
      </c>
    </row>
    <row r="45" spans="1:12" ht="18.75" customHeight="1" x14ac:dyDescent="0.15">
      <c r="A45" s="5"/>
      <c r="B45" s="43"/>
      <c r="C45" s="43">
        <v>15</v>
      </c>
      <c r="D45" s="44" t="s">
        <v>34</v>
      </c>
      <c r="E45" s="45" t="s">
        <v>105</v>
      </c>
      <c r="F45" s="52" t="s">
        <v>189</v>
      </c>
      <c r="G45" s="47" t="s">
        <v>303</v>
      </c>
      <c r="H45" s="48" t="str">
        <f t="shared" si="0"/>
        <v>NHK杯(6月)運営担当校です。</v>
      </c>
      <c r="I45" s="49"/>
      <c r="J45" s="70" t="s">
        <v>436</v>
      </c>
      <c r="K45" s="70" t="s">
        <v>437</v>
      </c>
      <c r="L45" s="50">
        <v>0</v>
      </c>
    </row>
    <row r="46" spans="1:12" ht="18.75" customHeight="1" x14ac:dyDescent="0.15">
      <c r="A46" s="5"/>
      <c r="B46" s="43"/>
      <c r="C46" s="43">
        <v>16</v>
      </c>
      <c r="D46" s="44" t="s">
        <v>35</v>
      </c>
      <c r="E46" s="45" t="s">
        <v>107</v>
      </c>
      <c r="F46" s="52" t="s">
        <v>190</v>
      </c>
      <c r="G46" s="47"/>
      <c r="H46" s="48" t="str">
        <f t="shared" si="0"/>
        <v/>
      </c>
      <c r="I46" s="49"/>
      <c r="J46" s="50">
        <v>0</v>
      </c>
      <c r="K46" s="51">
        <v>0</v>
      </c>
      <c r="L46" s="50">
        <v>0</v>
      </c>
    </row>
    <row r="47" spans="1:12" ht="18.75" customHeight="1" x14ac:dyDescent="0.15">
      <c r="A47" s="5"/>
      <c r="B47" s="43"/>
      <c r="C47" s="43">
        <v>17</v>
      </c>
      <c r="D47" s="44" t="s">
        <v>374</v>
      </c>
      <c r="E47" s="45" t="s">
        <v>290</v>
      </c>
      <c r="F47" s="52" t="s">
        <v>375</v>
      </c>
      <c r="G47" s="47" t="s">
        <v>384</v>
      </c>
      <c r="H47" s="48" t="str">
        <f t="shared" si="0"/>
        <v>NHK杯(6月)運営担当校です。</v>
      </c>
      <c r="I47" s="49"/>
      <c r="J47" s="70" t="s">
        <v>438</v>
      </c>
      <c r="K47" s="70" t="s">
        <v>439</v>
      </c>
      <c r="L47" s="70">
        <v>0</v>
      </c>
    </row>
    <row r="48" spans="1:12" ht="18.75" customHeight="1" x14ac:dyDescent="0.15">
      <c r="A48" s="6" t="s">
        <v>165</v>
      </c>
      <c r="B48" s="43"/>
      <c r="C48" s="43">
        <v>21</v>
      </c>
      <c r="D48" s="44" t="s">
        <v>12</v>
      </c>
      <c r="E48" s="45" t="s">
        <v>291</v>
      </c>
      <c r="F48" s="46" t="s">
        <v>191</v>
      </c>
      <c r="G48" s="47"/>
      <c r="H48" s="48" t="str">
        <f t="shared" si="0"/>
        <v/>
      </c>
      <c r="I48" s="53"/>
      <c r="J48" s="50">
        <v>0</v>
      </c>
      <c r="K48" s="54">
        <v>0</v>
      </c>
      <c r="L48" s="50">
        <v>0</v>
      </c>
    </row>
    <row r="49" spans="1:12" ht="18.75" customHeight="1" x14ac:dyDescent="0.15">
      <c r="A49" s="5" t="s">
        <v>169</v>
      </c>
      <c r="B49" s="43"/>
      <c r="C49" s="43">
        <v>22</v>
      </c>
      <c r="D49" s="44" t="s">
        <v>13</v>
      </c>
      <c r="E49" s="45" t="s">
        <v>276</v>
      </c>
      <c r="F49" s="46" t="s">
        <v>192</v>
      </c>
      <c r="G49" s="47" t="s">
        <v>489</v>
      </c>
      <c r="H49" s="48" t="str">
        <f t="shared" si="0"/>
        <v>新人戦(11月)運営担当校です。</v>
      </c>
      <c r="I49" s="53"/>
      <c r="J49" s="50" t="s">
        <v>376</v>
      </c>
      <c r="K49" s="70" t="s">
        <v>474</v>
      </c>
      <c r="L49" s="50">
        <v>0</v>
      </c>
    </row>
    <row r="50" spans="1:12" ht="18.75" customHeight="1" x14ac:dyDescent="0.15">
      <c r="A50" s="6"/>
      <c r="B50" s="43"/>
      <c r="C50" s="43">
        <v>23</v>
      </c>
      <c r="D50" s="44" t="s">
        <v>14</v>
      </c>
      <c r="E50" s="45" t="s">
        <v>277</v>
      </c>
      <c r="F50" s="46" t="s">
        <v>193</v>
      </c>
      <c r="G50" s="47" t="s">
        <v>489</v>
      </c>
      <c r="H50" s="48" t="str">
        <f t="shared" si="0"/>
        <v>新人戦(11月)運営担当校です。</v>
      </c>
      <c r="I50" s="53"/>
      <c r="J50" s="50" t="s">
        <v>297</v>
      </c>
      <c r="K50" s="54">
        <v>0</v>
      </c>
      <c r="L50" s="50">
        <v>0</v>
      </c>
    </row>
    <row r="51" spans="1:12" ht="18.75" customHeight="1" x14ac:dyDescent="0.15">
      <c r="A51" s="6"/>
      <c r="B51" s="43"/>
      <c r="C51" s="43">
        <v>24</v>
      </c>
      <c r="D51" s="44" t="s">
        <v>15</v>
      </c>
      <c r="E51" s="45" t="s">
        <v>278</v>
      </c>
      <c r="F51" s="46" t="s">
        <v>194</v>
      </c>
      <c r="G51" s="47" t="s">
        <v>489</v>
      </c>
      <c r="H51" s="48" t="str">
        <f t="shared" si="0"/>
        <v>新人戦(11月)運営担当校です。</v>
      </c>
      <c r="I51" s="53"/>
      <c r="J51" s="70" t="s">
        <v>440</v>
      </c>
      <c r="K51" s="54" t="s">
        <v>441</v>
      </c>
      <c r="L51" s="50">
        <v>0</v>
      </c>
    </row>
    <row r="52" spans="1:12" ht="18.75" customHeight="1" x14ac:dyDescent="0.15">
      <c r="A52" s="6"/>
      <c r="B52" s="43"/>
      <c r="C52" s="43">
        <v>25</v>
      </c>
      <c r="D52" s="44" t="s">
        <v>16</v>
      </c>
      <c r="E52" s="45" t="s">
        <v>279</v>
      </c>
      <c r="F52" s="46" t="s">
        <v>195</v>
      </c>
      <c r="G52" s="47" t="s">
        <v>489</v>
      </c>
      <c r="H52" s="48" t="str">
        <f t="shared" si="0"/>
        <v>新人戦(11月)運営担当校です。</v>
      </c>
      <c r="I52" s="53"/>
      <c r="J52" s="50" t="s">
        <v>367</v>
      </c>
      <c r="K52" s="54">
        <v>0</v>
      </c>
      <c r="L52" s="50">
        <v>0</v>
      </c>
    </row>
    <row r="53" spans="1:12" ht="18.75" customHeight="1" x14ac:dyDescent="0.15">
      <c r="A53" s="6"/>
      <c r="B53" s="43"/>
      <c r="C53" s="43">
        <v>26</v>
      </c>
      <c r="D53" s="44" t="s">
        <v>17</v>
      </c>
      <c r="E53" s="45" t="s">
        <v>280</v>
      </c>
      <c r="F53" s="46" t="s">
        <v>196</v>
      </c>
      <c r="G53" s="47" t="s">
        <v>489</v>
      </c>
      <c r="H53" s="48" t="str">
        <f t="shared" si="0"/>
        <v>新人戦(11月)運営担当校です。</v>
      </c>
      <c r="I53" s="53"/>
      <c r="J53" s="50" t="s">
        <v>442</v>
      </c>
      <c r="K53" s="50" t="s">
        <v>475</v>
      </c>
      <c r="L53" s="50">
        <v>0</v>
      </c>
    </row>
    <row r="54" spans="1:12" ht="18.75" customHeight="1" x14ac:dyDescent="0.15">
      <c r="A54" s="6"/>
      <c r="B54" s="43"/>
      <c r="C54" s="43">
        <v>27</v>
      </c>
      <c r="D54" s="44" t="s">
        <v>25</v>
      </c>
      <c r="E54" s="45" t="s">
        <v>287</v>
      </c>
      <c r="F54" s="52" t="s">
        <v>197</v>
      </c>
      <c r="G54" s="47" t="s">
        <v>489</v>
      </c>
      <c r="H54" s="48" t="str">
        <f t="shared" si="0"/>
        <v>新人戦(11月)運営担当校です。</v>
      </c>
      <c r="I54" s="49"/>
      <c r="J54" s="50" t="s">
        <v>298</v>
      </c>
      <c r="K54" s="70" t="s">
        <v>476</v>
      </c>
      <c r="L54" s="50">
        <v>0</v>
      </c>
    </row>
    <row r="55" spans="1:12" ht="18.75" customHeight="1" x14ac:dyDescent="0.15">
      <c r="A55" s="6"/>
      <c r="B55" s="43"/>
      <c r="C55" s="43">
        <v>28</v>
      </c>
      <c r="D55" s="44" t="s">
        <v>26</v>
      </c>
      <c r="E55" s="45" t="s">
        <v>96</v>
      </c>
      <c r="F55" s="52" t="s">
        <v>198</v>
      </c>
      <c r="G55" s="47" t="s">
        <v>489</v>
      </c>
      <c r="H55" s="48" t="str">
        <f t="shared" si="0"/>
        <v>新人戦(11月)運営担当校です。</v>
      </c>
      <c r="I55" s="49"/>
      <c r="J55" s="50" t="s">
        <v>368</v>
      </c>
      <c r="K55" s="70" t="s">
        <v>477</v>
      </c>
      <c r="L55" s="50">
        <v>0</v>
      </c>
    </row>
    <row r="56" spans="1:12" ht="18.75" customHeight="1" x14ac:dyDescent="0.15">
      <c r="A56" s="6"/>
      <c r="B56" s="43"/>
      <c r="C56" s="43">
        <v>29</v>
      </c>
      <c r="D56" s="44" t="s">
        <v>31</v>
      </c>
      <c r="E56" s="45" t="s">
        <v>101</v>
      </c>
      <c r="F56" s="52" t="s">
        <v>199</v>
      </c>
      <c r="G56" s="47"/>
      <c r="H56" s="48" t="str">
        <f t="shared" si="0"/>
        <v/>
      </c>
      <c r="I56" s="53"/>
      <c r="J56" s="50"/>
      <c r="K56" s="54"/>
      <c r="L56" s="50">
        <v>0</v>
      </c>
    </row>
    <row r="57" spans="1:12" ht="18.75" customHeight="1" collapsed="1" x14ac:dyDescent="0.15">
      <c r="A57" s="6" t="s">
        <v>167</v>
      </c>
      <c r="B57" s="43"/>
      <c r="C57" s="43">
        <v>41</v>
      </c>
      <c r="D57" s="44" t="s">
        <v>18</v>
      </c>
      <c r="E57" s="45" t="s">
        <v>281</v>
      </c>
      <c r="F57" s="46" t="s">
        <v>200</v>
      </c>
      <c r="G57" s="47" t="s">
        <v>488</v>
      </c>
      <c r="H57" s="48" t="str">
        <f t="shared" si="0"/>
        <v>高総文祭(9月)運営担当校です。</v>
      </c>
      <c r="I57" s="53"/>
      <c r="J57" s="50" t="s">
        <v>369</v>
      </c>
      <c r="K57" s="54" t="s">
        <v>443</v>
      </c>
      <c r="L57" s="50">
        <v>0</v>
      </c>
    </row>
    <row r="58" spans="1:12" ht="18.75" customHeight="1" x14ac:dyDescent="0.15">
      <c r="A58" s="5" t="s">
        <v>171</v>
      </c>
      <c r="B58" s="43"/>
      <c r="C58" s="43">
        <v>42</v>
      </c>
      <c r="D58" s="44" t="s">
        <v>19</v>
      </c>
      <c r="E58" s="45" t="s">
        <v>282</v>
      </c>
      <c r="F58" s="46" t="s">
        <v>201</v>
      </c>
      <c r="G58" s="47" t="s">
        <v>303</v>
      </c>
      <c r="H58" s="48" t="str">
        <f t="shared" si="0"/>
        <v>NHK杯(6月)運営担当校です。</v>
      </c>
      <c r="I58" s="53"/>
      <c r="J58" s="50" t="s">
        <v>377</v>
      </c>
      <c r="K58" s="54">
        <v>0</v>
      </c>
      <c r="L58" s="50">
        <v>0</v>
      </c>
    </row>
    <row r="59" spans="1:12" ht="18.75" customHeight="1" x14ac:dyDescent="0.15">
      <c r="A59" s="6"/>
      <c r="B59" s="43"/>
      <c r="C59" s="43">
        <v>43</v>
      </c>
      <c r="D59" s="44" t="s">
        <v>20</v>
      </c>
      <c r="E59" s="45" t="s">
        <v>283</v>
      </c>
      <c r="F59" s="46" t="s">
        <v>202</v>
      </c>
      <c r="G59" s="47" t="s">
        <v>303</v>
      </c>
      <c r="H59" s="48" t="str">
        <f t="shared" si="0"/>
        <v>NHK杯(6月)運営担当校です。</v>
      </c>
      <c r="I59" s="53"/>
      <c r="J59" s="50" t="s">
        <v>370</v>
      </c>
      <c r="K59" s="54" t="s">
        <v>445</v>
      </c>
      <c r="L59" s="50">
        <v>0</v>
      </c>
    </row>
    <row r="60" spans="1:12" ht="18.75" customHeight="1" x14ac:dyDescent="0.15">
      <c r="A60" s="6"/>
      <c r="B60" s="43"/>
      <c r="C60" s="43">
        <v>44</v>
      </c>
      <c r="D60" s="44" t="s">
        <v>21</v>
      </c>
      <c r="E60" s="45" t="s">
        <v>94</v>
      </c>
      <c r="F60" s="46" t="s">
        <v>203</v>
      </c>
      <c r="G60" s="47" t="s">
        <v>488</v>
      </c>
      <c r="H60" s="48" t="str">
        <f t="shared" si="0"/>
        <v>高総文祭(9月)運営担当校です。</v>
      </c>
      <c r="I60" s="53"/>
      <c r="J60" s="50" t="s">
        <v>444</v>
      </c>
      <c r="K60" s="54"/>
      <c r="L60" s="50">
        <v>0</v>
      </c>
    </row>
    <row r="61" spans="1:12" ht="18.75" customHeight="1" x14ac:dyDescent="0.15">
      <c r="A61" s="6"/>
      <c r="B61" s="43"/>
      <c r="C61" s="43">
        <v>45</v>
      </c>
      <c r="D61" s="44" t="s">
        <v>22</v>
      </c>
      <c r="E61" s="45" t="s">
        <v>284</v>
      </c>
      <c r="F61" s="52" t="s">
        <v>204</v>
      </c>
      <c r="G61" s="47"/>
      <c r="H61" s="48" t="str">
        <f t="shared" si="0"/>
        <v/>
      </c>
      <c r="I61" s="53"/>
      <c r="J61" s="50">
        <v>0</v>
      </c>
      <c r="K61" s="54">
        <v>0</v>
      </c>
      <c r="L61" s="50">
        <v>0</v>
      </c>
    </row>
    <row r="62" spans="1:12" ht="18.75" customHeight="1" x14ac:dyDescent="0.15">
      <c r="A62" s="6"/>
      <c r="B62" s="43"/>
      <c r="C62" s="43">
        <v>46</v>
      </c>
      <c r="D62" s="44" t="s">
        <v>27</v>
      </c>
      <c r="E62" s="45" t="s">
        <v>97</v>
      </c>
      <c r="F62" s="52" t="s">
        <v>205</v>
      </c>
      <c r="G62" s="47" t="s">
        <v>488</v>
      </c>
      <c r="H62" s="48" t="str">
        <f t="shared" si="0"/>
        <v>高総文祭(9月)運営担当校です。</v>
      </c>
      <c r="I62" s="53"/>
      <c r="J62" s="50" t="s">
        <v>371</v>
      </c>
      <c r="K62" s="70" t="s">
        <v>387</v>
      </c>
      <c r="L62" s="50">
        <v>0</v>
      </c>
    </row>
    <row r="63" spans="1:12" ht="18.75" customHeight="1" x14ac:dyDescent="0.15">
      <c r="A63" s="6"/>
      <c r="B63" s="43"/>
      <c r="C63" s="43">
        <v>47</v>
      </c>
      <c r="D63" s="44" t="s">
        <v>28</v>
      </c>
      <c r="E63" s="45" t="s">
        <v>98</v>
      </c>
      <c r="F63" s="46" t="s">
        <v>206</v>
      </c>
      <c r="G63" s="47" t="s">
        <v>303</v>
      </c>
      <c r="H63" s="48" t="str">
        <f t="shared" si="0"/>
        <v>NHK杯(6月)運営担当校です。</v>
      </c>
      <c r="I63" s="53"/>
      <c r="J63" s="50" t="s">
        <v>296</v>
      </c>
      <c r="K63" s="54" t="s">
        <v>478</v>
      </c>
      <c r="L63" s="50">
        <v>0</v>
      </c>
    </row>
    <row r="64" spans="1:12" ht="18.75" customHeight="1" x14ac:dyDescent="0.15">
      <c r="A64" s="6"/>
      <c r="B64" s="43"/>
      <c r="C64" s="43">
        <v>48</v>
      </c>
      <c r="D64" s="44" t="s">
        <v>29</v>
      </c>
      <c r="E64" s="45" t="s">
        <v>99</v>
      </c>
      <c r="F64" s="46" t="s">
        <v>207</v>
      </c>
      <c r="G64" s="47" t="s">
        <v>488</v>
      </c>
      <c r="H64" s="48" t="str">
        <f t="shared" si="0"/>
        <v>高総文祭(9月)運営担当校です。</v>
      </c>
      <c r="I64" s="53"/>
      <c r="J64" s="70" t="s">
        <v>446</v>
      </c>
      <c r="K64" s="70" t="s">
        <v>447</v>
      </c>
      <c r="L64" s="50">
        <v>0</v>
      </c>
    </row>
    <row r="65" spans="1:12" ht="18.75" customHeight="1" x14ac:dyDescent="0.15">
      <c r="A65" s="6"/>
      <c r="B65" s="43"/>
      <c r="C65" s="43">
        <v>49</v>
      </c>
      <c r="D65" s="44" t="s">
        <v>36</v>
      </c>
      <c r="E65" s="45" t="s">
        <v>108</v>
      </c>
      <c r="F65" s="52" t="s">
        <v>208</v>
      </c>
      <c r="G65" s="47" t="s">
        <v>384</v>
      </c>
      <c r="H65" s="48" t="str">
        <f t="shared" si="0"/>
        <v>NHK杯(6月)運営担当校です。</v>
      </c>
      <c r="I65" s="49"/>
      <c r="J65" s="50" t="s">
        <v>479</v>
      </c>
      <c r="K65" s="50" t="s">
        <v>480</v>
      </c>
      <c r="L65" s="50" t="s">
        <v>448</v>
      </c>
    </row>
    <row r="66" spans="1:12" ht="18.75" customHeight="1" x14ac:dyDescent="0.15">
      <c r="A66" s="6"/>
      <c r="B66" s="43"/>
      <c r="C66" s="43">
        <v>50</v>
      </c>
      <c r="D66" s="44" t="s">
        <v>37</v>
      </c>
      <c r="E66" s="45" t="s">
        <v>111</v>
      </c>
      <c r="F66" s="52" t="s">
        <v>209</v>
      </c>
      <c r="G66" s="47" t="s">
        <v>305</v>
      </c>
      <c r="H66" s="48" t="str">
        <f t="shared" si="0"/>
        <v>高総文祭(9月)運営担当校です。</v>
      </c>
      <c r="I66" s="49"/>
      <c r="J66" s="50" t="s">
        <v>449</v>
      </c>
      <c r="K66" s="70" t="s">
        <v>450</v>
      </c>
      <c r="L66" s="50">
        <v>0</v>
      </c>
    </row>
    <row r="67" spans="1:12" ht="18.75" customHeight="1" x14ac:dyDescent="0.15">
      <c r="A67" s="6"/>
      <c r="B67" s="43"/>
      <c r="C67" s="43">
        <v>51</v>
      </c>
      <c r="D67" s="44" t="s">
        <v>38</v>
      </c>
      <c r="E67" s="45" t="s">
        <v>113</v>
      </c>
      <c r="F67" s="52" t="s">
        <v>210</v>
      </c>
      <c r="G67" s="47" t="s">
        <v>384</v>
      </c>
      <c r="H67" s="48" t="str">
        <f t="shared" si="0"/>
        <v>NHK杯(6月)運営担当校です。</v>
      </c>
      <c r="I67" s="49"/>
      <c r="J67" s="50" t="s">
        <v>451</v>
      </c>
      <c r="K67" s="51" t="s">
        <v>452</v>
      </c>
      <c r="L67" s="50">
        <v>0</v>
      </c>
    </row>
    <row r="68" spans="1:12" ht="18.75" customHeight="1" collapsed="1" x14ac:dyDescent="0.15">
      <c r="A68" s="6" t="s">
        <v>168</v>
      </c>
      <c r="B68" s="43"/>
      <c r="C68" s="43">
        <v>61</v>
      </c>
      <c r="D68" s="44" t="s">
        <v>23</v>
      </c>
      <c r="E68" s="45" t="s">
        <v>285</v>
      </c>
      <c r="F68" s="52" t="s">
        <v>211</v>
      </c>
      <c r="G68" s="47" t="s">
        <v>306</v>
      </c>
      <c r="H68" s="48" t="str">
        <f t="shared" si="0"/>
        <v>新人戦(11月)運営担当校です。</v>
      </c>
      <c r="I68" s="49"/>
      <c r="J68" s="50" t="s">
        <v>453</v>
      </c>
      <c r="K68" s="51" t="s">
        <v>372</v>
      </c>
      <c r="L68" s="50">
        <v>0</v>
      </c>
    </row>
    <row r="69" spans="1:12" ht="18.75" customHeight="1" x14ac:dyDescent="0.15">
      <c r="A69" s="5" t="s">
        <v>172</v>
      </c>
      <c r="B69" s="43"/>
      <c r="C69" s="43">
        <v>62</v>
      </c>
      <c r="D69" s="44" t="s">
        <v>24</v>
      </c>
      <c r="E69" s="45" t="s">
        <v>286</v>
      </c>
      <c r="F69" s="52" t="s">
        <v>212</v>
      </c>
      <c r="G69" s="47" t="s">
        <v>306</v>
      </c>
      <c r="H69" s="48" t="str">
        <f t="shared" si="0"/>
        <v>新人戦(11月)運営担当校です。</v>
      </c>
      <c r="I69" s="49"/>
      <c r="J69" s="70" t="s">
        <v>386</v>
      </c>
      <c r="K69" s="51"/>
      <c r="L69" s="50">
        <v>0</v>
      </c>
    </row>
    <row r="70" spans="1:12" ht="18.75" customHeight="1" x14ac:dyDescent="0.15">
      <c r="A70" s="6"/>
      <c r="B70" s="43"/>
      <c r="C70" s="43">
        <v>63</v>
      </c>
      <c r="D70" s="44" t="s">
        <v>30</v>
      </c>
      <c r="E70" s="45" t="s">
        <v>100</v>
      </c>
      <c r="F70" s="46" t="s">
        <v>213</v>
      </c>
      <c r="G70" s="47" t="s">
        <v>488</v>
      </c>
      <c r="H70" s="48" t="str">
        <f t="shared" si="0"/>
        <v>高総文祭(9月)運営担当校です。</v>
      </c>
      <c r="I70" s="53"/>
      <c r="J70" s="50" t="s">
        <v>481</v>
      </c>
      <c r="K70" s="50" t="s">
        <v>299</v>
      </c>
      <c r="L70" s="50">
        <v>0</v>
      </c>
    </row>
    <row r="71" spans="1:12" ht="18.75" customHeight="1" collapsed="1" x14ac:dyDescent="0.15">
      <c r="A71" s="5" t="s">
        <v>173</v>
      </c>
      <c r="B71" s="43"/>
      <c r="C71" s="43">
        <v>71</v>
      </c>
      <c r="D71" s="44" t="s">
        <v>39</v>
      </c>
      <c r="E71" s="45" t="s">
        <v>114</v>
      </c>
      <c r="F71" s="52" t="s">
        <v>214</v>
      </c>
      <c r="G71" s="47"/>
      <c r="H71" s="48" t="str">
        <f t="shared" si="0"/>
        <v/>
      </c>
      <c r="I71" s="49"/>
      <c r="J71" s="70">
        <v>0</v>
      </c>
      <c r="K71" s="51">
        <v>0</v>
      </c>
      <c r="L71" s="50">
        <v>0</v>
      </c>
    </row>
    <row r="72" spans="1:12" ht="18.75" customHeight="1" x14ac:dyDescent="0.15">
      <c r="A72" s="5" t="s">
        <v>174</v>
      </c>
      <c r="B72" s="43"/>
      <c r="C72" s="43">
        <v>72</v>
      </c>
      <c r="D72" s="44" t="s">
        <v>40</v>
      </c>
      <c r="E72" s="45" t="s">
        <v>117</v>
      </c>
      <c r="F72" s="52" t="s">
        <v>215</v>
      </c>
      <c r="G72" s="47" t="s">
        <v>489</v>
      </c>
      <c r="H72" s="48" t="str">
        <f t="shared" si="0"/>
        <v>新人戦(11月)運営担当校です。</v>
      </c>
      <c r="I72" s="49"/>
      <c r="J72" s="50" t="s">
        <v>300</v>
      </c>
      <c r="K72" s="51">
        <v>0</v>
      </c>
      <c r="L72" s="50">
        <v>0</v>
      </c>
    </row>
    <row r="73" spans="1:12" ht="18.75" customHeight="1" x14ac:dyDescent="0.15">
      <c r="A73" s="5"/>
      <c r="B73" s="43"/>
      <c r="C73" s="43">
        <v>73</v>
      </c>
      <c r="D73" s="44" t="s">
        <v>41</v>
      </c>
      <c r="E73" s="45" t="s">
        <v>118</v>
      </c>
      <c r="F73" s="52" t="s">
        <v>216</v>
      </c>
      <c r="G73" s="47" t="s">
        <v>489</v>
      </c>
      <c r="H73" s="48" t="str">
        <f t="shared" si="0"/>
        <v>新人戦(11月)運営担当校です。</v>
      </c>
      <c r="I73" s="49"/>
      <c r="J73" s="50" t="s">
        <v>454</v>
      </c>
      <c r="K73" s="51" t="s">
        <v>455</v>
      </c>
      <c r="L73" s="50" t="s">
        <v>482</v>
      </c>
    </row>
    <row r="74" spans="1:12" ht="18.75" customHeight="1" x14ac:dyDescent="0.15">
      <c r="A74" s="5"/>
      <c r="B74" s="43"/>
      <c r="C74" s="43">
        <v>74</v>
      </c>
      <c r="D74" s="44" t="s">
        <v>42</v>
      </c>
      <c r="E74" s="45" t="s">
        <v>119</v>
      </c>
      <c r="F74" s="52" t="s">
        <v>217</v>
      </c>
      <c r="G74" s="47"/>
      <c r="H74" s="48" t="str">
        <f t="shared" si="0"/>
        <v/>
      </c>
      <c r="I74" s="49"/>
      <c r="J74" s="50">
        <v>0</v>
      </c>
      <c r="K74" s="51">
        <v>0</v>
      </c>
      <c r="L74" s="50">
        <v>0</v>
      </c>
    </row>
    <row r="75" spans="1:12" ht="18.75" customHeight="1" x14ac:dyDescent="0.15">
      <c r="A75" s="5"/>
      <c r="B75" s="43"/>
      <c r="C75" s="43">
        <v>75</v>
      </c>
      <c r="D75" s="44" t="s">
        <v>43</v>
      </c>
      <c r="E75" s="45" t="s">
        <v>120</v>
      </c>
      <c r="F75" s="52" t="s">
        <v>218</v>
      </c>
      <c r="G75" s="47" t="s">
        <v>489</v>
      </c>
      <c r="H75" s="48" t="str">
        <f t="shared" si="0"/>
        <v>新人戦(11月)運営担当校です。</v>
      </c>
      <c r="I75" s="49"/>
      <c r="J75" s="50" t="s">
        <v>456</v>
      </c>
      <c r="K75" s="51" t="s">
        <v>483</v>
      </c>
      <c r="L75" s="70">
        <v>0</v>
      </c>
    </row>
    <row r="76" spans="1:12" ht="18.75" customHeight="1" x14ac:dyDescent="0.15">
      <c r="A76" s="5"/>
      <c r="B76" s="43"/>
      <c r="C76" s="43">
        <v>76</v>
      </c>
      <c r="D76" s="44" t="s">
        <v>44</v>
      </c>
      <c r="E76" s="45" t="s">
        <v>121</v>
      </c>
      <c r="F76" s="52" t="s">
        <v>219</v>
      </c>
      <c r="G76" s="47" t="s">
        <v>384</v>
      </c>
      <c r="H76" s="48" t="str">
        <f t="shared" si="0"/>
        <v>NHK杯(6月)運営担当校です。</v>
      </c>
      <c r="I76" s="49"/>
      <c r="J76" s="50" t="s">
        <v>301</v>
      </c>
      <c r="K76" s="51">
        <v>0</v>
      </c>
      <c r="L76" s="50">
        <v>0</v>
      </c>
    </row>
    <row r="77" spans="1:12" ht="18.75" customHeight="1" x14ac:dyDescent="0.15">
      <c r="A77" s="5"/>
      <c r="B77" s="43"/>
      <c r="C77" s="43">
        <v>77</v>
      </c>
      <c r="D77" s="44" t="s">
        <v>45</v>
      </c>
      <c r="E77" s="45" t="s">
        <v>122</v>
      </c>
      <c r="F77" s="52" t="s">
        <v>246</v>
      </c>
      <c r="G77" s="47" t="s">
        <v>459</v>
      </c>
      <c r="H77" s="48" t="str">
        <f t="shared" si="0"/>
        <v>新人戦(11月)運営担当校です。</v>
      </c>
      <c r="I77" s="49"/>
      <c r="J77" s="50" t="s">
        <v>302</v>
      </c>
      <c r="K77" s="51">
        <v>0</v>
      </c>
      <c r="L77" s="50">
        <v>0</v>
      </c>
    </row>
    <row r="78" spans="1:12" ht="18.75" customHeight="1" x14ac:dyDescent="0.15">
      <c r="A78" s="5"/>
      <c r="B78" s="43"/>
      <c r="C78" s="43">
        <v>78</v>
      </c>
      <c r="D78" s="44" t="s">
        <v>46</v>
      </c>
      <c r="E78" s="45" t="s">
        <v>123</v>
      </c>
      <c r="F78" s="52" t="s">
        <v>220</v>
      </c>
      <c r="G78" s="47"/>
      <c r="H78" s="48" t="str">
        <f t="shared" si="0"/>
        <v/>
      </c>
      <c r="I78" s="49"/>
      <c r="J78" s="50">
        <v>0</v>
      </c>
      <c r="K78" s="51">
        <v>0</v>
      </c>
      <c r="L78" s="50">
        <v>0</v>
      </c>
    </row>
    <row r="79" spans="1:12" ht="18.75" customHeight="1" x14ac:dyDescent="0.15">
      <c r="A79" s="5"/>
      <c r="B79" s="43"/>
      <c r="C79" s="43">
        <v>79</v>
      </c>
      <c r="D79" s="44" t="s">
        <v>47</v>
      </c>
      <c r="E79" s="45" t="s">
        <v>124</v>
      </c>
      <c r="F79" s="52" t="s">
        <v>221</v>
      </c>
      <c r="G79" s="47"/>
      <c r="H79" s="48" t="str">
        <f t="shared" si="0"/>
        <v/>
      </c>
      <c r="I79" s="49"/>
      <c r="J79" s="50">
        <v>0</v>
      </c>
      <c r="K79" s="51">
        <v>0</v>
      </c>
      <c r="L79" s="50">
        <v>0</v>
      </c>
    </row>
    <row r="80" spans="1:12" ht="18.75" customHeight="1" x14ac:dyDescent="0.15">
      <c r="A80" s="5"/>
      <c r="B80" s="43"/>
      <c r="C80" s="43">
        <v>80</v>
      </c>
      <c r="D80" s="44" t="s">
        <v>48</v>
      </c>
      <c r="E80" s="45" t="s">
        <v>125</v>
      </c>
      <c r="F80" s="46" t="s">
        <v>222</v>
      </c>
      <c r="G80" s="47"/>
      <c r="H80" s="48" t="str">
        <f t="shared" si="0"/>
        <v/>
      </c>
      <c r="I80" s="49"/>
      <c r="J80" s="50">
        <v>0</v>
      </c>
      <c r="K80" s="51">
        <v>0</v>
      </c>
      <c r="L80" s="50">
        <v>0</v>
      </c>
    </row>
    <row r="81" spans="1:12" ht="18.75" customHeight="1" x14ac:dyDescent="0.15">
      <c r="A81" s="5"/>
      <c r="B81" s="43"/>
      <c r="C81" s="43">
        <v>81</v>
      </c>
      <c r="D81" s="44" t="s">
        <v>49</v>
      </c>
      <c r="E81" s="45" t="s">
        <v>126</v>
      </c>
      <c r="F81" s="46" t="s">
        <v>223</v>
      </c>
      <c r="G81" s="47" t="s">
        <v>459</v>
      </c>
      <c r="H81" s="48" t="str">
        <f t="shared" si="0"/>
        <v>新人戦(11月)運営担当校です。</v>
      </c>
      <c r="I81" s="49"/>
      <c r="J81" s="51" t="s">
        <v>484</v>
      </c>
      <c r="K81" s="70" t="s">
        <v>485</v>
      </c>
      <c r="L81" s="50">
        <v>0</v>
      </c>
    </row>
    <row r="82" spans="1:12" ht="18.75" customHeight="1" x14ac:dyDescent="0.15">
      <c r="A82" s="5"/>
      <c r="B82" s="43"/>
      <c r="C82" s="43">
        <v>82</v>
      </c>
      <c r="D82" s="44" t="s">
        <v>50</v>
      </c>
      <c r="E82" s="45" t="s">
        <v>127</v>
      </c>
      <c r="F82" s="46" t="s">
        <v>224</v>
      </c>
      <c r="G82" s="47" t="s">
        <v>303</v>
      </c>
      <c r="H82" s="48" t="str">
        <f t="shared" si="0"/>
        <v>NHK杯(6月)運営担当校です。</v>
      </c>
      <c r="I82" s="49"/>
      <c r="J82" s="70" t="s">
        <v>486</v>
      </c>
      <c r="K82" s="51">
        <v>0</v>
      </c>
      <c r="L82" s="50">
        <v>0</v>
      </c>
    </row>
    <row r="83" spans="1:12" ht="18.75" customHeight="1" x14ac:dyDescent="0.15">
      <c r="A83" s="5"/>
      <c r="B83" s="43"/>
      <c r="C83" s="43">
        <v>83</v>
      </c>
      <c r="D83" s="44" t="s">
        <v>51</v>
      </c>
      <c r="E83" s="45" t="s">
        <v>128</v>
      </c>
      <c r="F83" s="52" t="s">
        <v>225</v>
      </c>
      <c r="G83" s="47" t="s">
        <v>488</v>
      </c>
      <c r="H83" s="48" t="str">
        <f t="shared" si="0"/>
        <v>高総文祭(9月)運営担当校です。</v>
      </c>
      <c r="I83" s="49"/>
      <c r="J83" s="70" t="s">
        <v>457</v>
      </c>
      <c r="K83" s="70" t="s">
        <v>458</v>
      </c>
      <c r="L83" s="50"/>
    </row>
    <row r="84" spans="1:12" ht="18.75" customHeight="1" x14ac:dyDescent="0.15">
      <c r="A84" s="5"/>
      <c r="B84" s="43"/>
      <c r="C84" s="43">
        <v>84</v>
      </c>
      <c r="D84" s="44" t="s">
        <v>52</v>
      </c>
      <c r="E84" s="45" t="s">
        <v>129</v>
      </c>
      <c r="F84" s="52" t="s">
        <v>226</v>
      </c>
      <c r="G84" s="47"/>
      <c r="H84" s="48" t="str">
        <f t="shared" si="0"/>
        <v/>
      </c>
      <c r="I84" s="49"/>
      <c r="J84" s="50"/>
      <c r="K84" s="51"/>
      <c r="L84" s="50"/>
    </row>
    <row r="85" spans="1:12" ht="18.75" customHeight="1" x14ac:dyDescent="0.15">
      <c r="A85" s="5"/>
      <c r="B85" s="43"/>
      <c r="C85" s="43">
        <v>85</v>
      </c>
      <c r="D85" s="44" t="s">
        <v>53</v>
      </c>
      <c r="E85" s="45" t="s">
        <v>130</v>
      </c>
      <c r="F85" s="52" t="s">
        <v>227</v>
      </c>
      <c r="G85" s="47"/>
      <c r="H85" s="48" t="str">
        <f t="shared" si="0"/>
        <v/>
      </c>
      <c r="I85" s="49"/>
      <c r="J85" s="50"/>
      <c r="K85" s="51"/>
      <c r="L85" s="50"/>
    </row>
    <row r="86" spans="1:12" ht="18.75" customHeight="1" x14ac:dyDescent="0.15">
      <c r="A86" s="5"/>
      <c r="B86" s="43"/>
      <c r="C86" s="43">
        <v>86</v>
      </c>
      <c r="D86" s="44" t="s">
        <v>54</v>
      </c>
      <c r="E86" s="45" t="s">
        <v>131</v>
      </c>
      <c r="F86" s="52" t="s">
        <v>228</v>
      </c>
      <c r="G86" s="47" t="s">
        <v>489</v>
      </c>
      <c r="H86" s="48" t="str">
        <f t="shared" si="0"/>
        <v>新人戦(11月)運営担当校です。</v>
      </c>
      <c r="I86" s="49"/>
      <c r="J86" s="50" t="s">
        <v>487</v>
      </c>
      <c r="K86" s="51"/>
      <c r="L86" s="50"/>
    </row>
    <row r="87" spans="1:12" ht="18.75" customHeight="1" x14ac:dyDescent="0.15">
      <c r="A87" s="5"/>
      <c r="B87" s="43"/>
      <c r="C87" s="43">
        <v>87</v>
      </c>
      <c r="D87" s="55" t="s">
        <v>68</v>
      </c>
      <c r="E87" s="56" t="s">
        <v>288</v>
      </c>
      <c r="F87" s="52" t="s">
        <v>253</v>
      </c>
      <c r="G87" s="47"/>
      <c r="H87" s="48" t="str">
        <f t="shared" si="0"/>
        <v/>
      </c>
      <c r="I87" s="49"/>
      <c r="J87" s="50"/>
      <c r="K87" s="51"/>
      <c r="L87" s="50"/>
    </row>
    <row r="88" spans="1:12" ht="18.75" customHeight="1" collapsed="1" x14ac:dyDescent="0.15">
      <c r="A88" s="5" t="s">
        <v>175</v>
      </c>
      <c r="B88" s="43"/>
      <c r="C88" s="43">
        <v>91</v>
      </c>
      <c r="D88" s="44" t="s">
        <v>55</v>
      </c>
      <c r="E88" s="56" t="s">
        <v>132</v>
      </c>
      <c r="F88" s="52" t="s">
        <v>254</v>
      </c>
      <c r="G88" s="47"/>
      <c r="H88" s="48" t="str">
        <f t="shared" si="0"/>
        <v/>
      </c>
      <c r="I88" s="49"/>
      <c r="J88" s="50"/>
      <c r="K88" s="51"/>
      <c r="L88" s="50"/>
    </row>
    <row r="89" spans="1:12" ht="18.75" customHeight="1" x14ac:dyDescent="0.15">
      <c r="A89" s="5" t="s">
        <v>176</v>
      </c>
      <c r="B89" s="43"/>
      <c r="C89" s="43">
        <v>92</v>
      </c>
      <c r="D89" s="44" t="s">
        <v>56</v>
      </c>
      <c r="E89" s="45" t="s">
        <v>133</v>
      </c>
      <c r="F89" s="52" t="s">
        <v>255</v>
      </c>
      <c r="G89" s="47"/>
      <c r="H89" s="48" t="str">
        <f t="shared" si="0"/>
        <v/>
      </c>
      <c r="I89" s="49"/>
      <c r="J89" s="50"/>
      <c r="K89" s="51"/>
      <c r="L89" s="50"/>
    </row>
    <row r="90" spans="1:12" ht="18.75" customHeight="1" x14ac:dyDescent="0.15">
      <c r="A90" s="5"/>
      <c r="B90" s="43"/>
      <c r="C90" s="43">
        <v>93</v>
      </c>
      <c r="D90" s="44" t="s">
        <v>57</v>
      </c>
      <c r="E90" s="45" t="s">
        <v>134</v>
      </c>
      <c r="F90" s="52" t="s">
        <v>257</v>
      </c>
      <c r="G90" s="47"/>
      <c r="H90" s="48" t="str">
        <f t="shared" si="0"/>
        <v/>
      </c>
      <c r="I90" s="49"/>
      <c r="J90" s="50"/>
      <c r="K90" s="51"/>
      <c r="L90" s="50"/>
    </row>
    <row r="91" spans="1:12" ht="18.75" customHeight="1" x14ac:dyDescent="0.15">
      <c r="A91" s="5"/>
      <c r="B91" s="43"/>
      <c r="C91" s="43">
        <v>94</v>
      </c>
      <c r="D91" s="44" t="s">
        <v>58</v>
      </c>
      <c r="E91" s="45" t="s">
        <v>135</v>
      </c>
      <c r="F91" s="52" t="s">
        <v>256</v>
      </c>
      <c r="G91" s="47"/>
      <c r="H91" s="48" t="str">
        <f t="shared" si="0"/>
        <v/>
      </c>
      <c r="I91" s="49"/>
      <c r="J91" s="50"/>
      <c r="K91" s="51"/>
      <c r="L91" s="50"/>
    </row>
    <row r="92" spans="1:12" ht="18.75" customHeight="1" x14ac:dyDescent="0.15">
      <c r="A92" s="5"/>
      <c r="B92" s="43"/>
      <c r="C92" s="43">
        <v>95</v>
      </c>
      <c r="D92" s="44" t="s">
        <v>59</v>
      </c>
      <c r="E92" s="45" t="s">
        <v>136</v>
      </c>
      <c r="F92" s="52" t="s">
        <v>258</v>
      </c>
      <c r="G92" s="47"/>
      <c r="H92" s="48" t="str">
        <f t="shared" si="0"/>
        <v/>
      </c>
      <c r="I92" s="49"/>
      <c r="J92" s="50"/>
      <c r="K92" s="51"/>
      <c r="L92" s="50"/>
    </row>
    <row r="93" spans="1:12" ht="18.75" customHeight="1" x14ac:dyDescent="0.15">
      <c r="A93" s="5"/>
      <c r="B93" s="43"/>
      <c r="C93" s="43">
        <v>96</v>
      </c>
      <c r="D93" s="44" t="s">
        <v>60</v>
      </c>
      <c r="E93" s="45" t="s">
        <v>137</v>
      </c>
      <c r="F93" s="52" t="s">
        <v>259</v>
      </c>
      <c r="G93" s="47"/>
      <c r="H93" s="48" t="str">
        <f t="shared" si="0"/>
        <v/>
      </c>
      <c r="I93" s="49"/>
      <c r="J93" s="50"/>
      <c r="K93" s="51"/>
      <c r="L93" s="50"/>
    </row>
    <row r="94" spans="1:12" ht="18.75" customHeight="1" x14ac:dyDescent="0.15">
      <c r="A94" s="5"/>
      <c r="B94" s="43"/>
      <c r="C94" s="43">
        <v>97</v>
      </c>
      <c r="D94" s="44" t="s">
        <v>61</v>
      </c>
      <c r="E94" s="45" t="s">
        <v>138</v>
      </c>
      <c r="F94" s="52" t="s">
        <v>260</v>
      </c>
      <c r="G94" s="47"/>
      <c r="H94" s="48" t="str">
        <f t="shared" si="0"/>
        <v/>
      </c>
      <c r="I94" s="49"/>
      <c r="J94" s="50"/>
      <c r="K94" s="51"/>
      <c r="L94" s="50"/>
    </row>
    <row r="95" spans="1:12" ht="18.75" customHeight="1" x14ac:dyDescent="0.15">
      <c r="A95" s="5"/>
      <c r="B95" s="43"/>
      <c r="C95" s="43">
        <v>98</v>
      </c>
      <c r="D95" s="44" t="s">
        <v>62</v>
      </c>
      <c r="E95" s="45" t="s">
        <v>139</v>
      </c>
      <c r="F95" s="52" t="s">
        <v>261</v>
      </c>
      <c r="G95" s="47"/>
      <c r="H95" s="48" t="str">
        <f t="shared" si="0"/>
        <v/>
      </c>
      <c r="I95" s="49"/>
      <c r="J95" s="50"/>
      <c r="K95" s="51"/>
      <c r="L95" s="50"/>
    </row>
    <row r="96" spans="1:12" ht="18.75" customHeight="1" x14ac:dyDescent="0.15">
      <c r="A96" s="5"/>
      <c r="B96" s="43"/>
      <c r="C96" s="43">
        <v>99</v>
      </c>
      <c r="D96" s="44" t="s">
        <v>63</v>
      </c>
      <c r="E96" s="45" t="s">
        <v>140</v>
      </c>
      <c r="F96" s="52" t="s">
        <v>262</v>
      </c>
      <c r="G96" s="47"/>
      <c r="H96" s="48" t="str">
        <f t="shared" si="0"/>
        <v/>
      </c>
      <c r="I96" s="49"/>
      <c r="J96" s="50"/>
      <c r="K96" s="51"/>
      <c r="L96" s="50"/>
    </row>
    <row r="97" spans="1:12" ht="18.75" customHeight="1" x14ac:dyDescent="0.15">
      <c r="A97" s="5"/>
      <c r="B97" s="43"/>
      <c r="C97" s="43">
        <v>100</v>
      </c>
      <c r="D97" s="44" t="s">
        <v>64</v>
      </c>
      <c r="E97" s="45" t="s">
        <v>141</v>
      </c>
      <c r="F97" s="52" t="s">
        <v>263</v>
      </c>
      <c r="G97" s="47"/>
      <c r="H97" s="48" t="str">
        <f t="shared" si="0"/>
        <v/>
      </c>
      <c r="I97" s="49"/>
      <c r="J97" s="50"/>
      <c r="K97" s="51"/>
      <c r="L97" s="50"/>
    </row>
    <row r="98" spans="1:12" ht="18.75" customHeight="1" x14ac:dyDescent="0.15">
      <c r="A98" s="5"/>
      <c r="B98" s="43"/>
      <c r="C98" s="43">
        <v>101</v>
      </c>
      <c r="D98" s="55" t="s">
        <v>65</v>
      </c>
      <c r="E98" s="45" t="s">
        <v>143</v>
      </c>
      <c r="F98" s="52" t="s">
        <v>264</v>
      </c>
      <c r="G98" s="47"/>
      <c r="H98" s="48" t="str">
        <f t="shared" ref="H98:H100" si="1">IF(G98="n","NHK杯(6月)運営担当校です。",IF(G98="k","高総文祭(9月)運営担当校です。",IF(G98="s","新人戦(11月)運営担当校です。","")))</f>
        <v/>
      </c>
      <c r="I98" s="49"/>
      <c r="J98" s="50"/>
      <c r="K98" s="51"/>
      <c r="L98" s="50"/>
    </row>
    <row r="99" spans="1:12" ht="18.75" customHeight="1" x14ac:dyDescent="0.15">
      <c r="A99" s="5"/>
      <c r="B99" s="43"/>
      <c r="C99" s="43">
        <v>102</v>
      </c>
      <c r="D99" s="55" t="s">
        <v>66</v>
      </c>
      <c r="E99" s="56" t="s">
        <v>137</v>
      </c>
      <c r="F99" s="52" t="s">
        <v>265</v>
      </c>
      <c r="G99" s="47"/>
      <c r="H99" s="48" t="str">
        <f t="shared" si="1"/>
        <v/>
      </c>
      <c r="I99" s="49"/>
      <c r="J99" s="50"/>
      <c r="K99" s="51"/>
      <c r="L99" s="50"/>
    </row>
    <row r="100" spans="1:12" ht="18.75" customHeight="1" x14ac:dyDescent="0.15">
      <c r="A100" s="5"/>
      <c r="B100" s="43"/>
      <c r="C100" s="43">
        <v>103</v>
      </c>
      <c r="D100" s="55" t="s">
        <v>67</v>
      </c>
      <c r="E100" s="56" t="s">
        <v>138</v>
      </c>
      <c r="F100" s="52" t="s">
        <v>266</v>
      </c>
      <c r="G100" s="47"/>
      <c r="H100" s="48" t="str">
        <f t="shared" si="1"/>
        <v/>
      </c>
      <c r="I100" s="49"/>
      <c r="J100" s="57"/>
      <c r="K100" s="58"/>
      <c r="L100" s="57"/>
    </row>
    <row r="101" spans="1:12" ht="18.75" hidden="1" customHeight="1" x14ac:dyDescent="0.15">
      <c r="A101" s="5"/>
      <c r="B101" s="43"/>
      <c r="C101" s="43">
        <v>104</v>
      </c>
      <c r="D101" s="55"/>
      <c r="E101" s="55"/>
      <c r="F101" s="46"/>
      <c r="G101" s="59"/>
      <c r="H101" s="55"/>
      <c r="I101" s="60"/>
      <c r="J101" s="61"/>
      <c r="K101" s="60"/>
      <c r="L101" s="61"/>
    </row>
    <row r="102" spans="1:12" ht="18.75" hidden="1" customHeight="1" x14ac:dyDescent="0.15">
      <c r="A102" s="5"/>
      <c r="B102" s="43"/>
      <c r="C102" s="43">
        <v>105</v>
      </c>
      <c r="D102" s="55"/>
      <c r="E102" s="55"/>
      <c r="F102" s="46"/>
      <c r="G102" s="59"/>
      <c r="H102" s="55"/>
      <c r="I102" s="55"/>
      <c r="J102" s="62"/>
      <c r="K102" s="55"/>
      <c r="L102" s="62"/>
    </row>
    <row r="103" spans="1:12" ht="18.75" hidden="1" customHeight="1" x14ac:dyDescent="0.15">
      <c r="A103" s="5"/>
      <c r="B103" s="43"/>
      <c r="C103" s="43">
        <v>106</v>
      </c>
      <c r="D103" s="55"/>
      <c r="E103" s="55"/>
      <c r="F103" s="46"/>
      <c r="G103" s="59"/>
      <c r="H103" s="55"/>
      <c r="I103" s="55"/>
      <c r="J103" s="62"/>
      <c r="K103" s="55"/>
      <c r="L103" s="62"/>
    </row>
    <row r="104" spans="1:12" ht="18.75" hidden="1" customHeight="1" x14ac:dyDescent="0.15">
      <c r="A104" s="5"/>
      <c r="B104" s="43"/>
      <c r="C104" s="43">
        <v>107</v>
      </c>
      <c r="D104" s="55"/>
      <c r="E104" s="55"/>
      <c r="F104" s="46"/>
      <c r="G104" s="59"/>
      <c r="H104" s="55"/>
      <c r="I104" s="55"/>
      <c r="J104" s="62"/>
      <c r="K104" s="55"/>
      <c r="L104" s="62"/>
    </row>
    <row r="105" spans="1:12" ht="18.75" hidden="1" customHeight="1" x14ac:dyDescent="0.15">
      <c r="A105" s="5"/>
      <c r="B105" s="43"/>
      <c r="C105" s="43">
        <v>108</v>
      </c>
      <c r="D105" s="55"/>
      <c r="E105" s="55"/>
      <c r="F105" s="46"/>
      <c r="G105" s="59"/>
      <c r="H105" s="55"/>
      <c r="I105" s="55"/>
      <c r="J105" s="62"/>
      <c r="K105" s="55"/>
      <c r="L105" s="62"/>
    </row>
    <row r="106" spans="1:12" ht="18.75" hidden="1" customHeight="1" x14ac:dyDescent="0.15">
      <c r="A106" s="5"/>
      <c r="B106" s="43"/>
      <c r="C106" s="43">
        <v>109</v>
      </c>
      <c r="D106" s="55"/>
      <c r="E106" s="55"/>
      <c r="F106" s="46"/>
      <c r="G106" s="59"/>
      <c r="H106" s="55"/>
      <c r="I106" s="55"/>
      <c r="J106" s="62"/>
      <c r="K106" s="55"/>
      <c r="L106" s="62"/>
    </row>
    <row r="107" spans="1:12" ht="18.75" hidden="1" customHeight="1" x14ac:dyDescent="0.15">
      <c r="A107" s="7"/>
      <c r="B107" s="63"/>
      <c r="C107" s="63">
        <v>110</v>
      </c>
      <c r="D107" s="64"/>
      <c r="E107" s="64"/>
      <c r="F107" s="65"/>
      <c r="G107" s="66"/>
      <c r="H107" s="64"/>
      <c r="I107" s="64"/>
      <c r="J107" s="67"/>
      <c r="K107" s="64"/>
      <c r="L107" s="67"/>
    </row>
    <row r="108" spans="1:12" collapsed="1" x14ac:dyDescent="0.15"/>
  </sheetData>
  <mergeCells count="4">
    <mergeCell ref="G31:H31"/>
    <mergeCell ref="J31:J32"/>
    <mergeCell ref="K31:K32"/>
    <mergeCell ref="L31:L32"/>
  </mergeCells>
  <phoneticPr fontId="4"/>
  <dataValidations count="2">
    <dataValidation type="list" showInputMessage="1" showErrorMessage="1" sqref="E5" xr:uid="{00000000-0002-0000-0000-000000000000}">
      <formula1>"　,NHK杯,高総文祭,新人戦"</formula1>
    </dataValidation>
    <dataValidation type="list" showInputMessage="1" showErrorMessage="1" sqref="I33 E7 G33:G100" xr:uid="{00000000-0002-0000-0000-000001000000}">
      <formula1>"n,k,s"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AT233"/>
  <sheetViews>
    <sheetView showZeros="0" view="pageBreakPreview" zoomScaleNormal="100" zoomScaleSheetLayoutView="100" workbookViewId="0">
      <pane xSplit="16" topLeftCell="Q1" activePane="topRight" state="frozen"/>
      <selection activeCell="M36" sqref="M36:P36"/>
      <selection pane="topRight" activeCell="C3" sqref="C3:D3"/>
    </sheetView>
  </sheetViews>
  <sheetFormatPr defaultRowHeight="15" x14ac:dyDescent="0.15"/>
  <cols>
    <col min="1" max="1" width="4.375" style="77" customWidth="1"/>
    <col min="2" max="2" width="9.75" style="271" hidden="1" customWidth="1"/>
    <col min="3" max="4" width="15.25" style="77" customWidth="1"/>
    <col min="5" max="5" width="13.75" style="77" hidden="1" customWidth="1"/>
    <col min="6" max="6" width="5.375" style="274" hidden="1" customWidth="1"/>
    <col min="7" max="7" width="15.25" style="77" customWidth="1"/>
    <col min="8" max="8" width="5" style="274" hidden="1" customWidth="1"/>
    <col min="9" max="9" width="7.5" style="77" hidden="1" customWidth="1"/>
    <col min="10" max="10" width="5.125" style="77" hidden="1" customWidth="1"/>
    <col min="11" max="11" width="15.25" style="277" customWidth="1"/>
    <col min="12" max="12" width="5.25" style="77" hidden="1" customWidth="1"/>
    <col min="13" max="13" width="15.25" style="77" customWidth="1"/>
    <col min="14" max="14" width="4.5" style="271" hidden="1" customWidth="1"/>
    <col min="15" max="15" width="7.5" style="271" customWidth="1"/>
    <col min="16" max="16" width="7.75" style="271" customWidth="1"/>
    <col min="17" max="20" width="9.75" style="271" customWidth="1"/>
    <col min="21" max="21" width="11" style="271" customWidth="1"/>
    <col min="22" max="22" width="6.125" style="271" customWidth="1"/>
    <col min="23" max="25" width="9" style="76"/>
    <col min="26" max="26" width="9" style="271"/>
    <col min="27" max="27" width="9" style="272"/>
    <col min="28" max="37" width="9" style="76"/>
    <col min="38" max="16384" width="9" style="77"/>
  </cols>
  <sheetData>
    <row r="1" spans="1:37" ht="63" customHeight="1" x14ac:dyDescent="0.25">
      <c r="A1" s="269" t="s">
        <v>159</v>
      </c>
      <c r="B1" s="919" t="str">
        <f>(初期設定!D4)</f>
        <v>第70回NHK杯全国高校放送コンテスト　宮崎県予選</v>
      </c>
      <c r="C1" s="919"/>
      <c r="D1" s="919"/>
      <c r="E1" s="919"/>
      <c r="F1" s="919"/>
      <c r="G1" s="919"/>
      <c r="H1" s="919"/>
      <c r="I1" s="919"/>
      <c r="J1" s="919"/>
      <c r="K1" s="919"/>
      <c r="M1" s="270" t="s">
        <v>342</v>
      </c>
      <c r="O1" s="914" t="s">
        <v>343</v>
      </c>
      <c r="P1" s="914"/>
    </row>
    <row r="2" spans="1:37" ht="15" customHeight="1" thickBot="1" x14ac:dyDescent="0.2">
      <c r="C2" s="273" t="s">
        <v>90</v>
      </c>
      <c r="H2" s="275"/>
      <c r="J2" s="276"/>
      <c r="N2" s="278" t="s">
        <v>88</v>
      </c>
      <c r="O2" s="914"/>
      <c r="P2" s="914"/>
      <c r="Q2" s="278"/>
    </row>
    <row r="3" spans="1:37" s="279" customFormat="1" ht="25.5" customHeight="1" thickBot="1" x14ac:dyDescent="0.2">
      <c r="C3" s="926">
        <f>(Ⅰ!C9)</f>
        <v>0</v>
      </c>
      <c r="D3" s="927"/>
      <c r="F3" s="280" t="e">
        <f>(Ⅳ１!#REF!)</f>
        <v>#REF!</v>
      </c>
      <c r="G3" s="280" t="str">
        <f>(Ⅳ１!G4)</f>
        <v/>
      </c>
      <c r="H3" s="281"/>
      <c r="I3" s="281"/>
      <c r="J3" s="281"/>
      <c r="K3" s="281"/>
      <c r="L3" s="281"/>
      <c r="M3" s="281"/>
      <c r="N3" s="281"/>
      <c r="O3" s="282"/>
      <c r="P3" s="283" t="s">
        <v>87</v>
      </c>
      <c r="Q3" s="282"/>
      <c r="W3" s="261"/>
      <c r="X3" s="261"/>
      <c r="Y3" s="261"/>
      <c r="AA3" s="284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7" s="279" customFormat="1" ht="9.75" customHeight="1" thickBot="1" x14ac:dyDescent="0.3">
      <c r="B4" s="285"/>
      <c r="C4" s="286" t="str">
        <f>IF(ISERROR(VLOOKUP(C3,(初期設定!D31):(初期設定!E108),2,0)),"",VLOOKUP(C3,(初期設定!D31):(初期設定!E108),2,0))</f>
        <v/>
      </c>
      <c r="D4" s="287" t="str">
        <f>(初期設定!D9)</f>
        <v>6月2日(金)消印有効</v>
      </c>
      <c r="E4" s="288"/>
      <c r="F4" s="289"/>
      <c r="G4" s="290"/>
      <c r="H4" s="290"/>
      <c r="I4" s="290"/>
      <c r="J4" s="291"/>
      <c r="K4" s="292"/>
      <c r="L4" s="291"/>
      <c r="M4" s="291"/>
      <c r="N4" s="288"/>
      <c r="O4" s="288"/>
      <c r="P4" s="288"/>
      <c r="Q4" s="288"/>
      <c r="W4" s="261"/>
      <c r="X4" s="261"/>
      <c r="Y4" s="261"/>
      <c r="AA4" s="284"/>
      <c r="AB4" s="293"/>
      <c r="AC4" s="261"/>
      <c r="AD4" s="261"/>
      <c r="AE4" s="261"/>
      <c r="AF4" s="261"/>
      <c r="AG4" s="261"/>
      <c r="AH4" s="261"/>
      <c r="AI4" s="261"/>
      <c r="AJ4" s="261"/>
      <c r="AK4" s="261"/>
    </row>
    <row r="5" spans="1:37" s="279" customFormat="1" ht="28.5" customHeight="1" thickBot="1" x14ac:dyDescent="0.25">
      <c r="B5" s="285"/>
      <c r="C5" s="294" t="s">
        <v>335</v>
      </c>
      <c r="D5" s="295" t="s">
        <v>69</v>
      </c>
      <c r="G5" s="894" t="s">
        <v>308</v>
      </c>
      <c r="H5" s="895"/>
      <c r="I5" s="895"/>
      <c r="J5" s="296"/>
      <c r="K5" s="297" t="s">
        <v>69</v>
      </c>
      <c r="L5" s="298"/>
      <c r="M5" s="299" t="s">
        <v>309</v>
      </c>
      <c r="N5" s="300"/>
      <c r="O5" s="892" t="s">
        <v>69</v>
      </c>
      <c r="P5" s="893"/>
      <c r="Q5" s="288"/>
      <c r="W5" s="261"/>
      <c r="X5" s="261"/>
      <c r="Y5" s="261"/>
      <c r="AA5" s="284"/>
      <c r="AB5" s="293"/>
      <c r="AC5" s="261"/>
      <c r="AD5" s="261"/>
      <c r="AE5" s="261"/>
      <c r="AF5" s="261"/>
      <c r="AG5" s="261"/>
      <c r="AH5" s="261"/>
      <c r="AI5" s="261"/>
      <c r="AJ5" s="261"/>
      <c r="AK5" s="261"/>
    </row>
    <row r="6" spans="1:37" s="279" customFormat="1" ht="9.75" customHeight="1" thickBot="1" x14ac:dyDescent="0.3">
      <c r="B6" s="301"/>
      <c r="H6" s="302"/>
      <c r="I6" s="303"/>
      <c r="J6" s="303"/>
      <c r="K6" s="303"/>
      <c r="M6" s="304"/>
      <c r="N6" s="305"/>
      <c r="O6" s="306"/>
      <c r="P6" s="306"/>
      <c r="Q6" s="307"/>
      <c r="W6" s="261"/>
      <c r="X6" s="261"/>
      <c r="Y6" s="261"/>
      <c r="AA6" s="284"/>
      <c r="AB6" s="261"/>
      <c r="AC6" s="261"/>
      <c r="AD6" s="261"/>
      <c r="AE6" s="261"/>
      <c r="AF6" s="261"/>
      <c r="AG6" s="261"/>
      <c r="AH6" s="261"/>
      <c r="AI6" s="261"/>
      <c r="AJ6" s="261"/>
      <c r="AK6" s="261"/>
    </row>
    <row r="7" spans="1:37" s="279" customFormat="1" ht="22.5" customHeight="1" thickBot="1" x14ac:dyDescent="0.2">
      <c r="B7" s="308"/>
      <c r="C7" s="309" t="str">
        <f>(Ⅳ１!B12)</f>
        <v/>
      </c>
      <c r="D7" s="310"/>
      <c r="G7" s="896" t="str">
        <f>(Ⅳ１!D12)</f>
        <v/>
      </c>
      <c r="H7" s="897"/>
      <c r="I7" s="898"/>
      <c r="K7" s="311"/>
      <c r="M7" s="312" t="str">
        <f>(Ⅳ１!F12)</f>
        <v/>
      </c>
      <c r="N7" s="313"/>
      <c r="O7" s="905"/>
      <c r="P7" s="906"/>
      <c r="W7" s="261"/>
      <c r="X7" s="261"/>
      <c r="Y7" s="261"/>
      <c r="AA7" s="284"/>
      <c r="AB7" s="261"/>
      <c r="AC7" s="261"/>
      <c r="AD7" s="261"/>
      <c r="AE7" s="261"/>
      <c r="AF7" s="261"/>
      <c r="AG7" s="261"/>
      <c r="AH7" s="261"/>
      <c r="AI7" s="261"/>
      <c r="AJ7" s="261"/>
      <c r="AK7" s="261"/>
    </row>
    <row r="8" spans="1:37" s="279" customFormat="1" ht="9.75" customHeight="1" x14ac:dyDescent="0.15">
      <c r="B8" s="314"/>
      <c r="C8" s="315" t="str">
        <f>Ⅳ１!A14</f>
        <v>8日準備</v>
      </c>
      <c r="D8" s="316"/>
      <c r="G8" s="317" t="str">
        <f>C8</f>
        <v>8日準備</v>
      </c>
      <c r="H8" s="318"/>
      <c r="I8" s="319"/>
      <c r="K8" s="320"/>
      <c r="M8" s="321" t="str">
        <f>G8</f>
        <v>8日準備</v>
      </c>
      <c r="O8" s="322"/>
      <c r="P8" s="323"/>
      <c r="W8" s="261"/>
      <c r="X8" s="261"/>
      <c r="Y8" s="261"/>
      <c r="AA8" s="284"/>
      <c r="AB8" s="261"/>
      <c r="AC8" s="261"/>
      <c r="AD8" s="261"/>
      <c r="AE8" s="261"/>
      <c r="AF8" s="261"/>
      <c r="AG8" s="261"/>
      <c r="AH8" s="261"/>
      <c r="AI8" s="261"/>
      <c r="AJ8" s="261"/>
      <c r="AK8" s="261"/>
    </row>
    <row r="9" spans="1:37" s="279" customFormat="1" ht="22.5" customHeight="1" x14ac:dyDescent="0.15">
      <c r="B9" s="324"/>
      <c r="C9" s="325" t="str">
        <f>(Ⅳ１!B14)</f>
        <v>入力必須(クリック後選択)</v>
      </c>
      <c r="D9" s="326" t="str">
        <f>(Ⅳ１!C14)</f>
        <v>◆専門部より大会３日間の派遣依頼文書を発行します。</v>
      </c>
      <c r="E9" s="327"/>
      <c r="F9" s="327"/>
      <c r="G9" s="899" t="str">
        <f>(Ⅳ１!D14)</f>
        <v>入力必須(クリック後選択)</v>
      </c>
      <c r="H9" s="900"/>
      <c r="I9" s="901"/>
      <c r="J9" s="327"/>
      <c r="K9" s="328" t="str">
        <f>(Ⅳ１!E14)</f>
        <v>◆専門部より大会３日間の派遣依頼文書を発行します。</v>
      </c>
      <c r="L9" s="327"/>
      <c r="M9" s="329" t="str">
        <f>(Ⅳ１!F14)</f>
        <v>入力必須(クリック後選択)</v>
      </c>
      <c r="N9" s="330"/>
      <c r="O9" s="907" t="str">
        <f>(Ⅳ１!G14)</f>
        <v>◆専門部より大会３日間の派遣依頼文書を発行します。</v>
      </c>
      <c r="P9" s="908"/>
      <c r="Q9" s="331"/>
      <c r="W9" s="261"/>
      <c r="X9" s="261"/>
      <c r="Y9" s="261"/>
      <c r="AA9" s="284"/>
      <c r="AB9" s="261"/>
      <c r="AC9" s="261"/>
      <c r="AD9" s="261"/>
      <c r="AE9" s="261"/>
      <c r="AF9" s="261"/>
      <c r="AG9" s="261"/>
      <c r="AH9" s="261"/>
      <c r="AI9" s="261"/>
      <c r="AJ9" s="261"/>
      <c r="AK9" s="261"/>
    </row>
    <row r="10" spans="1:37" s="279" customFormat="1" ht="9.75" customHeight="1" x14ac:dyDescent="0.15">
      <c r="B10" s="332"/>
      <c r="C10" s="317" t="str">
        <f>Ⅳ１!A16</f>
        <v>9日の運営</v>
      </c>
      <c r="D10" s="333"/>
      <c r="G10" s="315" t="str">
        <f>C10</f>
        <v>9日の運営</v>
      </c>
      <c r="H10" s="334"/>
      <c r="I10" s="335"/>
      <c r="K10" s="336"/>
      <c r="M10" s="321" t="str">
        <f>G10</f>
        <v>9日の運営</v>
      </c>
      <c r="O10" s="337"/>
      <c r="P10" s="338"/>
      <c r="W10" s="261"/>
      <c r="X10" s="261"/>
      <c r="Y10" s="261"/>
      <c r="AA10" s="284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</row>
    <row r="11" spans="1:37" s="279" customFormat="1" ht="22.5" customHeight="1" x14ac:dyDescent="0.15">
      <c r="B11" s="324"/>
      <c r="C11" s="339" t="str">
        <f>(Ⅳ１!B16)</f>
        <v>入力必須(クリック後選択)</v>
      </c>
      <c r="D11" s="340" t="str">
        <f>(Ⅳ１!C14)</f>
        <v>◆専門部より大会３日間の派遣依頼文書を発行します。</v>
      </c>
      <c r="G11" s="902" t="str">
        <f>(Ⅳ１!D16)</f>
        <v>入力必須(クリック後選択)</v>
      </c>
      <c r="H11" s="903"/>
      <c r="I11" s="904"/>
      <c r="K11" s="341" t="str">
        <f>(Ⅳ１!E14)</f>
        <v>◆専門部より大会３日間の派遣依頼文書を発行します。</v>
      </c>
      <c r="M11" s="342" t="str">
        <f>(Ⅳ１!F16)</f>
        <v>入力必須(クリック後選択)</v>
      </c>
      <c r="N11" s="331"/>
      <c r="O11" s="909" t="str">
        <f>(Ⅳ１!G14)</f>
        <v>◆専門部より大会３日間の派遣依頼文書を発行します。</v>
      </c>
      <c r="P11" s="910"/>
      <c r="Q11" s="331"/>
      <c r="W11" s="261"/>
      <c r="X11" s="261"/>
      <c r="Y11" s="261"/>
      <c r="AA11" s="284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</row>
    <row r="12" spans="1:37" s="279" customFormat="1" ht="9.75" customHeight="1" x14ac:dyDescent="0.15">
      <c r="B12" s="332"/>
      <c r="C12" s="317" t="str">
        <f>Ⅳ１!A18</f>
        <v>10日の運営</v>
      </c>
      <c r="D12" s="333"/>
      <c r="G12" s="317" t="str">
        <f>C12</f>
        <v>10日の運営</v>
      </c>
      <c r="H12" s="343"/>
      <c r="I12" s="335"/>
      <c r="K12" s="344"/>
      <c r="M12" s="321" t="str">
        <f>G12</f>
        <v>10日の運営</v>
      </c>
      <c r="O12" s="345"/>
      <c r="P12" s="338"/>
      <c r="W12" s="261"/>
      <c r="X12" s="261"/>
      <c r="Y12" s="261"/>
      <c r="AA12" s="284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</row>
    <row r="13" spans="1:37" s="279" customFormat="1" ht="22.5" customHeight="1" x14ac:dyDescent="0.15">
      <c r="B13" s="324"/>
      <c r="C13" s="339" t="str">
        <f>(Ⅳ１!B18)</f>
        <v>入力必須(クリック後選択)</v>
      </c>
      <c r="D13" s="340" t="str">
        <f>(Ⅳ１!C14)</f>
        <v>◆専門部より大会３日間の派遣依頼文書を発行します。</v>
      </c>
      <c r="G13" s="902" t="str">
        <f>(Ⅳ１!D18)</f>
        <v>入力必須(クリック後選択)</v>
      </c>
      <c r="H13" s="903"/>
      <c r="I13" s="904"/>
      <c r="J13" s="346"/>
      <c r="K13" s="341" t="str">
        <f>(Ⅳ１!E14)</f>
        <v>◆専門部より大会３日間の派遣依頼文書を発行します。</v>
      </c>
      <c r="M13" s="342" t="str">
        <f>(Ⅳ１!F18)</f>
        <v>入力必須(クリック後選択)</v>
      </c>
      <c r="N13" s="331"/>
      <c r="O13" s="909" t="str">
        <f>(Ⅳ１!G14)</f>
        <v>◆専門部より大会３日間の派遣依頼文書を発行します。</v>
      </c>
      <c r="P13" s="910"/>
      <c r="Q13" s="331"/>
      <c r="W13" s="261"/>
      <c r="X13" s="261"/>
      <c r="Y13" s="261"/>
      <c r="AA13" s="284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</row>
    <row r="14" spans="1:37" s="279" customFormat="1" ht="9.75" customHeight="1" x14ac:dyDescent="0.15">
      <c r="B14" s="347"/>
      <c r="C14" s="317" t="s">
        <v>70</v>
      </c>
      <c r="D14" s="348"/>
      <c r="E14" s="349"/>
      <c r="F14" s="289"/>
      <c r="G14" s="315" t="s">
        <v>70</v>
      </c>
      <c r="H14" s="350"/>
      <c r="K14" s="351"/>
      <c r="M14" s="317" t="s">
        <v>70</v>
      </c>
      <c r="N14" s="346"/>
      <c r="O14" s="352"/>
      <c r="P14" s="353"/>
      <c r="W14" s="261"/>
      <c r="X14" s="261"/>
      <c r="Y14" s="261"/>
      <c r="AA14" s="284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</row>
    <row r="15" spans="1:37" s="279" customFormat="1" ht="32.25" customHeight="1" thickBot="1" x14ac:dyDescent="0.2">
      <c r="B15" s="308"/>
      <c r="C15" s="939" t="str">
        <f>(Ⅳ１!B20)&amp;(Ⅳ１!C20)</f>
        <v>弁当注文（選択必須）</v>
      </c>
      <c r="D15" s="940"/>
      <c r="G15" s="884" t="str">
        <f>(Ⅳ１!D20)&amp;(Ⅳ１!E20)</f>
        <v>弁当注文（選択必須）</v>
      </c>
      <c r="H15" s="885"/>
      <c r="I15" s="885"/>
      <c r="J15" s="885"/>
      <c r="K15" s="886"/>
      <c r="L15" s="354"/>
      <c r="M15" s="880" t="str">
        <f>(Ⅳ１!F20)&amp;(Ⅳ１!G20)</f>
        <v>弁当注文（選択必須）</v>
      </c>
      <c r="N15" s="881"/>
      <c r="O15" s="882"/>
      <c r="P15" s="883"/>
      <c r="Q15" s="355"/>
      <c r="W15" s="261"/>
      <c r="X15" s="261"/>
      <c r="Y15" s="261"/>
      <c r="AA15" s="284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</row>
    <row r="16" spans="1:37" s="279" customFormat="1" ht="9.75" customHeight="1" x14ac:dyDescent="0.15">
      <c r="B16" s="347"/>
      <c r="C16" s="356" t="s">
        <v>71</v>
      </c>
      <c r="D16" s="357"/>
      <c r="G16" s="890" t="s">
        <v>71</v>
      </c>
      <c r="H16" s="891"/>
      <c r="I16" s="353"/>
      <c r="K16" s="358"/>
      <c r="M16" s="359" t="s">
        <v>71</v>
      </c>
      <c r="N16" s="352"/>
      <c r="O16" s="360"/>
      <c r="P16" s="313"/>
      <c r="W16" s="261"/>
      <c r="X16" s="261"/>
      <c r="Y16" s="76"/>
      <c r="Z16" s="271"/>
      <c r="AA16" s="284"/>
      <c r="AB16" s="261"/>
      <c r="AC16" s="261"/>
      <c r="AD16" s="261"/>
      <c r="AE16" s="261"/>
      <c r="AF16" s="261"/>
      <c r="AG16" s="261"/>
      <c r="AH16" s="261"/>
      <c r="AI16" s="261"/>
      <c r="AJ16" s="261"/>
      <c r="AK16" s="76"/>
    </row>
    <row r="17" spans="1:46" s="279" customFormat="1" ht="20.25" customHeight="1" thickBot="1" x14ac:dyDescent="0.2">
      <c r="B17" s="324"/>
      <c r="C17" s="361">
        <f>(Ⅳ１!B22)</f>
        <v>0</v>
      </c>
      <c r="D17" s="362"/>
      <c r="G17" s="887">
        <f>(Ⅳ１!D22)</f>
        <v>0</v>
      </c>
      <c r="H17" s="888"/>
      <c r="I17" s="889"/>
      <c r="J17" s="363"/>
      <c r="K17" s="364"/>
      <c r="L17" s="365"/>
      <c r="M17" s="366">
        <f>(Ⅳ１!F22)</f>
        <v>0</v>
      </c>
      <c r="N17" s="367"/>
      <c r="O17" s="368"/>
      <c r="P17" s="331"/>
      <c r="Q17" s="331"/>
      <c r="W17" s="261"/>
      <c r="X17" s="261"/>
      <c r="Y17" s="76"/>
      <c r="Z17" s="271"/>
      <c r="AA17" s="284"/>
      <c r="AB17" s="261"/>
      <c r="AC17" s="261"/>
      <c r="AD17" s="261"/>
      <c r="AE17" s="261"/>
      <c r="AF17" s="261"/>
      <c r="AG17" s="261"/>
      <c r="AH17" s="261"/>
      <c r="AI17" s="261"/>
      <c r="AJ17" s="261"/>
      <c r="AK17" s="76"/>
    </row>
    <row r="18" spans="1:46" s="279" customFormat="1" ht="7.5" customHeight="1" thickBot="1" x14ac:dyDescent="0.2">
      <c r="B18" s="369"/>
      <c r="C18" s="369"/>
      <c r="D18" s="332"/>
      <c r="E18" s="370"/>
      <c r="F18" s="289"/>
      <c r="G18" s="371"/>
      <c r="H18" s="289"/>
      <c r="I18" s="292"/>
      <c r="J18" s="292"/>
      <c r="K18" s="372"/>
      <c r="L18" s="292"/>
      <c r="M18" s="292"/>
      <c r="N18" s="373"/>
      <c r="O18" s="373"/>
      <c r="P18" s="373"/>
      <c r="Q18" s="373"/>
      <c r="W18" s="261"/>
      <c r="X18" s="261"/>
      <c r="Y18" s="76"/>
      <c r="Z18" s="271"/>
      <c r="AA18" s="284"/>
      <c r="AB18" s="261"/>
      <c r="AC18" s="261"/>
      <c r="AD18" s="261"/>
      <c r="AE18" s="261"/>
      <c r="AF18" s="261"/>
      <c r="AG18" s="261"/>
      <c r="AH18" s="261"/>
      <c r="AI18" s="261"/>
      <c r="AJ18" s="261"/>
      <c r="AK18" s="76"/>
    </row>
    <row r="19" spans="1:46" s="374" customFormat="1" ht="24.75" customHeight="1" thickBot="1" x14ac:dyDescent="0.3">
      <c r="B19" s="375"/>
      <c r="C19" s="920" t="s">
        <v>91</v>
      </c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2"/>
      <c r="Q19" s="376"/>
      <c r="W19" s="261"/>
      <c r="X19" s="261"/>
      <c r="Y19" s="76"/>
      <c r="Z19" s="271"/>
      <c r="AA19" s="272"/>
      <c r="AB19" s="261"/>
      <c r="AC19" s="261"/>
      <c r="AD19" s="261"/>
      <c r="AE19" s="261"/>
      <c r="AF19" s="261"/>
      <c r="AG19" s="261"/>
      <c r="AH19" s="261"/>
      <c r="AI19" s="263"/>
      <c r="AJ19" s="263"/>
      <c r="AK19" s="76"/>
    </row>
    <row r="20" spans="1:46" s="279" customFormat="1" ht="18.75" customHeight="1" thickBot="1" x14ac:dyDescent="0.2">
      <c r="B20" s="377"/>
      <c r="C20" s="936" t="s">
        <v>328</v>
      </c>
      <c r="D20" s="937"/>
      <c r="E20" s="937"/>
      <c r="F20" s="937"/>
      <c r="G20" s="937"/>
      <c r="H20" s="937"/>
      <c r="I20" s="937"/>
      <c r="J20" s="937"/>
      <c r="K20" s="937"/>
      <c r="L20" s="937"/>
      <c r="M20" s="938"/>
      <c r="N20" s="378"/>
      <c r="O20" s="378"/>
      <c r="P20" s="379"/>
      <c r="W20" s="261"/>
      <c r="X20" s="261"/>
      <c r="Y20" s="76"/>
      <c r="Z20" s="271"/>
      <c r="AA20" s="272"/>
      <c r="AB20" s="261"/>
      <c r="AC20" s="261"/>
      <c r="AD20" s="261"/>
      <c r="AE20" s="261"/>
      <c r="AF20" s="261"/>
      <c r="AG20" s="261"/>
      <c r="AH20" s="261"/>
      <c r="AI20" s="261"/>
      <c r="AJ20" s="261"/>
      <c r="AK20" s="76"/>
    </row>
    <row r="21" spans="1:46" s="285" customFormat="1" ht="12" customHeight="1" x14ac:dyDescent="0.15">
      <c r="B21" s="833"/>
      <c r="C21" s="380" t="s">
        <v>92</v>
      </c>
      <c r="D21" s="381" t="s">
        <v>93</v>
      </c>
      <c r="E21" s="382"/>
      <c r="F21" s="382"/>
      <c r="G21" s="835" t="str">
        <f>(初期設定!D13)</f>
        <v>ラジオドキュメント</v>
      </c>
      <c r="H21" s="835"/>
      <c r="I21" s="835"/>
      <c r="J21" s="384"/>
      <c r="K21" s="383" t="str">
        <f>(初期設定!D14)</f>
        <v>テレビドキュメント</v>
      </c>
      <c r="L21" s="385"/>
      <c r="M21" s="386" t="str">
        <f>(初期設定!D15)</f>
        <v>創作ラジオドラマ</v>
      </c>
      <c r="N21" s="387"/>
      <c r="O21" s="915" t="s">
        <v>95</v>
      </c>
      <c r="P21" s="916"/>
      <c r="Q21" s="387"/>
      <c r="W21" s="388"/>
      <c r="X21" s="388"/>
      <c r="Y21" s="388"/>
      <c r="AA21" s="389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</row>
    <row r="22" spans="1:46" s="279" customFormat="1" ht="18" customHeight="1" thickBot="1" x14ac:dyDescent="0.2">
      <c r="B22" s="834"/>
      <c r="C22" s="390">
        <f ca="1">COUNTIF($C$51:$C$124,"アナウンス")</f>
        <v>0</v>
      </c>
      <c r="D22" s="391">
        <f ca="1">COUNTIF($C$51:$C$124,"朗読")</f>
        <v>0</v>
      </c>
      <c r="E22" s="392"/>
      <c r="F22" s="393"/>
      <c r="G22" s="925">
        <f ca="1">COUNTIF($C$51:$C$124,G21)</f>
        <v>0</v>
      </c>
      <c r="H22" s="925"/>
      <c r="I22" s="925"/>
      <c r="J22" s="392"/>
      <c r="K22" s="394">
        <f ca="1">COUNTIF($C$51:$C$124,K21)</f>
        <v>0</v>
      </c>
      <c r="L22" s="393"/>
      <c r="M22" s="395">
        <f ca="1">COUNTIF($C$51:$C$124,M21)</f>
        <v>0</v>
      </c>
      <c r="N22" s="396"/>
      <c r="O22" s="917">
        <f ca="1">C22+D22+G22+K22+M22+C24+D24</f>
        <v>0</v>
      </c>
      <c r="P22" s="918"/>
      <c r="Q22" s="396"/>
      <c r="W22" s="261"/>
      <c r="X22" s="261"/>
      <c r="Y22" s="76"/>
      <c r="Z22" s="271"/>
      <c r="AA22" s="272"/>
      <c r="AB22" s="261"/>
      <c r="AC22" s="261"/>
      <c r="AD22" s="261"/>
      <c r="AE22" s="261"/>
      <c r="AF22" s="261"/>
      <c r="AG22" s="261"/>
      <c r="AH22" s="261"/>
      <c r="AI22" s="261"/>
      <c r="AJ22" s="261"/>
      <c r="AK22" s="76"/>
    </row>
    <row r="23" spans="1:46" s="279" customFormat="1" ht="12" customHeight="1" thickBot="1" x14ac:dyDescent="0.2">
      <c r="B23" s="834"/>
      <c r="C23" s="380" t="str">
        <f>(初期設定!D16)</f>
        <v>創作テレビドラマ</v>
      </c>
      <c r="D23" s="381" t="str">
        <f>(初期設定!D17)</f>
        <v>校内放送研究発表</v>
      </c>
      <c r="E23" s="397"/>
      <c r="F23" s="384"/>
      <c r="G23" s="835" t="str">
        <f>(初期設定!D18)</f>
        <v>番組研発のみ参加</v>
      </c>
      <c r="H23" s="835"/>
      <c r="I23" s="836"/>
      <c r="K23" s="398"/>
      <c r="M23" s="399"/>
      <c r="N23" s="399"/>
      <c r="O23" s="855" t="s">
        <v>500</v>
      </c>
      <c r="P23" s="856"/>
      <c r="Q23" s="400"/>
      <c r="W23" s="261"/>
      <c r="X23" s="261"/>
      <c r="Y23" s="76"/>
      <c r="Z23" s="271"/>
      <c r="AA23" s="272"/>
      <c r="AB23" s="261"/>
      <c r="AC23" s="261"/>
      <c r="AD23" s="261"/>
      <c r="AE23" s="261"/>
      <c r="AF23" s="261"/>
      <c r="AG23" s="261"/>
      <c r="AH23" s="261"/>
      <c r="AI23" s="261"/>
      <c r="AJ23" s="261"/>
      <c r="AK23" s="76"/>
    </row>
    <row r="24" spans="1:46" s="279" customFormat="1" ht="18" customHeight="1" thickBot="1" x14ac:dyDescent="0.2">
      <c r="B24" s="834"/>
      <c r="C24" s="401">
        <f ca="1">COUNTIF($C$51:$C$124,C23)</f>
        <v>0</v>
      </c>
      <c r="D24" s="394">
        <f ca="1">COUNTIF($C$51:$C$124,D23)</f>
        <v>0</v>
      </c>
      <c r="E24" s="392"/>
      <c r="F24" s="402"/>
      <c r="G24" s="923">
        <f ca="1">COUNTIF($C$51:$C$124,G23)</f>
        <v>0</v>
      </c>
      <c r="H24" s="923"/>
      <c r="I24" s="924"/>
      <c r="K24" s="403"/>
      <c r="M24" s="404" t="s">
        <v>151</v>
      </c>
      <c r="N24" s="400"/>
      <c r="O24" s="400"/>
      <c r="P24" s="405"/>
      <c r="Q24" s="400"/>
      <c r="W24" s="261"/>
      <c r="X24" s="261"/>
      <c r="Y24" s="76"/>
      <c r="Z24" s="271"/>
      <c r="AA24" s="272"/>
      <c r="AB24" s="261"/>
      <c r="AC24" s="261"/>
      <c r="AD24" s="261"/>
      <c r="AE24" s="261"/>
      <c r="AF24" s="261"/>
      <c r="AG24" s="261"/>
      <c r="AH24" s="261"/>
      <c r="AI24" s="261"/>
      <c r="AJ24" s="261"/>
      <c r="AK24" s="76"/>
    </row>
    <row r="25" spans="1:46" s="279" customFormat="1" ht="5.25" customHeight="1" x14ac:dyDescent="0.15">
      <c r="B25" s="406"/>
      <c r="C25" s="407"/>
      <c r="D25" s="400"/>
      <c r="E25" s="400"/>
      <c r="F25" s="400"/>
      <c r="G25" s="400"/>
      <c r="H25" s="396"/>
      <c r="I25" s="77"/>
      <c r="J25" s="400"/>
      <c r="M25" s="400"/>
      <c r="N25" s="400"/>
      <c r="O25" s="400"/>
      <c r="P25" s="405"/>
      <c r="Q25" s="400"/>
      <c r="S25" s="408"/>
      <c r="T25" s="408"/>
      <c r="U25" s="408"/>
      <c r="W25" s="261"/>
      <c r="X25" s="261"/>
      <c r="Y25" s="76"/>
      <c r="Z25" s="271"/>
      <c r="AA25" s="272"/>
      <c r="AB25" s="261"/>
      <c r="AC25" s="261"/>
      <c r="AD25" s="261"/>
      <c r="AE25" s="261"/>
      <c r="AF25" s="261"/>
      <c r="AG25" s="261"/>
      <c r="AH25" s="261"/>
      <c r="AI25" s="261"/>
      <c r="AJ25" s="261"/>
      <c r="AK25" s="76"/>
    </row>
    <row r="26" spans="1:46" s="279" customFormat="1" ht="39.75" customHeight="1" x14ac:dyDescent="0.25">
      <c r="B26" s="403"/>
      <c r="C26" s="409" t="b">
        <v>0</v>
      </c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1"/>
      <c r="Q26" s="400"/>
      <c r="S26" s="408"/>
      <c r="U26" s="408"/>
      <c r="W26" s="261"/>
      <c r="X26" s="261"/>
      <c r="Y26" s="76"/>
      <c r="Z26" s="271"/>
      <c r="AA26" s="272"/>
      <c r="AB26" s="261"/>
      <c r="AC26" s="261"/>
      <c r="AD26" s="261"/>
      <c r="AE26" s="261"/>
      <c r="AF26" s="261"/>
      <c r="AG26" s="261"/>
      <c r="AH26" s="261"/>
      <c r="AI26" s="261"/>
      <c r="AJ26" s="261"/>
      <c r="AK26" s="76"/>
    </row>
    <row r="27" spans="1:46" s="279" customFormat="1" ht="28.5" customHeight="1" x14ac:dyDescent="0.25">
      <c r="A27" s="412"/>
      <c r="B27" s="413"/>
      <c r="C27" s="846" t="str">
        <f>"(1)　"&amp;D4&amp;"で原稿と書面による申込書を提出してください。"</f>
        <v>(1)　6月2日(金)消印有効で原稿と書面による申込書を提出してください。</v>
      </c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8"/>
      <c r="Q27" s="400"/>
      <c r="S27" s="408"/>
      <c r="T27" s="408"/>
      <c r="U27" s="408"/>
      <c r="W27" s="261"/>
      <c r="X27" s="261"/>
      <c r="Y27" s="76"/>
      <c r="Z27" s="271"/>
      <c r="AA27" s="272"/>
      <c r="AB27" s="261"/>
      <c r="AC27" s="261"/>
      <c r="AD27" s="261"/>
      <c r="AE27" s="261"/>
      <c r="AF27" s="261"/>
      <c r="AG27" s="261"/>
      <c r="AH27" s="261"/>
      <c r="AI27" s="261"/>
      <c r="AJ27" s="261"/>
      <c r="AK27" s="76"/>
    </row>
    <row r="28" spans="1:46" s="279" customFormat="1" ht="93.75" customHeight="1" x14ac:dyDescent="0.15">
      <c r="A28" s="412"/>
      <c r="B28" s="413"/>
      <c r="C28" s="849" t="s">
        <v>515</v>
      </c>
      <c r="D28" s="850"/>
      <c r="E28" s="850"/>
      <c r="F28" s="850"/>
      <c r="G28" s="850"/>
      <c r="H28" s="850"/>
      <c r="I28" s="850"/>
      <c r="J28" s="850"/>
      <c r="K28" s="850"/>
      <c r="L28" s="850"/>
      <c r="M28" s="850"/>
      <c r="N28" s="850"/>
      <c r="O28" s="850"/>
      <c r="P28" s="851"/>
      <c r="Q28" s="400"/>
      <c r="S28" s="408"/>
      <c r="T28" s="408"/>
      <c r="U28" s="408"/>
      <c r="W28" s="261"/>
      <c r="X28" s="261"/>
      <c r="Y28" s="76"/>
      <c r="Z28" s="271"/>
      <c r="AA28" s="272"/>
      <c r="AB28" s="261"/>
      <c r="AC28" s="261"/>
      <c r="AD28" s="261"/>
      <c r="AE28" s="261"/>
      <c r="AF28" s="261"/>
      <c r="AG28" s="261"/>
      <c r="AH28" s="261"/>
      <c r="AI28" s="261"/>
      <c r="AJ28" s="261"/>
      <c r="AK28" s="76"/>
    </row>
    <row r="29" spans="1:46" s="279" customFormat="1" ht="28.5" customHeight="1" x14ac:dyDescent="0.15">
      <c r="A29" s="412"/>
      <c r="B29" s="414"/>
      <c r="C29" s="849" t="s">
        <v>399</v>
      </c>
      <c r="D29" s="850"/>
      <c r="E29" s="850"/>
      <c r="F29" s="850"/>
      <c r="G29" s="850"/>
      <c r="H29" s="850"/>
      <c r="I29" s="850"/>
      <c r="J29" s="850"/>
      <c r="K29" s="850"/>
      <c r="L29" s="850"/>
      <c r="M29" s="850"/>
      <c r="N29" s="850"/>
      <c r="O29" s="850"/>
      <c r="P29" s="851"/>
      <c r="Q29" s="400"/>
      <c r="S29" s="408"/>
      <c r="T29" s="408"/>
      <c r="U29" s="408"/>
      <c r="W29" s="261"/>
      <c r="X29" s="261"/>
      <c r="Y29" s="261"/>
      <c r="AA29" s="272"/>
      <c r="AB29" s="261"/>
      <c r="AC29" s="261"/>
      <c r="AD29" s="261"/>
      <c r="AE29" s="261"/>
      <c r="AF29" s="261"/>
      <c r="AG29" s="261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6"/>
    </row>
    <row r="30" spans="1:46" s="279" customFormat="1" ht="40.5" customHeight="1" x14ac:dyDescent="0.15">
      <c r="A30" s="412"/>
      <c r="B30" s="417"/>
      <c r="C30" s="849" t="s">
        <v>501</v>
      </c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1"/>
      <c r="Q30" s="400"/>
      <c r="S30" s="408"/>
      <c r="T30" s="408"/>
      <c r="U30" s="408"/>
      <c r="W30" s="261"/>
      <c r="X30" s="261"/>
      <c r="Y30" s="261"/>
      <c r="AA30" s="272"/>
      <c r="AB30" s="261"/>
      <c r="AC30" s="261"/>
      <c r="AD30" s="261"/>
      <c r="AE30" s="261"/>
      <c r="AF30" s="261"/>
      <c r="AG30" s="261"/>
      <c r="AH30" s="261"/>
      <c r="AI30" s="261"/>
      <c r="AJ30" s="261"/>
      <c r="AK30" s="76"/>
    </row>
    <row r="31" spans="1:46" s="279" customFormat="1" ht="28.5" customHeight="1" thickBot="1" x14ac:dyDescent="0.2">
      <c r="A31" s="412"/>
      <c r="B31" s="418"/>
      <c r="C31" s="852" t="s">
        <v>502</v>
      </c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4"/>
      <c r="Q31" s="419"/>
      <c r="S31" s="408"/>
      <c r="T31" s="408"/>
      <c r="U31" s="408"/>
      <c r="W31" s="261"/>
      <c r="X31" s="261"/>
      <c r="Y31" s="261"/>
      <c r="AA31" s="272"/>
      <c r="AB31" s="261"/>
      <c r="AC31" s="261"/>
      <c r="AD31" s="261"/>
      <c r="AE31" s="261"/>
      <c r="AF31" s="261"/>
      <c r="AG31" s="261"/>
      <c r="AH31" s="261"/>
      <c r="AI31" s="261"/>
      <c r="AJ31" s="261"/>
      <c r="AK31" s="76"/>
    </row>
    <row r="32" spans="1:46" s="279" customFormat="1" ht="14.25" customHeight="1" x14ac:dyDescent="0.15">
      <c r="A32" s="410"/>
      <c r="B32" s="420"/>
      <c r="C32" s="421" t="s">
        <v>333</v>
      </c>
      <c r="D32" s="421"/>
      <c r="E32" s="422"/>
      <c r="F32" s="423"/>
      <c r="G32" s="410"/>
      <c r="H32" s="410"/>
      <c r="I32" s="423"/>
      <c r="J32" s="410"/>
      <c r="K32" s="424"/>
      <c r="L32" s="424"/>
      <c r="M32" s="410"/>
      <c r="N32" s="425"/>
      <c r="O32" s="425"/>
      <c r="P32" s="425"/>
      <c r="Q32" s="419"/>
      <c r="S32" s="408"/>
      <c r="T32" s="408"/>
      <c r="U32" s="408"/>
      <c r="W32" s="261"/>
      <c r="X32" s="261"/>
      <c r="Y32" s="76"/>
      <c r="Z32" s="271"/>
      <c r="AA32" s="272"/>
      <c r="AB32" s="261"/>
      <c r="AC32" s="261"/>
      <c r="AD32" s="261"/>
      <c r="AE32" s="261"/>
      <c r="AF32" s="261"/>
      <c r="AG32" s="261"/>
      <c r="AH32" s="261"/>
      <c r="AI32" s="261"/>
      <c r="AJ32" s="261"/>
      <c r="AK32" s="76"/>
    </row>
    <row r="33" spans="2:37" s="279" customFormat="1" ht="23.25" customHeight="1" thickBot="1" x14ac:dyDescent="0.2">
      <c r="B33" s="327"/>
      <c r="C33" s="324" t="s">
        <v>334</v>
      </c>
      <c r="D33" s="426">
        <f>(Ⅰ!C19)</f>
        <v>0</v>
      </c>
      <c r="G33" s="427" t="s">
        <v>85</v>
      </c>
      <c r="I33" s="428">
        <f>(Ⅰ!F19)</f>
        <v>0</v>
      </c>
      <c r="K33" s="429"/>
      <c r="L33" s="365"/>
      <c r="M33" s="365"/>
      <c r="N33" s="365"/>
      <c r="O33" s="430"/>
      <c r="P33" s="419"/>
      <c r="Q33" s="419"/>
      <c r="S33" s="408"/>
      <c r="T33" s="408"/>
      <c r="U33" s="408"/>
      <c r="W33" s="261"/>
      <c r="X33" s="261"/>
      <c r="Y33" s="76"/>
      <c r="Z33" s="271"/>
      <c r="AA33" s="284"/>
      <c r="AB33" s="261"/>
      <c r="AC33" s="261"/>
      <c r="AD33" s="261"/>
      <c r="AE33" s="261"/>
      <c r="AF33" s="261"/>
      <c r="AG33" s="261"/>
      <c r="AH33" s="261"/>
      <c r="AI33" s="261"/>
      <c r="AJ33" s="261"/>
      <c r="AK33" s="76"/>
    </row>
    <row r="34" spans="2:37" s="279" customFormat="1" ht="7.5" customHeight="1" thickBot="1" x14ac:dyDescent="0.2">
      <c r="B34" s="327"/>
      <c r="C34" s="324"/>
      <c r="D34" s="424"/>
      <c r="G34" s="427"/>
      <c r="I34" s="431"/>
      <c r="K34" s="371"/>
      <c r="O34" s="419"/>
      <c r="P34" s="419"/>
      <c r="Q34" s="432"/>
      <c r="S34" s="110"/>
      <c r="T34" s="110"/>
      <c r="U34" s="110"/>
      <c r="V34" s="110"/>
      <c r="W34" s="110"/>
      <c r="X34" s="110"/>
      <c r="Y34" s="110"/>
      <c r="Z34" s="271"/>
      <c r="AA34" s="284"/>
      <c r="AB34" s="261"/>
      <c r="AC34" s="261"/>
      <c r="AD34" s="261"/>
      <c r="AE34" s="261"/>
      <c r="AF34" s="261"/>
      <c r="AG34" s="261"/>
      <c r="AH34" s="261"/>
      <c r="AI34" s="261"/>
      <c r="AJ34" s="261"/>
      <c r="AK34" s="76"/>
    </row>
    <row r="35" spans="2:37" s="279" customFormat="1" ht="21.75" customHeight="1" thickBot="1" x14ac:dyDescent="0.2">
      <c r="B35" s="327"/>
      <c r="C35" s="928" t="s">
        <v>341</v>
      </c>
      <c r="D35" s="929"/>
      <c r="E35" s="433"/>
      <c r="F35" s="433"/>
      <c r="G35" s="434"/>
      <c r="H35" s="433"/>
      <c r="I35" s="435"/>
      <c r="J35" s="433"/>
      <c r="K35" s="436"/>
      <c r="L35" s="433"/>
      <c r="M35" s="930" t="s">
        <v>156</v>
      </c>
      <c r="N35" s="931"/>
      <c r="O35" s="931"/>
      <c r="P35" s="932"/>
      <c r="Q35" s="111"/>
      <c r="S35" s="110"/>
      <c r="T35" s="110"/>
      <c r="U35" s="110"/>
      <c r="V35" s="110"/>
      <c r="W35" s="110"/>
      <c r="X35" s="110"/>
      <c r="Y35" s="110"/>
      <c r="Z35" s="271"/>
      <c r="AA35" s="284"/>
      <c r="AB35" s="261"/>
      <c r="AC35" s="261"/>
      <c r="AD35" s="261"/>
      <c r="AE35" s="261"/>
      <c r="AF35" s="261"/>
      <c r="AG35" s="261"/>
      <c r="AH35" s="261"/>
      <c r="AI35" s="261"/>
      <c r="AJ35" s="261"/>
      <c r="AK35" s="76"/>
    </row>
    <row r="36" spans="2:37" s="279" customFormat="1" ht="16.5" customHeight="1" thickBot="1" x14ac:dyDescent="0.2">
      <c r="B36" s="327"/>
      <c r="C36" s="437" t="s">
        <v>344</v>
      </c>
      <c r="D36" s="438"/>
      <c r="E36" s="439"/>
      <c r="F36" s="439"/>
      <c r="G36" s="440"/>
      <c r="H36" s="439"/>
      <c r="I36" s="441"/>
      <c r="J36" s="439"/>
      <c r="K36" s="442"/>
      <c r="L36" s="439"/>
      <c r="M36" s="933" t="str">
        <f>IF(ISERROR(VLOOKUP(C3,(初期設定!D33):(初期設定!F110),3,0)),"",VLOOKUP(C3,(初期設定!D33):(初期設定!F110),3,0))</f>
        <v/>
      </c>
      <c r="N36" s="934"/>
      <c r="O36" s="934"/>
      <c r="P36" s="935"/>
      <c r="Q36" s="111"/>
      <c r="R36" s="111"/>
      <c r="S36" s="110"/>
      <c r="T36" s="110"/>
      <c r="U36" s="110"/>
      <c r="V36" s="110"/>
      <c r="W36" s="110"/>
      <c r="X36" s="110"/>
      <c r="Y36" s="110"/>
      <c r="Z36" s="271"/>
      <c r="AA36" s="284"/>
      <c r="AB36" s="261"/>
      <c r="AC36" s="261"/>
      <c r="AD36" s="261"/>
      <c r="AE36" s="261"/>
      <c r="AF36" s="261"/>
      <c r="AG36" s="261"/>
      <c r="AH36" s="261"/>
      <c r="AI36" s="261"/>
      <c r="AJ36" s="261"/>
      <c r="AK36" s="76"/>
    </row>
    <row r="37" spans="2:37" s="279" customFormat="1" ht="16.5" customHeight="1" thickTop="1" x14ac:dyDescent="0.15">
      <c r="B37" s="327"/>
      <c r="C37" s="443" t="s">
        <v>503</v>
      </c>
      <c r="D37" s="438"/>
      <c r="E37" s="439"/>
      <c r="F37" s="439"/>
      <c r="G37" s="440"/>
      <c r="H37" s="439"/>
      <c r="I37" s="441"/>
      <c r="J37" s="439"/>
      <c r="K37" s="442"/>
      <c r="L37" s="442"/>
      <c r="M37" s="442"/>
      <c r="N37" s="442"/>
      <c r="O37" s="442"/>
      <c r="P37" s="444"/>
      <c r="Q37" s="111"/>
      <c r="R37" s="111"/>
      <c r="S37" s="110"/>
      <c r="T37" s="110"/>
      <c r="U37" s="110"/>
      <c r="V37" s="110"/>
      <c r="W37" s="110"/>
      <c r="X37" s="110"/>
      <c r="Y37" s="110"/>
      <c r="Z37" s="271"/>
      <c r="AA37" s="284"/>
      <c r="AB37" s="261"/>
      <c r="AC37" s="261"/>
      <c r="AD37" s="261"/>
      <c r="AE37" s="261"/>
      <c r="AF37" s="261"/>
      <c r="AG37" s="261"/>
      <c r="AH37" s="261"/>
      <c r="AI37" s="261"/>
      <c r="AJ37" s="261"/>
      <c r="AK37" s="76"/>
    </row>
    <row r="38" spans="2:37" s="279" customFormat="1" ht="16.5" customHeight="1" x14ac:dyDescent="0.15">
      <c r="B38" s="327"/>
      <c r="C38" s="445" t="s">
        <v>504</v>
      </c>
      <c r="D38" s="438"/>
      <c r="E38" s="439"/>
      <c r="F38" s="439"/>
      <c r="G38" s="440"/>
      <c r="H38" s="439"/>
      <c r="I38" s="441"/>
      <c r="J38" s="439"/>
      <c r="K38" s="442"/>
      <c r="L38" s="439"/>
      <c r="M38" s="439"/>
      <c r="N38" s="439"/>
      <c r="O38" s="446"/>
      <c r="P38" s="444"/>
      <c r="Q38" s="111"/>
      <c r="R38" s="111"/>
      <c r="S38" s="110"/>
      <c r="T38" s="110"/>
      <c r="U38" s="110"/>
      <c r="V38" s="110"/>
      <c r="W38" s="110"/>
      <c r="X38" s="110"/>
      <c r="Y38" s="110"/>
      <c r="Z38" s="271"/>
      <c r="AA38" s="284"/>
      <c r="AB38" s="261"/>
      <c r="AC38" s="261"/>
      <c r="AD38" s="261"/>
      <c r="AE38" s="261"/>
      <c r="AF38" s="261"/>
      <c r="AG38" s="261"/>
      <c r="AH38" s="261"/>
      <c r="AI38" s="261"/>
      <c r="AJ38" s="261"/>
      <c r="AK38" s="76"/>
    </row>
    <row r="39" spans="2:37" s="279" customFormat="1" ht="16.5" customHeight="1" x14ac:dyDescent="0.15">
      <c r="B39" s="327"/>
      <c r="C39" s="447" t="s">
        <v>243</v>
      </c>
      <c r="D39" s="438"/>
      <c r="E39" s="439"/>
      <c r="F39" s="439"/>
      <c r="G39" s="440"/>
      <c r="H39" s="439"/>
      <c r="I39" s="441"/>
      <c r="J39" s="439"/>
      <c r="K39" s="442"/>
      <c r="L39" s="439"/>
      <c r="M39" s="439"/>
      <c r="N39" s="439"/>
      <c r="O39" s="446"/>
      <c r="P39" s="444"/>
      <c r="Q39" s="111"/>
      <c r="R39" s="111"/>
      <c r="S39" s="110"/>
      <c r="T39" s="110"/>
      <c r="U39" s="110"/>
      <c r="V39" s="110"/>
      <c r="W39" s="110"/>
      <c r="X39" s="110"/>
      <c r="Y39" s="110"/>
      <c r="Z39" s="271"/>
      <c r="AA39" s="284"/>
      <c r="AB39" s="261"/>
      <c r="AC39" s="261"/>
      <c r="AD39" s="261"/>
      <c r="AE39" s="261"/>
      <c r="AF39" s="261"/>
      <c r="AG39" s="261"/>
      <c r="AH39" s="261"/>
      <c r="AI39" s="261"/>
      <c r="AJ39" s="261"/>
      <c r="AK39" s="76"/>
    </row>
    <row r="40" spans="2:37" s="450" customFormat="1" ht="28.5" customHeight="1" thickBot="1" x14ac:dyDescent="0.2">
      <c r="B40" s="448"/>
      <c r="C40" s="941" t="s">
        <v>505</v>
      </c>
      <c r="D40" s="942"/>
      <c r="E40" s="942"/>
      <c r="F40" s="942"/>
      <c r="G40" s="942"/>
      <c r="H40" s="942"/>
      <c r="I40" s="942"/>
      <c r="J40" s="942"/>
      <c r="K40" s="942"/>
      <c r="L40" s="942"/>
      <c r="M40" s="942"/>
      <c r="N40" s="942"/>
      <c r="O40" s="942"/>
      <c r="P40" s="943"/>
      <c r="Q40" s="449"/>
      <c r="Y40" s="451"/>
      <c r="Z40" s="452"/>
      <c r="AA40" s="453"/>
      <c r="AB40" s="454"/>
      <c r="AC40" s="454"/>
      <c r="AD40" s="454"/>
      <c r="AE40" s="454"/>
      <c r="AF40" s="454"/>
      <c r="AG40" s="454"/>
      <c r="AH40" s="454"/>
      <c r="AI40" s="454"/>
      <c r="AJ40" s="454"/>
      <c r="AK40" s="455"/>
    </row>
    <row r="41" spans="2:37" s="279" customFormat="1" ht="4.5" customHeight="1" x14ac:dyDescent="0.15">
      <c r="B41" s="419"/>
      <c r="F41" s="289"/>
      <c r="I41" s="289"/>
      <c r="K41" s="372"/>
      <c r="L41" s="372"/>
      <c r="N41" s="419"/>
      <c r="O41" s="419"/>
      <c r="P41" s="419"/>
      <c r="Q41" s="110"/>
      <c r="Y41" s="110"/>
      <c r="Z41" s="271"/>
      <c r="AA41" s="272"/>
      <c r="AB41" s="261"/>
      <c r="AC41" s="261"/>
      <c r="AD41" s="261"/>
      <c r="AE41" s="261"/>
      <c r="AF41" s="261"/>
      <c r="AG41" s="261"/>
      <c r="AH41" s="261"/>
      <c r="AI41" s="261"/>
      <c r="AJ41" s="261"/>
      <c r="AK41" s="76"/>
    </row>
    <row r="42" spans="2:37" s="279" customFormat="1" ht="63" customHeight="1" x14ac:dyDescent="0.15">
      <c r="B42" s="843" t="str">
        <f>B1</f>
        <v>第70回NHK杯全国高校放送コンテスト　宮崎県予選</v>
      </c>
      <c r="C42" s="843"/>
      <c r="D42" s="843"/>
      <c r="E42" s="843"/>
      <c r="F42" s="843"/>
      <c r="G42" s="843"/>
      <c r="H42" s="843"/>
      <c r="I42" s="843"/>
      <c r="J42" s="843"/>
      <c r="K42" s="843"/>
      <c r="L42" s="282"/>
      <c r="M42" s="456" t="s">
        <v>149</v>
      </c>
      <c r="N42" s="278" t="s">
        <v>102</v>
      </c>
      <c r="O42" s="457"/>
      <c r="P42" s="457"/>
      <c r="Q42" s="449"/>
      <c r="R42" s="449"/>
      <c r="S42" s="449"/>
      <c r="T42" s="449"/>
      <c r="U42" s="449"/>
      <c r="V42" s="449"/>
      <c r="W42" s="449"/>
      <c r="X42" s="449"/>
      <c r="Y42" s="449"/>
      <c r="Z42" s="271"/>
      <c r="AA42" s="272"/>
      <c r="AB42" s="261"/>
      <c r="AC42" s="261"/>
      <c r="AD42" s="261"/>
      <c r="AE42" s="261"/>
      <c r="AF42" s="261"/>
      <c r="AG42" s="261"/>
      <c r="AH42" s="261"/>
      <c r="AI42" s="261"/>
      <c r="AJ42" s="261"/>
      <c r="AK42" s="76"/>
    </row>
    <row r="43" spans="2:37" s="279" customFormat="1" ht="18.75" customHeight="1" x14ac:dyDescent="0.25">
      <c r="C43" s="458" t="s">
        <v>103</v>
      </c>
      <c r="D43" s="844">
        <f>C3</f>
        <v>0</v>
      </c>
      <c r="E43" s="844"/>
      <c r="F43" s="844"/>
      <c r="G43" s="844"/>
      <c r="H43" s="844"/>
      <c r="I43" s="844"/>
      <c r="K43" s="292"/>
      <c r="L43" s="291"/>
      <c r="M43" s="857" t="str">
        <f>M36</f>
        <v/>
      </c>
      <c r="N43" s="857"/>
      <c r="O43" s="857"/>
      <c r="P43" s="288"/>
      <c r="Q43" s="110"/>
      <c r="Z43" s="271"/>
      <c r="AA43" s="272"/>
      <c r="AB43" s="261"/>
      <c r="AC43" s="261"/>
      <c r="AD43" s="261"/>
      <c r="AE43" s="261"/>
      <c r="AF43" s="261"/>
      <c r="AG43" s="261"/>
      <c r="AH43" s="261"/>
      <c r="AI43" s="261"/>
      <c r="AJ43" s="261"/>
      <c r="AK43" s="76"/>
    </row>
    <row r="44" spans="2:37" s="279" customFormat="1" ht="7.5" customHeight="1" x14ac:dyDescent="0.25">
      <c r="C44" s="301"/>
      <c r="D44" s="376"/>
      <c r="E44" s="301"/>
      <c r="F44" s="376"/>
      <c r="K44" s="419"/>
      <c r="L44" s="419"/>
      <c r="M44" s="419"/>
      <c r="N44" s="288"/>
      <c r="O44" s="288"/>
      <c r="P44" s="288"/>
      <c r="Q44" s="110"/>
      <c r="R44" s="110"/>
      <c r="S44" s="110"/>
      <c r="T44" s="110"/>
      <c r="U44" s="110"/>
      <c r="V44" s="110"/>
      <c r="W44" s="110"/>
      <c r="X44" s="110"/>
      <c r="Y44" s="110"/>
      <c r="Z44" s="271"/>
      <c r="AA44" s="272"/>
      <c r="AB44" s="261"/>
      <c r="AC44" s="261"/>
      <c r="AD44" s="261"/>
      <c r="AE44" s="261"/>
      <c r="AF44" s="261"/>
      <c r="AG44" s="261"/>
      <c r="AH44" s="261"/>
      <c r="AI44" s="261"/>
      <c r="AJ44" s="261"/>
      <c r="AK44" s="76"/>
    </row>
    <row r="45" spans="2:37" s="279" customFormat="1" ht="16.5" customHeight="1" x14ac:dyDescent="0.15">
      <c r="C45" s="273" t="s">
        <v>106</v>
      </c>
      <c r="D45" s="459">
        <f>(Ⅰ!C17)</f>
        <v>0</v>
      </c>
      <c r="E45" s="332"/>
      <c r="F45" s="370"/>
      <c r="K45" s="460"/>
      <c r="M45" s="461" t="s">
        <v>150</v>
      </c>
      <c r="N45" s="462">
        <v>1</v>
      </c>
      <c r="O45" s="463">
        <v>1</v>
      </c>
      <c r="P45" s="458" t="s">
        <v>112</v>
      </c>
      <c r="W45" s="261"/>
      <c r="X45" s="261"/>
      <c r="Y45" s="76"/>
      <c r="Z45" s="271"/>
      <c r="AA45" s="272"/>
      <c r="AB45" s="261"/>
      <c r="AC45" s="261"/>
      <c r="AD45" s="261"/>
      <c r="AE45" s="261"/>
      <c r="AF45" s="261"/>
      <c r="AG45" s="261"/>
      <c r="AH45" s="261"/>
      <c r="AI45" s="261"/>
      <c r="AJ45" s="261"/>
      <c r="AK45" s="76"/>
    </row>
    <row r="46" spans="2:37" s="279" customFormat="1" ht="7.5" hidden="1" customHeight="1" x14ac:dyDescent="0.15">
      <c r="C46" s="464"/>
      <c r="D46" s="369"/>
      <c r="E46" s="332"/>
      <c r="F46" s="370"/>
      <c r="K46" s="372"/>
      <c r="L46" s="292"/>
      <c r="M46" s="465"/>
      <c r="N46" s="465"/>
      <c r="O46" s="465"/>
      <c r="P46" s="465"/>
      <c r="Q46" s="465"/>
      <c r="W46" s="261"/>
      <c r="X46" s="261"/>
      <c r="Y46" s="76"/>
      <c r="Z46" s="271"/>
      <c r="AA46" s="272"/>
      <c r="AB46" s="261"/>
      <c r="AC46" s="261"/>
      <c r="AD46" s="261"/>
      <c r="AE46" s="261"/>
      <c r="AF46" s="261"/>
      <c r="AG46" s="261"/>
      <c r="AH46" s="261"/>
      <c r="AI46" s="261"/>
      <c r="AJ46" s="261"/>
      <c r="AK46" s="76"/>
    </row>
    <row r="47" spans="2:37" s="279" customFormat="1" ht="16.5" hidden="1" customHeight="1" x14ac:dyDescent="0.15">
      <c r="C47" s="466" t="s">
        <v>109</v>
      </c>
      <c r="D47" s="459">
        <f>D33</f>
        <v>0</v>
      </c>
      <c r="G47" s="467" t="s">
        <v>110</v>
      </c>
      <c r="H47" s="459">
        <f>I33</f>
        <v>0</v>
      </c>
      <c r="I47" s="468">
        <f>(Ⅰ!F19)</f>
        <v>0</v>
      </c>
      <c r="Q47" s="458"/>
      <c r="W47" s="261"/>
      <c r="X47" s="261"/>
      <c r="Y47" s="76"/>
      <c r="Z47" s="271"/>
      <c r="AA47" s="272"/>
      <c r="AB47" s="261"/>
      <c r="AC47" s="261"/>
      <c r="AD47" s="261"/>
      <c r="AE47" s="261"/>
      <c r="AF47" s="261"/>
      <c r="AG47" s="261"/>
      <c r="AH47" s="261"/>
      <c r="AI47" s="261"/>
      <c r="AJ47" s="261"/>
      <c r="AK47" s="76"/>
    </row>
    <row r="48" spans="2:37" s="279" customFormat="1" ht="7.5" customHeight="1" thickBot="1" x14ac:dyDescent="0.2">
      <c r="B48" s="288"/>
      <c r="C48" s="288"/>
      <c r="D48" s="332"/>
      <c r="E48" s="288"/>
      <c r="F48" s="289"/>
      <c r="G48" s="277"/>
      <c r="H48" s="289"/>
      <c r="I48" s="288"/>
      <c r="J48" s="288"/>
      <c r="O48" s="458"/>
      <c r="P48" s="458"/>
      <c r="Q48" s="458"/>
      <c r="W48" s="261"/>
      <c r="X48" s="261"/>
      <c r="Y48" s="76"/>
      <c r="Z48" s="271"/>
      <c r="AA48" s="272"/>
      <c r="AB48" s="76"/>
      <c r="AC48" s="76"/>
      <c r="AD48" s="76"/>
      <c r="AE48" s="76"/>
      <c r="AF48" s="76"/>
      <c r="AG48" s="76"/>
      <c r="AH48" s="76"/>
      <c r="AI48" s="261"/>
      <c r="AJ48" s="261"/>
      <c r="AK48" s="76"/>
    </row>
    <row r="49" spans="1:24" ht="31.5" customHeight="1" x14ac:dyDescent="0.15">
      <c r="B49" s="837" t="s">
        <v>506</v>
      </c>
      <c r="C49" s="944" t="s">
        <v>78</v>
      </c>
      <c r="D49" s="839" t="s">
        <v>511</v>
      </c>
      <c r="E49" s="841" t="s">
        <v>507</v>
      </c>
      <c r="F49" s="867" t="s">
        <v>79</v>
      </c>
      <c r="G49" s="868"/>
      <c r="H49" s="469"/>
      <c r="I49" s="469"/>
      <c r="J49" s="948" t="s">
        <v>347</v>
      </c>
      <c r="K49" s="949"/>
      <c r="L49" s="949"/>
      <c r="M49" s="950"/>
      <c r="N49" s="951" t="s">
        <v>365</v>
      </c>
      <c r="O49" s="952"/>
      <c r="P49" s="419"/>
      <c r="Q49" s="830" t="s">
        <v>509</v>
      </c>
      <c r="R49" s="831"/>
      <c r="S49" s="830" t="s">
        <v>510</v>
      </c>
      <c r="T49" s="831"/>
      <c r="X49" s="261"/>
    </row>
    <row r="50" spans="1:24" ht="24.75" customHeight="1" thickBot="1" x14ac:dyDescent="0.2">
      <c r="B50" s="838"/>
      <c r="C50" s="945"/>
      <c r="D50" s="840"/>
      <c r="E50" s="842"/>
      <c r="F50" s="861" t="s">
        <v>349</v>
      </c>
      <c r="G50" s="862"/>
      <c r="H50" s="470"/>
      <c r="I50" s="470"/>
      <c r="J50" s="863" t="s">
        <v>351</v>
      </c>
      <c r="K50" s="864"/>
      <c r="L50" s="863" t="s">
        <v>352</v>
      </c>
      <c r="M50" s="947"/>
      <c r="N50" s="865" t="s">
        <v>247</v>
      </c>
      <c r="O50" s="866"/>
      <c r="P50" s="471"/>
      <c r="Q50" s="472" t="s">
        <v>115</v>
      </c>
      <c r="R50" s="473" t="s">
        <v>116</v>
      </c>
      <c r="S50" s="474" t="s">
        <v>115</v>
      </c>
      <c r="T50" s="475" t="s">
        <v>116</v>
      </c>
      <c r="X50" s="261"/>
    </row>
    <row r="51" spans="1:24" ht="15.75" customHeight="1" thickTop="1" x14ac:dyDescent="0.15">
      <c r="A51" s="77">
        <v>1</v>
      </c>
      <c r="B51" s="476" t="str">
        <f>IF($C$4="", "",$C$4)</f>
        <v/>
      </c>
      <c r="C51" s="477" t="str">
        <f>IF($C$26=TRUE,(Ⅴ１!B6),"表示不可")</f>
        <v>表示不可</v>
      </c>
      <c r="D51" s="478" t="str">
        <f>IF($C$26=TRUE,(Ⅴ１!C6),"表示不可")</f>
        <v>表示不可</v>
      </c>
      <c r="E51" s="478" t="str">
        <f>IF($C$26=TRUE,(Ⅴ１!D6),"表示不可")</f>
        <v>表示不可</v>
      </c>
      <c r="F51" s="479" t="str">
        <f>IF($C$26=TRUE,(Ⅴ１!E6),"表示不可")</f>
        <v>表示不可</v>
      </c>
      <c r="G51" s="480" t="str">
        <f>IF($C$26=TRUE,(Ⅴ１!F6),"表示不可")</f>
        <v>表示不可</v>
      </c>
      <c r="H51" s="481" t="str">
        <f>IF(C51="アナウンス","記入→","")</f>
        <v/>
      </c>
      <c r="I51" s="482" t="str">
        <f>IF($C$26=TRUE,(Ⅴ１!H6),"表示不可")</f>
        <v>表示不可</v>
      </c>
      <c r="J51" s="483" t="str">
        <f>IF($C$26=TRUE,(Ⅴ１!I6),"表示不可")</f>
        <v>表示不可</v>
      </c>
      <c r="K51" s="480" t="str">
        <f>IF($C$26=TRUE,(Ⅴ１!J6),"表示不可")</f>
        <v>表示不可</v>
      </c>
      <c r="L51" s="484" t="str">
        <f>IF(C51="朗読","記入→","")</f>
        <v/>
      </c>
      <c r="M51" s="478" t="str">
        <f>IF($C$26=TRUE,(Ⅴ１!L6),"表示不可")</f>
        <v>表示不可</v>
      </c>
      <c r="N51" s="485" t="str">
        <f>IF($C$26=TRUE,(Ⅴ１!M6),"表示不可")</f>
        <v>表示不可</v>
      </c>
      <c r="O51" s="486" t="str">
        <f>IF($C$26=TRUE,(Ⅴ１!N6),"表示不可")</f>
        <v>表示不可</v>
      </c>
      <c r="P51" s="277"/>
      <c r="Q51" s="487"/>
      <c r="R51" s="488"/>
      <c r="S51" s="489"/>
      <c r="T51" s="490"/>
      <c r="X51" s="261"/>
    </row>
    <row r="52" spans="1:24" ht="15.75" customHeight="1" x14ac:dyDescent="0.15">
      <c r="A52" s="77">
        <v>2</v>
      </c>
      <c r="B52" s="476" t="str">
        <f t="shared" ref="B52:B70" si="0">IF($C$4="", "",$C$4)</f>
        <v/>
      </c>
      <c r="C52" s="477" t="str">
        <f>IF($C$26=TRUE,(Ⅴ１!B7),"表示不可")</f>
        <v>表示不可</v>
      </c>
      <c r="D52" s="478" t="str">
        <f>IF($C$26=TRUE,(Ⅴ１!C7),"表示不可")</f>
        <v>表示不可</v>
      </c>
      <c r="E52" s="478" t="str">
        <f>IF($C$26=TRUE,(Ⅴ１!D7),"表示不可")</f>
        <v>表示不可</v>
      </c>
      <c r="F52" s="479" t="str">
        <f>IF($C$26=TRUE,(Ⅴ１!E7),"表示不可")</f>
        <v>表示不可</v>
      </c>
      <c r="G52" s="480" t="str">
        <f>IF($C$26=TRUE,(Ⅴ１!F7),"表示不可")</f>
        <v>表示不可</v>
      </c>
      <c r="H52" s="481" t="str">
        <f t="shared" ref="H52:H70" si="1">IF(C52="アナウンス","記入→","")</f>
        <v/>
      </c>
      <c r="I52" s="485" t="str">
        <f>IF($C$26=TRUE,(Ⅴ１!H7),"表示不可")</f>
        <v>表示不可</v>
      </c>
      <c r="J52" s="483" t="str">
        <f>IF($C$26=TRUE,(Ⅴ１!I7),"表示不可")</f>
        <v>表示不可</v>
      </c>
      <c r="K52" s="491" t="str">
        <f>IF($C$26=TRUE,(Ⅴ１!J7),"表示不可")</f>
        <v>表示不可</v>
      </c>
      <c r="L52" s="484" t="str">
        <f t="shared" ref="L52:L70" si="2">IF(C52="朗読","記入→","")</f>
        <v/>
      </c>
      <c r="M52" s="478" t="str">
        <f>IF($C$26=TRUE,(Ⅴ１!L7),"表示不可")</f>
        <v>表示不可</v>
      </c>
      <c r="N52" s="485" t="str">
        <f>IF($C$26=TRUE,(Ⅴ１!M7),"表示不可")</f>
        <v>表示不可</v>
      </c>
      <c r="O52" s="486" t="str">
        <f>IF($C$26=TRUE,(Ⅴ１!N7),"表示不可")</f>
        <v>表示不可</v>
      </c>
      <c r="P52" s="277"/>
      <c r="Q52" s="492"/>
      <c r="R52" s="493"/>
      <c r="S52" s="494"/>
      <c r="T52" s="495"/>
      <c r="X52" s="261"/>
    </row>
    <row r="53" spans="1:24" ht="15.75" customHeight="1" x14ac:dyDescent="0.15">
      <c r="A53" s="77">
        <v>3</v>
      </c>
      <c r="B53" s="476" t="str">
        <f t="shared" si="0"/>
        <v/>
      </c>
      <c r="C53" s="477" t="str">
        <f>IF($C$26=TRUE,(Ⅴ１!B8),"表示不可")</f>
        <v>表示不可</v>
      </c>
      <c r="D53" s="478" t="str">
        <f>IF($C$26=TRUE,(Ⅴ１!C8),"表示不可")</f>
        <v>表示不可</v>
      </c>
      <c r="E53" s="478" t="str">
        <f>IF($C$26=TRUE,(Ⅴ１!D8),"表示不可")</f>
        <v>表示不可</v>
      </c>
      <c r="F53" s="479" t="str">
        <f>IF($C$26=TRUE,(Ⅴ１!E8),"表示不可")</f>
        <v>表示不可</v>
      </c>
      <c r="G53" s="480" t="str">
        <f>IF($C$26=TRUE,(Ⅴ１!F8),"表示不可")</f>
        <v>表示不可</v>
      </c>
      <c r="H53" s="481" t="str">
        <f t="shared" si="1"/>
        <v/>
      </c>
      <c r="I53" s="485" t="str">
        <f>IF($C$26=TRUE,(Ⅴ１!H8),"表示不可")</f>
        <v>表示不可</v>
      </c>
      <c r="J53" s="483" t="str">
        <f>IF($C$26=TRUE,(Ⅴ１!I8),"表示不可")</f>
        <v>表示不可</v>
      </c>
      <c r="K53" s="491" t="str">
        <f>IF($C$26=TRUE,(Ⅴ１!J8),"表示不可")</f>
        <v>表示不可</v>
      </c>
      <c r="L53" s="484" t="str">
        <f t="shared" si="2"/>
        <v/>
      </c>
      <c r="M53" s="478" t="str">
        <f>IF($C$26=TRUE,(Ⅴ１!L8),"表示不可")</f>
        <v>表示不可</v>
      </c>
      <c r="N53" s="485" t="str">
        <f>IF($C$26=TRUE,(Ⅴ１!M8),"表示不可")</f>
        <v>表示不可</v>
      </c>
      <c r="O53" s="486" t="str">
        <f>IF($C$26=TRUE,(Ⅴ１!N8),"表示不可")</f>
        <v>表示不可</v>
      </c>
      <c r="P53" s="277"/>
      <c r="Q53" s="492"/>
      <c r="R53" s="493"/>
      <c r="S53" s="494"/>
      <c r="T53" s="495"/>
      <c r="X53" s="261"/>
    </row>
    <row r="54" spans="1:24" ht="15.75" customHeight="1" x14ac:dyDescent="0.15">
      <c r="A54" s="77">
        <v>4</v>
      </c>
      <c r="B54" s="476" t="str">
        <f t="shared" si="0"/>
        <v/>
      </c>
      <c r="C54" s="477" t="str">
        <f>IF($C$26=TRUE,(Ⅴ１!B9),"表示不可")</f>
        <v>表示不可</v>
      </c>
      <c r="D54" s="478" t="str">
        <f>IF($C$26=TRUE,(Ⅴ１!C9),"表示不可")</f>
        <v>表示不可</v>
      </c>
      <c r="E54" s="478" t="str">
        <f>IF($C$26=TRUE,(Ⅴ１!D9),"表示不可")</f>
        <v>表示不可</v>
      </c>
      <c r="F54" s="479" t="str">
        <f>IF($C$26=TRUE,(Ⅴ１!E9),"表示不可")</f>
        <v>表示不可</v>
      </c>
      <c r="G54" s="480" t="str">
        <f>IF($C$26=TRUE,(Ⅴ１!F9),"表示不可")</f>
        <v>表示不可</v>
      </c>
      <c r="H54" s="481" t="str">
        <f t="shared" si="1"/>
        <v/>
      </c>
      <c r="I54" s="485" t="str">
        <f>IF($C$26=TRUE,(Ⅴ１!H9),"表示不可")</f>
        <v>表示不可</v>
      </c>
      <c r="J54" s="483" t="str">
        <f>IF($C$26=TRUE,(Ⅴ１!I9),"表示不可")</f>
        <v>表示不可</v>
      </c>
      <c r="K54" s="491" t="str">
        <f>IF($C$26=TRUE,(Ⅴ１!J9),"表示不可")</f>
        <v>表示不可</v>
      </c>
      <c r="L54" s="484" t="str">
        <f t="shared" si="2"/>
        <v/>
      </c>
      <c r="M54" s="478" t="str">
        <f>IF($C$26=TRUE,(Ⅴ１!L9),"表示不可")</f>
        <v>表示不可</v>
      </c>
      <c r="N54" s="485" t="str">
        <f>IF($C$26=TRUE,(Ⅴ１!M9),"表示不可")</f>
        <v>表示不可</v>
      </c>
      <c r="O54" s="486" t="str">
        <f>IF($C$26=TRUE,(Ⅴ１!N9),"表示不可")</f>
        <v>表示不可</v>
      </c>
      <c r="P54" s="277"/>
      <c r="Q54" s="492"/>
      <c r="R54" s="493"/>
      <c r="S54" s="494"/>
      <c r="T54" s="496"/>
      <c r="W54" s="497"/>
      <c r="X54" s="261"/>
    </row>
    <row r="55" spans="1:24" ht="15.75" customHeight="1" thickBot="1" x14ac:dyDescent="0.2">
      <c r="A55" s="77">
        <v>5</v>
      </c>
      <c r="B55" s="498" t="str">
        <f t="shared" si="0"/>
        <v/>
      </c>
      <c r="C55" s="499" t="str">
        <f>IF($C$26=TRUE,(Ⅴ１!B10),"表示不可")</f>
        <v>表示不可</v>
      </c>
      <c r="D55" s="500" t="str">
        <f>IF($C$26=TRUE,(Ⅴ１!C10),"表示不可")</f>
        <v>表示不可</v>
      </c>
      <c r="E55" s="500" t="str">
        <f>IF($C$26=TRUE,(Ⅴ１!D10),"表示不可")</f>
        <v>表示不可</v>
      </c>
      <c r="F55" s="501" t="str">
        <f>IF($C$26=TRUE,(Ⅴ１!E10),"表示不可")</f>
        <v>表示不可</v>
      </c>
      <c r="G55" s="502" t="str">
        <f>IF($C$26=TRUE,(Ⅴ１!F10),"表示不可")</f>
        <v>表示不可</v>
      </c>
      <c r="H55" s="503" t="str">
        <f t="shared" si="1"/>
        <v/>
      </c>
      <c r="I55" s="504" t="str">
        <f>IF($C$26=TRUE,(Ⅴ１!H10),"表示不可")</f>
        <v>表示不可</v>
      </c>
      <c r="J55" s="505" t="str">
        <f>IF($C$26=TRUE,(Ⅴ１!I10),"表示不可")</f>
        <v>表示不可</v>
      </c>
      <c r="K55" s="506" t="str">
        <f>IF($C$26=TRUE,(Ⅴ１!J10),"表示不可")</f>
        <v>表示不可</v>
      </c>
      <c r="L55" s="507" t="str">
        <f t="shared" si="2"/>
        <v/>
      </c>
      <c r="M55" s="500" t="str">
        <f>IF($C$26=TRUE,(Ⅴ１!L10),"表示不可")</f>
        <v>表示不可</v>
      </c>
      <c r="N55" s="504" t="str">
        <f>IF($C$26=TRUE,(Ⅴ１!M10),"表示不可")</f>
        <v>表示不可</v>
      </c>
      <c r="O55" s="508" t="str">
        <f>IF($C$26=TRUE,(Ⅴ１!N10),"表示不可")</f>
        <v>表示不可</v>
      </c>
      <c r="P55" s="277"/>
      <c r="Q55" s="509"/>
      <c r="R55" s="510"/>
      <c r="S55" s="511"/>
      <c r="T55" s="512"/>
      <c r="X55" s="261"/>
    </row>
    <row r="56" spans="1:24" ht="15.75" customHeight="1" x14ac:dyDescent="0.15">
      <c r="A56" s="77">
        <v>6</v>
      </c>
      <c r="B56" s="513" t="str">
        <f t="shared" si="0"/>
        <v/>
      </c>
      <c r="C56" s="514" t="str">
        <f>IF($C$26=TRUE,(Ⅴ１!B11),"表示不可")</f>
        <v>表示不可</v>
      </c>
      <c r="D56" s="515" t="str">
        <f>IF($C$26=TRUE,(Ⅴ１!C11),"表示不可")</f>
        <v>表示不可</v>
      </c>
      <c r="E56" s="515" t="str">
        <f>IF($C$26=TRUE,(Ⅴ１!D11),"表示不可")</f>
        <v>表示不可</v>
      </c>
      <c r="F56" s="516" t="str">
        <f>IF($C$26=TRUE,(Ⅴ１!E11),"表示不可")</f>
        <v>表示不可</v>
      </c>
      <c r="G56" s="517" t="str">
        <f>IF($C$26=TRUE,(Ⅴ１!F11),"表示不可")</f>
        <v>表示不可</v>
      </c>
      <c r="H56" s="518" t="str">
        <f t="shared" si="1"/>
        <v/>
      </c>
      <c r="I56" s="519" t="str">
        <f>IF($C$26=TRUE,(Ⅴ１!H11),"表示不可")</f>
        <v>表示不可</v>
      </c>
      <c r="J56" s="520" t="str">
        <f>IF($C$26=TRUE,(Ⅴ１!I11),"表示不可")</f>
        <v>表示不可</v>
      </c>
      <c r="K56" s="517" t="str">
        <f>IF($C$26=TRUE,(Ⅴ１!J11),"表示不可")</f>
        <v>表示不可</v>
      </c>
      <c r="L56" s="521" t="str">
        <f t="shared" si="2"/>
        <v/>
      </c>
      <c r="M56" s="515" t="str">
        <f>IF($C$26=TRUE,(Ⅴ１!L11),"表示不可")</f>
        <v>表示不可</v>
      </c>
      <c r="N56" s="519" t="str">
        <f>IF($C$26=TRUE,(Ⅴ１!M11),"表示不可")</f>
        <v>表示不可</v>
      </c>
      <c r="O56" s="522" t="str">
        <f>IF($C$26=TRUE,(Ⅴ１!N11),"表示不可")</f>
        <v>表示不可</v>
      </c>
      <c r="P56" s="277"/>
      <c r="Q56" s="523"/>
      <c r="R56" s="524"/>
      <c r="S56" s="525"/>
      <c r="T56" s="526"/>
      <c r="X56" s="261"/>
    </row>
    <row r="57" spans="1:24" ht="15.75" customHeight="1" x14ac:dyDescent="0.15">
      <c r="A57" s="77">
        <v>7</v>
      </c>
      <c r="B57" s="476" t="str">
        <f t="shared" si="0"/>
        <v/>
      </c>
      <c r="C57" s="477" t="str">
        <f>IF($C$26=TRUE,(Ⅴ１!B12),"表示不可")</f>
        <v>表示不可</v>
      </c>
      <c r="D57" s="478" t="str">
        <f>IF($C$26=TRUE,(Ⅴ１!C12),"表示不可")</f>
        <v>表示不可</v>
      </c>
      <c r="E57" s="478" t="str">
        <f>IF($C$26=TRUE,(Ⅴ１!D12),"表示不可")</f>
        <v>表示不可</v>
      </c>
      <c r="F57" s="479" t="str">
        <f>IF($C$26=TRUE,(Ⅴ１!E12),"表示不可")</f>
        <v>表示不可</v>
      </c>
      <c r="G57" s="480" t="str">
        <f>IF($C$26=TRUE,(Ⅴ１!F12),"表示不可")</f>
        <v>表示不可</v>
      </c>
      <c r="H57" s="481" t="str">
        <f t="shared" si="1"/>
        <v/>
      </c>
      <c r="I57" s="485" t="str">
        <f>IF($C$26=TRUE,(Ⅴ１!H12),"表示不可")</f>
        <v>表示不可</v>
      </c>
      <c r="J57" s="483" t="str">
        <f>IF($C$26=TRUE,(Ⅴ１!I12),"表示不可")</f>
        <v>表示不可</v>
      </c>
      <c r="K57" s="491" t="str">
        <f>IF($C$26=TRUE,(Ⅴ１!J12),"表示不可")</f>
        <v>表示不可</v>
      </c>
      <c r="L57" s="484" t="str">
        <f t="shared" si="2"/>
        <v/>
      </c>
      <c r="M57" s="478" t="str">
        <f>IF($C$26=TRUE,(Ⅴ１!L12),"表示不可")</f>
        <v>表示不可</v>
      </c>
      <c r="N57" s="485" t="str">
        <f>IF($C$26=TRUE,(Ⅴ１!M12),"表示不可")</f>
        <v>表示不可</v>
      </c>
      <c r="O57" s="486" t="str">
        <f>IF($C$26=TRUE,(Ⅴ１!N12),"表示不可")</f>
        <v>表示不可</v>
      </c>
      <c r="P57" s="277"/>
      <c r="Q57" s="492"/>
      <c r="R57" s="493"/>
      <c r="S57" s="494"/>
      <c r="T57" s="496"/>
      <c r="W57" s="497"/>
      <c r="X57" s="261"/>
    </row>
    <row r="58" spans="1:24" ht="15.75" customHeight="1" x14ac:dyDescent="0.15">
      <c r="A58" s="77">
        <v>8</v>
      </c>
      <c r="B58" s="476" t="str">
        <f t="shared" si="0"/>
        <v/>
      </c>
      <c r="C58" s="477" t="str">
        <f>IF($C$26=TRUE,(Ⅴ１!B13),"表示不可")</f>
        <v>表示不可</v>
      </c>
      <c r="D58" s="478" t="str">
        <f>IF($C$26=TRUE,(Ⅴ１!C13),"表示不可")</f>
        <v>表示不可</v>
      </c>
      <c r="E58" s="478" t="str">
        <f>IF($C$26=TRUE,(Ⅴ１!D13),"表示不可")</f>
        <v>表示不可</v>
      </c>
      <c r="F58" s="479" t="str">
        <f>IF($C$26=TRUE,(Ⅴ１!E13),"表示不可")</f>
        <v>表示不可</v>
      </c>
      <c r="G58" s="480" t="str">
        <f>IF($C$26=TRUE,(Ⅴ１!F13),"表示不可")</f>
        <v>表示不可</v>
      </c>
      <c r="H58" s="481" t="str">
        <f t="shared" si="1"/>
        <v/>
      </c>
      <c r="I58" s="485" t="str">
        <f>IF($C$26=TRUE,(Ⅴ１!H13),"表示不可")</f>
        <v>表示不可</v>
      </c>
      <c r="J58" s="483" t="str">
        <f>IF($C$26=TRUE,(Ⅴ１!I13),"表示不可")</f>
        <v>表示不可</v>
      </c>
      <c r="K58" s="491" t="str">
        <f>IF($C$26=TRUE,(Ⅴ１!J13),"表示不可")</f>
        <v>表示不可</v>
      </c>
      <c r="L58" s="484" t="str">
        <f t="shared" si="2"/>
        <v/>
      </c>
      <c r="M58" s="478" t="str">
        <f>IF($C$26=TRUE,(Ⅴ１!L13),"表示不可")</f>
        <v>表示不可</v>
      </c>
      <c r="N58" s="485" t="str">
        <f>IF($C$26=TRUE,(Ⅴ１!M13),"表示不可")</f>
        <v>表示不可</v>
      </c>
      <c r="O58" s="486" t="str">
        <f>IF($C$26=TRUE,(Ⅴ１!N13),"表示不可")</f>
        <v>表示不可</v>
      </c>
      <c r="P58" s="277"/>
      <c r="Q58" s="492"/>
      <c r="R58" s="493"/>
      <c r="S58" s="494"/>
      <c r="T58" s="495"/>
      <c r="X58" s="261"/>
    </row>
    <row r="59" spans="1:24" ht="15.75" customHeight="1" x14ac:dyDescent="0.15">
      <c r="A59" s="77">
        <v>9</v>
      </c>
      <c r="B59" s="476" t="str">
        <f t="shared" si="0"/>
        <v/>
      </c>
      <c r="C59" s="477" t="str">
        <f>IF($C$26=TRUE,(Ⅴ１!B14),"表示不可")</f>
        <v>表示不可</v>
      </c>
      <c r="D59" s="478" t="str">
        <f>IF($C$26=TRUE,(Ⅴ１!C14),"表示不可")</f>
        <v>表示不可</v>
      </c>
      <c r="E59" s="478" t="str">
        <f>IF($C$26=TRUE,(Ⅴ１!D14),"表示不可")</f>
        <v>表示不可</v>
      </c>
      <c r="F59" s="479" t="str">
        <f>IF($C$26=TRUE,(Ⅴ１!E14),"表示不可")</f>
        <v>表示不可</v>
      </c>
      <c r="G59" s="480" t="str">
        <f>IF($C$26=TRUE,(Ⅴ１!F14),"表示不可")</f>
        <v>表示不可</v>
      </c>
      <c r="H59" s="481" t="str">
        <f t="shared" si="1"/>
        <v/>
      </c>
      <c r="I59" s="485" t="str">
        <f>IF($C$26=TRUE,(Ⅴ１!H14),"表示不可")</f>
        <v>表示不可</v>
      </c>
      <c r="J59" s="483" t="str">
        <f>IF($C$26=TRUE,(Ⅴ１!I14),"表示不可")</f>
        <v>表示不可</v>
      </c>
      <c r="K59" s="491" t="str">
        <f>IF($C$26=TRUE,(Ⅴ１!J14),"表示不可")</f>
        <v>表示不可</v>
      </c>
      <c r="L59" s="484" t="str">
        <f t="shared" si="2"/>
        <v/>
      </c>
      <c r="M59" s="478" t="str">
        <f>IF($C$26=TRUE,(Ⅴ１!L14),"表示不可")</f>
        <v>表示不可</v>
      </c>
      <c r="N59" s="485" t="str">
        <f>IF($C$26=TRUE,(Ⅴ１!M14),"表示不可")</f>
        <v>表示不可</v>
      </c>
      <c r="O59" s="486" t="str">
        <f>IF($C$26=TRUE,(Ⅴ１!N14),"表示不可")</f>
        <v>表示不可</v>
      </c>
      <c r="P59" s="277"/>
      <c r="Q59" s="492"/>
      <c r="R59" s="493"/>
      <c r="S59" s="494"/>
      <c r="T59" s="495"/>
      <c r="X59" s="261"/>
    </row>
    <row r="60" spans="1:24" ht="15.75" customHeight="1" thickBot="1" x14ac:dyDescent="0.2">
      <c r="A60" s="77">
        <v>10</v>
      </c>
      <c r="B60" s="527" t="str">
        <f t="shared" si="0"/>
        <v/>
      </c>
      <c r="C60" s="528" t="str">
        <f>IF($C$26=TRUE,(Ⅴ１!B15),"表示不可")</f>
        <v>表示不可</v>
      </c>
      <c r="D60" s="529" t="str">
        <f>IF($C$26=TRUE,(Ⅴ１!C15),"表示不可")</f>
        <v>表示不可</v>
      </c>
      <c r="E60" s="529" t="str">
        <f>IF($C$26=TRUE,(Ⅴ１!D15),"表示不可")</f>
        <v>表示不可</v>
      </c>
      <c r="F60" s="530" t="str">
        <f>IF($C$26=TRUE,(Ⅴ１!E15),"表示不可")</f>
        <v>表示不可</v>
      </c>
      <c r="G60" s="531" t="str">
        <f>IF($C$26=TRUE,(Ⅴ１!F15),"表示不可")</f>
        <v>表示不可</v>
      </c>
      <c r="H60" s="532" t="str">
        <f t="shared" si="1"/>
        <v/>
      </c>
      <c r="I60" s="533" t="str">
        <f>IF($C$26=TRUE,(Ⅴ１!H15),"表示不可")</f>
        <v>表示不可</v>
      </c>
      <c r="J60" s="534" t="str">
        <f>IF($C$26=TRUE,(Ⅴ１!I15),"表示不可")</f>
        <v>表示不可</v>
      </c>
      <c r="K60" s="535" t="str">
        <f>IF($C$26=TRUE,(Ⅴ１!J15),"表示不可")</f>
        <v>表示不可</v>
      </c>
      <c r="L60" s="536" t="str">
        <f t="shared" si="2"/>
        <v/>
      </c>
      <c r="M60" s="529" t="str">
        <f>IF($C$26=TRUE,(Ⅴ１!L15),"表示不可")</f>
        <v>表示不可</v>
      </c>
      <c r="N60" s="533" t="str">
        <f>IF($C$26=TRUE,(Ⅴ１!M15),"表示不可")</f>
        <v>表示不可</v>
      </c>
      <c r="O60" s="537" t="str">
        <f>IF($C$26=TRUE,(Ⅴ１!N15),"表示不可")</f>
        <v>表示不可</v>
      </c>
      <c r="P60" s="277"/>
      <c r="Q60" s="538"/>
      <c r="R60" s="539"/>
      <c r="S60" s="540"/>
      <c r="T60" s="541"/>
      <c r="X60" s="261"/>
    </row>
    <row r="61" spans="1:24" ht="15.75" customHeight="1" x14ac:dyDescent="0.15">
      <c r="A61" s="77">
        <v>11</v>
      </c>
      <c r="B61" s="476" t="str">
        <f t="shared" si="0"/>
        <v/>
      </c>
      <c r="C61" s="477" t="str">
        <f>IF($C$26=TRUE,(Ⅴ１!B16),"表示不可")</f>
        <v>表示不可</v>
      </c>
      <c r="D61" s="478" t="str">
        <f>IF($C$26=TRUE,(Ⅴ１!C16),"表示不可")</f>
        <v>表示不可</v>
      </c>
      <c r="E61" s="478" t="str">
        <f>IF($C$26=TRUE,(Ⅴ１!D16),"表示不可")</f>
        <v>表示不可</v>
      </c>
      <c r="F61" s="479" t="str">
        <f>IF($C$26=TRUE,(Ⅴ１!E16),"表示不可")</f>
        <v>表示不可</v>
      </c>
      <c r="G61" s="480" t="str">
        <f>IF($C$26=TRUE,(Ⅴ１!F16),"表示不可")</f>
        <v>表示不可</v>
      </c>
      <c r="H61" s="481" t="str">
        <f t="shared" si="1"/>
        <v/>
      </c>
      <c r="I61" s="485" t="str">
        <f>IF($C$26=TRUE,(Ⅴ１!H16),"表示不可")</f>
        <v>表示不可</v>
      </c>
      <c r="J61" s="483" t="str">
        <f>IF($C$26=TRUE,(Ⅴ１!I16),"表示不可")</f>
        <v>表示不可</v>
      </c>
      <c r="K61" s="480" t="str">
        <f>IF($C$26=TRUE,(Ⅴ１!J16),"表示不可")</f>
        <v>表示不可</v>
      </c>
      <c r="L61" s="484" t="str">
        <f t="shared" si="2"/>
        <v/>
      </c>
      <c r="M61" s="478" t="str">
        <f>IF($C$26=TRUE,(Ⅴ１!L16),"表示不可")</f>
        <v>表示不可</v>
      </c>
      <c r="N61" s="485" t="str">
        <f>IF($C$26=TRUE,(Ⅴ１!M16),"表示不可")</f>
        <v>表示不可</v>
      </c>
      <c r="O61" s="486" t="str">
        <f>IF($C$26=TRUE,(Ⅴ１!N16),"表示不可")</f>
        <v>表示不可</v>
      </c>
      <c r="P61" s="277"/>
      <c r="Q61" s="542"/>
      <c r="R61" s="543"/>
      <c r="S61" s="544"/>
      <c r="T61" s="545"/>
      <c r="X61" s="261"/>
    </row>
    <row r="62" spans="1:24" ht="15.75" customHeight="1" x14ac:dyDescent="0.15">
      <c r="A62" s="77">
        <v>12</v>
      </c>
      <c r="B62" s="476" t="str">
        <f t="shared" si="0"/>
        <v/>
      </c>
      <c r="C62" s="477" t="str">
        <f>IF($C$26=TRUE,(Ⅴ１!B17),"表示不可")</f>
        <v>表示不可</v>
      </c>
      <c r="D62" s="478" t="str">
        <f>IF($C$26=TRUE,(Ⅴ１!C17),"表示不可")</f>
        <v>表示不可</v>
      </c>
      <c r="E62" s="478" t="str">
        <f>IF($C$26=TRUE,(Ⅴ１!D17),"表示不可")</f>
        <v>表示不可</v>
      </c>
      <c r="F62" s="479" t="str">
        <f>IF($C$26=TRUE,(Ⅴ１!E17),"表示不可")</f>
        <v>表示不可</v>
      </c>
      <c r="G62" s="480" t="str">
        <f>IF($C$26=TRUE,(Ⅴ１!F17),"表示不可")</f>
        <v>表示不可</v>
      </c>
      <c r="H62" s="481" t="str">
        <f t="shared" si="1"/>
        <v/>
      </c>
      <c r="I62" s="485" t="str">
        <f>IF($C$26=TRUE,(Ⅴ１!H17),"表示不可")</f>
        <v>表示不可</v>
      </c>
      <c r="J62" s="483" t="str">
        <f>IF($C$26=TRUE,(Ⅴ１!I17),"表示不可")</f>
        <v>表示不可</v>
      </c>
      <c r="K62" s="491" t="str">
        <f>IF($C$26=TRUE,(Ⅴ１!J17),"表示不可")</f>
        <v>表示不可</v>
      </c>
      <c r="L62" s="484" t="str">
        <f t="shared" si="2"/>
        <v/>
      </c>
      <c r="M62" s="478" t="str">
        <f>IF($C$26=TRUE,(Ⅴ１!L17),"表示不可")</f>
        <v>表示不可</v>
      </c>
      <c r="N62" s="485" t="str">
        <f>IF($C$26=TRUE,(Ⅴ１!M17),"表示不可")</f>
        <v>表示不可</v>
      </c>
      <c r="O62" s="486" t="str">
        <f>IF($C$26=TRUE,(Ⅴ１!N17),"表示不可")</f>
        <v>表示不可</v>
      </c>
      <c r="P62" s="277"/>
      <c r="Q62" s="492"/>
      <c r="R62" s="493"/>
      <c r="S62" s="494"/>
      <c r="T62" s="496"/>
      <c r="W62" s="497"/>
      <c r="X62" s="261"/>
    </row>
    <row r="63" spans="1:24" ht="15.75" customHeight="1" x14ac:dyDescent="0.15">
      <c r="A63" s="77">
        <v>13</v>
      </c>
      <c r="B63" s="476" t="str">
        <f t="shared" si="0"/>
        <v/>
      </c>
      <c r="C63" s="477" t="str">
        <f>IF($C$26=TRUE,(Ⅴ１!B18),"表示不可")</f>
        <v>表示不可</v>
      </c>
      <c r="D63" s="478" t="str">
        <f>IF($C$26=TRUE,(Ⅴ１!C18),"表示不可")</f>
        <v>表示不可</v>
      </c>
      <c r="E63" s="478" t="str">
        <f>IF($C$26=TRUE,(Ⅴ１!D18),"表示不可")</f>
        <v>表示不可</v>
      </c>
      <c r="F63" s="479" t="str">
        <f>IF($C$26=TRUE,(Ⅴ１!E18),"表示不可")</f>
        <v>表示不可</v>
      </c>
      <c r="G63" s="480" t="str">
        <f>IF($C$26=TRUE,(Ⅴ１!F18),"表示不可")</f>
        <v>表示不可</v>
      </c>
      <c r="H63" s="481" t="str">
        <f t="shared" si="1"/>
        <v/>
      </c>
      <c r="I63" s="485" t="str">
        <f>IF($C$26=TRUE,(Ⅴ１!H18),"表示不可")</f>
        <v>表示不可</v>
      </c>
      <c r="J63" s="483" t="str">
        <f>IF($C$26=TRUE,(Ⅴ１!I18),"表示不可")</f>
        <v>表示不可</v>
      </c>
      <c r="K63" s="491" t="str">
        <f>IF($C$26=TRUE,(Ⅴ１!J18),"表示不可")</f>
        <v>表示不可</v>
      </c>
      <c r="L63" s="484" t="str">
        <f t="shared" si="2"/>
        <v/>
      </c>
      <c r="M63" s="478" t="str">
        <f>IF($C$26=TRUE,(Ⅴ１!L18),"表示不可")</f>
        <v>表示不可</v>
      </c>
      <c r="N63" s="485" t="str">
        <f>IF($C$26=TRUE,(Ⅴ１!M18),"表示不可")</f>
        <v>表示不可</v>
      </c>
      <c r="O63" s="486" t="str">
        <f>IF($C$26=TRUE,(Ⅴ１!N18),"表示不可")</f>
        <v>表示不可</v>
      </c>
      <c r="P63" s="277"/>
      <c r="Q63" s="492"/>
      <c r="R63" s="493"/>
      <c r="S63" s="494"/>
      <c r="T63" s="495"/>
      <c r="X63" s="261"/>
    </row>
    <row r="64" spans="1:24" ht="15.75" customHeight="1" x14ac:dyDescent="0.15">
      <c r="A64" s="77">
        <v>14</v>
      </c>
      <c r="B64" s="476" t="str">
        <f t="shared" si="0"/>
        <v/>
      </c>
      <c r="C64" s="477" t="str">
        <f>IF($C$26=TRUE,(Ⅴ１!B19),"表示不可")</f>
        <v>表示不可</v>
      </c>
      <c r="D64" s="478" t="str">
        <f>IF($C$26=TRUE,(Ⅴ１!C19),"表示不可")</f>
        <v>表示不可</v>
      </c>
      <c r="E64" s="478" t="str">
        <f>IF($C$26=TRUE,(Ⅴ１!D19),"表示不可")</f>
        <v>表示不可</v>
      </c>
      <c r="F64" s="479" t="str">
        <f>IF($C$26=TRUE,(Ⅴ１!E19),"表示不可")</f>
        <v>表示不可</v>
      </c>
      <c r="G64" s="480" t="str">
        <f>IF($C$26=TRUE,(Ⅴ１!F19),"表示不可")</f>
        <v>表示不可</v>
      </c>
      <c r="H64" s="481" t="str">
        <f t="shared" si="1"/>
        <v/>
      </c>
      <c r="I64" s="485" t="str">
        <f>IF($C$26=TRUE,(Ⅴ１!H19),"表示不可")</f>
        <v>表示不可</v>
      </c>
      <c r="J64" s="483" t="str">
        <f>IF($C$26=TRUE,(Ⅴ１!I19),"表示不可")</f>
        <v>表示不可</v>
      </c>
      <c r="K64" s="491" t="str">
        <f>IF($C$26=TRUE,(Ⅴ１!J19),"表示不可")</f>
        <v>表示不可</v>
      </c>
      <c r="L64" s="484" t="str">
        <f t="shared" si="2"/>
        <v/>
      </c>
      <c r="M64" s="478" t="str">
        <f>IF($C$26=TRUE,(Ⅴ１!L19),"表示不可")</f>
        <v>表示不可</v>
      </c>
      <c r="N64" s="485" t="str">
        <f>IF($C$26=TRUE,(Ⅴ１!M19),"表示不可")</f>
        <v>表示不可</v>
      </c>
      <c r="O64" s="486" t="str">
        <f>IF($C$26=TRUE,(Ⅴ１!N19),"表示不可")</f>
        <v>表示不可</v>
      </c>
      <c r="P64" s="277"/>
      <c r="Q64" s="492"/>
      <c r="R64" s="493"/>
      <c r="S64" s="492"/>
      <c r="T64" s="495"/>
      <c r="X64" s="261"/>
    </row>
    <row r="65" spans="1:37" ht="15.75" customHeight="1" thickBot="1" x14ac:dyDescent="0.2">
      <c r="A65" s="77">
        <v>15</v>
      </c>
      <c r="B65" s="498" t="str">
        <f t="shared" si="0"/>
        <v/>
      </c>
      <c r="C65" s="499" t="str">
        <f>IF($C$26=TRUE,(Ⅴ１!B20),"表示不可")</f>
        <v>表示不可</v>
      </c>
      <c r="D65" s="500" t="str">
        <f>IF($C$26=TRUE,(Ⅴ１!C20),"表示不可")</f>
        <v>表示不可</v>
      </c>
      <c r="E65" s="500" t="str">
        <f>IF($C$26=TRUE,(Ⅴ１!D20),"表示不可")</f>
        <v>表示不可</v>
      </c>
      <c r="F65" s="501" t="str">
        <f>IF($C$26=TRUE,(Ⅴ１!E20),"表示不可")</f>
        <v>表示不可</v>
      </c>
      <c r="G65" s="502" t="str">
        <f>IF($C$26=TRUE,(Ⅴ１!F20),"表示不可")</f>
        <v>表示不可</v>
      </c>
      <c r="H65" s="503" t="str">
        <f t="shared" si="1"/>
        <v/>
      </c>
      <c r="I65" s="504" t="str">
        <f>IF($C$26=TRUE,(Ⅴ１!H20),"表示不可")</f>
        <v>表示不可</v>
      </c>
      <c r="J65" s="505" t="str">
        <f>IF($C$26=TRUE,(Ⅴ１!I20),"表示不可")</f>
        <v>表示不可</v>
      </c>
      <c r="K65" s="506" t="str">
        <f>IF($C$26=TRUE,(Ⅴ１!J20),"表示不可")</f>
        <v>表示不可</v>
      </c>
      <c r="L65" s="507" t="str">
        <f t="shared" si="2"/>
        <v/>
      </c>
      <c r="M65" s="500" t="str">
        <f>IF($C$26=TRUE,(Ⅴ１!L20),"表示不可")</f>
        <v>表示不可</v>
      </c>
      <c r="N65" s="504" t="str">
        <f>IF($C$26=TRUE,(Ⅴ１!M20),"表示不可")</f>
        <v>表示不可</v>
      </c>
      <c r="O65" s="508" t="str">
        <f>IF($C$26=TRUE,(Ⅴ１!N20),"表示不可")</f>
        <v>表示不可</v>
      </c>
      <c r="P65" s="277"/>
      <c r="Q65" s="509"/>
      <c r="R65" s="510"/>
      <c r="S65" s="509"/>
      <c r="T65" s="512"/>
      <c r="X65" s="261"/>
    </row>
    <row r="66" spans="1:37" ht="15.75" customHeight="1" x14ac:dyDescent="0.15">
      <c r="A66" s="77">
        <v>16</v>
      </c>
      <c r="B66" s="513" t="str">
        <f t="shared" si="0"/>
        <v/>
      </c>
      <c r="C66" s="514" t="str">
        <f>IF($C$26=TRUE,(Ⅴ１!B21),"表示不可")</f>
        <v>表示不可</v>
      </c>
      <c r="D66" s="515" t="str">
        <f>IF($C$26=TRUE,(Ⅴ１!C21),"表示不可")</f>
        <v>表示不可</v>
      </c>
      <c r="E66" s="515" t="str">
        <f>IF($C$26=TRUE,(Ⅴ１!D21),"表示不可")</f>
        <v>表示不可</v>
      </c>
      <c r="F66" s="516" t="str">
        <f>IF($C$26=TRUE,(Ⅴ１!E21),"表示不可")</f>
        <v>表示不可</v>
      </c>
      <c r="G66" s="517" t="str">
        <f>IF($C$26=TRUE,(Ⅴ１!F21),"表示不可")</f>
        <v>表示不可</v>
      </c>
      <c r="H66" s="518" t="str">
        <f t="shared" si="1"/>
        <v/>
      </c>
      <c r="I66" s="519" t="str">
        <f>IF($C$26=TRUE,(Ⅴ１!H21),"表示不可")</f>
        <v>表示不可</v>
      </c>
      <c r="J66" s="520" t="str">
        <f>IF($C$26=TRUE,(Ⅴ１!I21),"表示不可")</f>
        <v>表示不可</v>
      </c>
      <c r="K66" s="517" t="str">
        <f>IF($C$26=TRUE,(Ⅴ１!J21),"表示不可")</f>
        <v>表示不可</v>
      </c>
      <c r="L66" s="521" t="str">
        <f t="shared" si="2"/>
        <v/>
      </c>
      <c r="M66" s="515" t="str">
        <f>IF($C$26=TRUE,(Ⅴ１!L21),"表示不可")</f>
        <v>表示不可</v>
      </c>
      <c r="N66" s="519" t="str">
        <f>IF($C$26=TRUE,(Ⅴ１!M21),"表示不可")</f>
        <v>表示不可</v>
      </c>
      <c r="O66" s="522" t="str">
        <f>IF($C$26=TRUE,(Ⅴ１!N21),"表示不可")</f>
        <v>表示不可</v>
      </c>
      <c r="P66" s="277"/>
      <c r="Q66" s="523"/>
      <c r="R66" s="524"/>
      <c r="S66" s="523"/>
      <c r="T66" s="526"/>
      <c r="X66" s="261"/>
    </row>
    <row r="67" spans="1:37" ht="15.75" customHeight="1" x14ac:dyDescent="0.15">
      <c r="A67" s="77">
        <v>17</v>
      </c>
      <c r="B67" s="476" t="str">
        <f t="shared" si="0"/>
        <v/>
      </c>
      <c r="C67" s="477" t="str">
        <f>IF($C$26=TRUE,(Ⅴ１!B22),"表示不可")</f>
        <v>表示不可</v>
      </c>
      <c r="D67" s="478" t="str">
        <f>IF($C$26=TRUE,(Ⅴ１!C22),"表示不可")</f>
        <v>表示不可</v>
      </c>
      <c r="E67" s="478" t="str">
        <f>IF($C$26=TRUE,(Ⅴ１!D22),"表示不可")</f>
        <v>表示不可</v>
      </c>
      <c r="F67" s="479" t="str">
        <f>IF($C$26=TRUE,(Ⅴ１!E22),"表示不可")</f>
        <v>表示不可</v>
      </c>
      <c r="G67" s="480" t="str">
        <f>IF($C$26=TRUE,(Ⅴ１!F22),"表示不可")</f>
        <v>表示不可</v>
      </c>
      <c r="H67" s="481" t="str">
        <f t="shared" si="1"/>
        <v/>
      </c>
      <c r="I67" s="485" t="str">
        <f>IF($C$26=TRUE,(Ⅴ１!H22),"表示不可")</f>
        <v>表示不可</v>
      </c>
      <c r="J67" s="483" t="str">
        <f>IF($C$26=TRUE,(Ⅴ１!I22),"表示不可")</f>
        <v>表示不可</v>
      </c>
      <c r="K67" s="491" t="str">
        <f>IF($C$26=TRUE,(Ⅴ１!J22),"表示不可")</f>
        <v>表示不可</v>
      </c>
      <c r="L67" s="484" t="str">
        <f t="shared" si="2"/>
        <v/>
      </c>
      <c r="M67" s="478" t="str">
        <f>IF($C$26=TRUE,(Ⅴ１!L22),"表示不可")</f>
        <v>表示不可</v>
      </c>
      <c r="N67" s="485" t="str">
        <f>IF($C$26=TRUE,(Ⅴ１!M22),"表示不可")</f>
        <v>表示不可</v>
      </c>
      <c r="O67" s="486" t="str">
        <f>IF($C$26=TRUE,(Ⅴ１!N22),"表示不可")</f>
        <v>表示不可</v>
      </c>
      <c r="P67" s="277"/>
      <c r="Q67" s="492"/>
      <c r="R67" s="493"/>
      <c r="S67" s="492"/>
      <c r="T67" s="495"/>
      <c r="X67" s="261"/>
    </row>
    <row r="68" spans="1:37" ht="15.75" customHeight="1" x14ac:dyDescent="0.15">
      <c r="A68" s="77">
        <v>18</v>
      </c>
      <c r="B68" s="476" t="str">
        <f t="shared" si="0"/>
        <v/>
      </c>
      <c r="C68" s="477" t="str">
        <f>IF($C$26=TRUE,(Ⅴ１!B23),"表示不可")</f>
        <v>表示不可</v>
      </c>
      <c r="D68" s="478" t="str">
        <f>IF($C$26=TRUE,(Ⅴ１!C23),"表示不可")</f>
        <v>表示不可</v>
      </c>
      <c r="E68" s="478" t="str">
        <f>IF($C$26=TRUE,(Ⅴ１!D23),"表示不可")</f>
        <v>表示不可</v>
      </c>
      <c r="F68" s="479" t="str">
        <f>IF($C$26=TRUE,(Ⅴ１!E23),"表示不可")</f>
        <v>表示不可</v>
      </c>
      <c r="G68" s="480" t="str">
        <f>IF($C$26=TRUE,(Ⅴ１!F23),"表示不可")</f>
        <v>表示不可</v>
      </c>
      <c r="H68" s="481" t="str">
        <f t="shared" si="1"/>
        <v/>
      </c>
      <c r="I68" s="485" t="str">
        <f>IF($C$26=TRUE,(Ⅴ１!H23),"表示不可")</f>
        <v>表示不可</v>
      </c>
      <c r="J68" s="483" t="str">
        <f>IF($C$26=TRUE,(Ⅴ１!I23),"表示不可")</f>
        <v>表示不可</v>
      </c>
      <c r="K68" s="491" t="str">
        <f>IF($C$26=TRUE,(Ⅴ１!J23),"表示不可")</f>
        <v>表示不可</v>
      </c>
      <c r="L68" s="484" t="str">
        <f t="shared" si="2"/>
        <v/>
      </c>
      <c r="M68" s="478" t="str">
        <f>IF($C$26=TRUE,(Ⅴ１!L23),"表示不可")</f>
        <v>表示不可</v>
      </c>
      <c r="N68" s="485" t="str">
        <f>IF($C$26=TRUE,(Ⅴ１!M23),"表示不可")</f>
        <v>表示不可</v>
      </c>
      <c r="O68" s="486" t="str">
        <f>IF($C$26=TRUE,(Ⅴ１!N23),"表示不可")</f>
        <v>表示不可</v>
      </c>
      <c r="P68" s="277"/>
      <c r="Q68" s="492"/>
      <c r="R68" s="493"/>
      <c r="S68" s="492"/>
      <c r="T68" s="495"/>
      <c r="X68" s="261"/>
    </row>
    <row r="69" spans="1:37" ht="15.75" customHeight="1" x14ac:dyDescent="0.15">
      <c r="A69" s="77">
        <v>19</v>
      </c>
      <c r="B69" s="476" t="str">
        <f t="shared" si="0"/>
        <v/>
      </c>
      <c r="C69" s="477" t="str">
        <f>IF($C$26=TRUE,(Ⅴ１!B24),"表示不可")</f>
        <v>表示不可</v>
      </c>
      <c r="D69" s="478" t="str">
        <f>IF($C$26=TRUE,(Ⅴ１!C24),"表示不可")</f>
        <v>表示不可</v>
      </c>
      <c r="E69" s="478" t="str">
        <f>IF($C$26=TRUE,(Ⅴ１!D24),"表示不可")</f>
        <v>表示不可</v>
      </c>
      <c r="F69" s="479" t="str">
        <f>IF($C$26=TRUE,(Ⅴ１!E24),"表示不可")</f>
        <v>表示不可</v>
      </c>
      <c r="G69" s="480" t="str">
        <f>IF($C$26=TRUE,(Ⅴ１!F24),"表示不可")</f>
        <v>表示不可</v>
      </c>
      <c r="H69" s="481" t="str">
        <f t="shared" si="1"/>
        <v/>
      </c>
      <c r="I69" s="485" t="str">
        <f>IF($C$26=TRUE,(Ⅴ１!H24),"表示不可")</f>
        <v>表示不可</v>
      </c>
      <c r="J69" s="483" t="str">
        <f>IF($C$26=TRUE,(Ⅴ１!I24),"表示不可")</f>
        <v>表示不可</v>
      </c>
      <c r="K69" s="491" t="str">
        <f>IF($C$26=TRUE,(Ⅴ１!J24),"表示不可")</f>
        <v>表示不可</v>
      </c>
      <c r="L69" s="484" t="str">
        <f t="shared" si="2"/>
        <v/>
      </c>
      <c r="M69" s="478" t="str">
        <f>IF($C$26=TRUE,(Ⅴ１!L24),"表示不可")</f>
        <v>表示不可</v>
      </c>
      <c r="N69" s="485" t="str">
        <f>IF($C$26=TRUE,(Ⅴ１!M24),"表示不可")</f>
        <v>表示不可</v>
      </c>
      <c r="O69" s="486" t="str">
        <f>IF($C$26=TRUE,(Ⅴ１!N24),"表示不可")</f>
        <v>表示不可</v>
      </c>
      <c r="P69" s="277"/>
      <c r="Q69" s="492"/>
      <c r="R69" s="493"/>
      <c r="S69" s="492"/>
      <c r="T69" s="495"/>
      <c r="X69" s="261"/>
    </row>
    <row r="70" spans="1:37" ht="15.75" customHeight="1" thickBot="1" x14ac:dyDescent="0.2">
      <c r="A70" s="77">
        <v>20</v>
      </c>
      <c r="B70" s="527" t="str">
        <f t="shared" si="0"/>
        <v/>
      </c>
      <c r="C70" s="528" t="str">
        <f>IF($C$26=TRUE,(Ⅴ１!B25),"表示不可")</f>
        <v>表示不可</v>
      </c>
      <c r="D70" s="529" t="str">
        <f>IF($C$26=TRUE,(Ⅴ１!C25),"表示不可")</f>
        <v>表示不可</v>
      </c>
      <c r="E70" s="529" t="str">
        <f>IF($C$26=TRUE,(Ⅴ１!D25),"表示不可")</f>
        <v>表示不可</v>
      </c>
      <c r="F70" s="530" t="str">
        <f>IF($C$26=TRUE,(Ⅴ１!E25),"表示不可")</f>
        <v>表示不可</v>
      </c>
      <c r="G70" s="531" t="str">
        <f>IF($C$26=TRUE,(Ⅴ１!F25),"表示不可")</f>
        <v>表示不可</v>
      </c>
      <c r="H70" s="532" t="str">
        <f t="shared" si="1"/>
        <v/>
      </c>
      <c r="I70" s="533" t="str">
        <f>IF($C$26=TRUE,(Ⅴ１!H25),"表示不可")</f>
        <v>表示不可</v>
      </c>
      <c r="J70" s="534" t="str">
        <f>IF($C$26=TRUE,(Ⅴ１!I25),"表示不可")</f>
        <v>表示不可</v>
      </c>
      <c r="K70" s="535" t="str">
        <f>IF($C$26=TRUE,(Ⅴ１!J25),"表示不可")</f>
        <v>表示不可</v>
      </c>
      <c r="L70" s="536" t="str">
        <f t="shared" si="2"/>
        <v/>
      </c>
      <c r="M70" s="529" t="str">
        <f>IF($C$26=TRUE,(Ⅴ１!L25),"表示不可")</f>
        <v>表示不可</v>
      </c>
      <c r="N70" s="533" t="str">
        <f>IF($C$26=TRUE,(Ⅴ１!M25),"表示不可")</f>
        <v>表示不可</v>
      </c>
      <c r="O70" s="537" t="str">
        <f>IF($C$26=TRUE,(Ⅴ１!N25),"表示不可")</f>
        <v>表示不可</v>
      </c>
      <c r="P70" s="277"/>
      <c r="Q70" s="509"/>
      <c r="R70" s="510"/>
      <c r="S70" s="509"/>
      <c r="T70" s="512"/>
      <c r="X70" s="261"/>
    </row>
    <row r="71" spans="1:37" ht="15.75" customHeight="1" thickTop="1" x14ac:dyDescent="0.15">
      <c r="A71" s="77">
        <v>21</v>
      </c>
      <c r="B71" s="546" t="str">
        <f>IF($C$4="", "",$C$4)</f>
        <v/>
      </c>
      <c r="C71" s="477" t="str">
        <f>IF($C$26=TRUE,(Ⅴ１!B26),"表示不可")</f>
        <v>表示不可</v>
      </c>
      <c r="D71" s="478" t="str">
        <f>IF($C$26=TRUE,(Ⅴ１!C26),"表示不可")</f>
        <v>表示不可</v>
      </c>
      <c r="E71" s="478" t="str">
        <f>IF($C$26=TRUE,(Ⅴ１!D26),"表示不可")</f>
        <v>表示不可</v>
      </c>
      <c r="F71" s="479" t="str">
        <f>IF($C$26=TRUE,(Ⅴ１!E26),"表示不可")</f>
        <v>表示不可</v>
      </c>
      <c r="G71" s="517" t="str">
        <f>IF($C$26=TRUE,(Ⅴ１!F26),"表示不可")</f>
        <v>表示不可</v>
      </c>
      <c r="H71" s="483" t="str">
        <f>IF(C71="アナウンス","記入→","")</f>
        <v/>
      </c>
      <c r="I71" s="519" t="str">
        <f>IF($C$26=TRUE,(Ⅴ１!H26),"表示不可")</f>
        <v>表示不可</v>
      </c>
      <c r="J71" s="520" t="str">
        <f>IF($C$26=TRUE,(Ⅴ１!I26),"表示不可")</f>
        <v>表示不可</v>
      </c>
      <c r="K71" s="517" t="str">
        <f>IF($C$26=TRUE,(Ⅴ１!J26),"表示不可")</f>
        <v>表示不可</v>
      </c>
      <c r="L71" s="547" t="str">
        <f>IF(C71="朗読","記入→","")</f>
        <v/>
      </c>
      <c r="M71" s="515" t="str">
        <f>IF($C$26=TRUE,(Ⅴ１!L26),"表示不可")</f>
        <v>表示不可</v>
      </c>
      <c r="N71" s="548" t="str">
        <f>IF($C$26=TRUE,(Ⅴ１!M26),"表示不可")</f>
        <v>表示不可</v>
      </c>
      <c r="O71" s="549" t="str">
        <f>IF($C$26=TRUE,(Ⅴ１!N26),"表示不可")</f>
        <v>表示不可</v>
      </c>
      <c r="P71" s="277"/>
      <c r="Q71" s="487"/>
      <c r="R71" s="488"/>
      <c r="S71" s="489"/>
      <c r="T71" s="490"/>
    </row>
    <row r="72" spans="1:37" ht="15.75" customHeight="1" x14ac:dyDescent="0.15">
      <c r="A72" s="77">
        <v>22</v>
      </c>
      <c r="B72" s="546" t="str">
        <f t="shared" ref="B72:B90" si="3">IF($C$4="", "",$C$4)</f>
        <v/>
      </c>
      <c r="C72" s="477" t="str">
        <f>IF($C$26=TRUE,(Ⅴ１!B27),"表示不可")</f>
        <v>表示不可</v>
      </c>
      <c r="D72" s="478" t="str">
        <f>IF($C$26=TRUE,(Ⅴ１!C27),"表示不可")</f>
        <v>表示不可</v>
      </c>
      <c r="E72" s="478" t="str">
        <f>IF($C$26=TRUE,(Ⅴ１!D27),"表示不可")</f>
        <v>表示不可</v>
      </c>
      <c r="F72" s="479" t="str">
        <f>IF($C$26=TRUE,(Ⅴ１!E27),"表示不可")</f>
        <v>表示不可</v>
      </c>
      <c r="G72" s="480" t="str">
        <f>IF($C$26=TRUE,(Ⅴ１!F27),"表示不可")</f>
        <v>表示不可</v>
      </c>
      <c r="H72" s="483" t="str">
        <f t="shared" ref="H72:H90" si="4">IF(C72="アナウンス","記入→","")</f>
        <v/>
      </c>
      <c r="I72" s="485" t="str">
        <f>IF($C$26=TRUE,(Ⅴ１!H27),"表示不可")</f>
        <v>表示不可</v>
      </c>
      <c r="J72" s="483" t="str">
        <f>IF($C$26=TRUE,(Ⅴ１!I27),"表示不可")</f>
        <v>表示不可</v>
      </c>
      <c r="K72" s="491" t="str">
        <f>IF($C$26=TRUE,(Ⅴ１!J27),"表示不可")</f>
        <v>表示不可</v>
      </c>
      <c r="L72" s="550" t="str">
        <f t="shared" ref="L72:L90" si="5">IF(C72="朗読","記入→","")</f>
        <v/>
      </c>
      <c r="M72" s="478" t="str">
        <f>IF($C$26=TRUE,(Ⅴ１!L27),"表示不可")</f>
        <v>表示不可</v>
      </c>
      <c r="N72" s="548" t="str">
        <f>IF($C$26=TRUE,(Ⅴ１!M27),"表示不可")</f>
        <v>表示不可</v>
      </c>
      <c r="O72" s="549" t="str">
        <f>IF($C$26=TRUE,(Ⅴ１!N27),"表示不可")</f>
        <v>表示不可</v>
      </c>
      <c r="P72" s="277"/>
      <c r="Q72" s="492"/>
      <c r="R72" s="493"/>
      <c r="S72" s="494"/>
      <c r="T72" s="495"/>
    </row>
    <row r="73" spans="1:37" ht="15.75" customHeight="1" x14ac:dyDescent="0.15">
      <c r="A73" s="77">
        <v>23</v>
      </c>
      <c r="B73" s="546" t="str">
        <f t="shared" si="3"/>
        <v/>
      </c>
      <c r="C73" s="477" t="str">
        <f>IF($C$26=TRUE,(Ⅴ１!B28),"表示不可")</f>
        <v>表示不可</v>
      </c>
      <c r="D73" s="478" t="str">
        <f>IF($C$26=TRUE,(Ⅴ１!C28),"表示不可")</f>
        <v>表示不可</v>
      </c>
      <c r="E73" s="478" t="str">
        <f>IF($C$26=TRUE,(Ⅴ１!D28),"表示不可")</f>
        <v>表示不可</v>
      </c>
      <c r="F73" s="479" t="str">
        <f>IF($C$26=TRUE,(Ⅴ１!E28),"表示不可")</f>
        <v>表示不可</v>
      </c>
      <c r="G73" s="480" t="str">
        <f>IF($C$26=TRUE,(Ⅴ１!F28),"表示不可")</f>
        <v>表示不可</v>
      </c>
      <c r="H73" s="483" t="str">
        <f t="shared" si="4"/>
        <v/>
      </c>
      <c r="I73" s="485" t="str">
        <f>IF($C$26=TRUE,(Ⅴ１!H28),"表示不可")</f>
        <v>表示不可</v>
      </c>
      <c r="J73" s="483" t="str">
        <f>IF($C$26=TRUE,(Ⅴ１!I28),"表示不可")</f>
        <v>表示不可</v>
      </c>
      <c r="K73" s="491" t="str">
        <f>IF($C$26=TRUE,(Ⅴ１!J28),"表示不可")</f>
        <v>表示不可</v>
      </c>
      <c r="L73" s="550" t="str">
        <f t="shared" si="5"/>
        <v/>
      </c>
      <c r="M73" s="478" t="str">
        <f>IF($C$26=TRUE,(Ⅴ１!L28),"表示不可")</f>
        <v>表示不可</v>
      </c>
      <c r="N73" s="548" t="str">
        <f>IF($C$26=TRUE,(Ⅴ１!M28),"表示不可")</f>
        <v>表示不可</v>
      </c>
      <c r="O73" s="549" t="str">
        <f>IF($C$26=TRUE,(Ⅴ１!N28),"表示不可")</f>
        <v>表示不可</v>
      </c>
      <c r="P73" s="277"/>
      <c r="Q73" s="492"/>
      <c r="R73" s="493"/>
      <c r="S73" s="494"/>
      <c r="T73" s="495"/>
    </row>
    <row r="74" spans="1:37" ht="15.75" customHeight="1" x14ac:dyDescent="0.15">
      <c r="A74" s="77">
        <v>24</v>
      </c>
      <c r="B74" s="546" t="str">
        <f t="shared" si="3"/>
        <v/>
      </c>
      <c r="C74" s="477" t="str">
        <f>IF($C$26=TRUE,(Ⅴ１!B29),"表示不可")</f>
        <v>表示不可</v>
      </c>
      <c r="D74" s="478" t="str">
        <f>IF($C$26=TRUE,(Ⅴ１!C29),"表示不可")</f>
        <v>表示不可</v>
      </c>
      <c r="E74" s="478" t="str">
        <f>IF($C$26=TRUE,(Ⅴ１!D29),"表示不可")</f>
        <v>表示不可</v>
      </c>
      <c r="F74" s="479" t="str">
        <f>IF($C$26=TRUE,(Ⅴ１!E29),"表示不可")</f>
        <v>表示不可</v>
      </c>
      <c r="G74" s="480" t="str">
        <f>IF($C$26=TRUE,(Ⅴ１!F29),"表示不可")</f>
        <v>表示不可</v>
      </c>
      <c r="H74" s="483" t="str">
        <f t="shared" si="4"/>
        <v/>
      </c>
      <c r="I74" s="485" t="str">
        <f>IF($C$26=TRUE,(Ⅴ１!H29),"表示不可")</f>
        <v>表示不可</v>
      </c>
      <c r="J74" s="483" t="str">
        <f>IF($C$26=TRUE,(Ⅴ１!I29),"表示不可")</f>
        <v>表示不可</v>
      </c>
      <c r="K74" s="491" t="str">
        <f>IF($C$26=TRUE,(Ⅴ１!J29),"表示不可")</f>
        <v>表示不可</v>
      </c>
      <c r="L74" s="550" t="str">
        <f t="shared" si="5"/>
        <v/>
      </c>
      <c r="M74" s="478" t="str">
        <f>IF($C$26=TRUE,(Ⅴ１!L29),"表示不可")</f>
        <v>表示不可</v>
      </c>
      <c r="N74" s="548" t="str">
        <f>IF($C$26=TRUE,(Ⅴ１!M29),"表示不可")</f>
        <v>表示不可</v>
      </c>
      <c r="O74" s="549" t="str">
        <f>IF($C$26=TRUE,(Ⅴ１!N29),"表示不可")</f>
        <v>表示不可</v>
      </c>
      <c r="P74" s="277"/>
      <c r="Q74" s="492"/>
      <c r="R74" s="493"/>
      <c r="S74" s="494"/>
      <c r="T74" s="496"/>
      <c r="W74" s="497"/>
      <c r="X74" s="497"/>
    </row>
    <row r="75" spans="1:37" ht="15.75" customHeight="1" thickBot="1" x14ac:dyDescent="0.2">
      <c r="A75" s="77">
        <v>25</v>
      </c>
      <c r="B75" s="551" t="str">
        <f t="shared" si="3"/>
        <v/>
      </c>
      <c r="C75" s="499" t="str">
        <f>IF($C$26=TRUE,(Ⅴ１!B30),"表示不可")</f>
        <v>表示不可</v>
      </c>
      <c r="D75" s="500" t="str">
        <f>IF($C$26=TRUE,(Ⅴ１!C30),"表示不可")</f>
        <v>表示不可</v>
      </c>
      <c r="E75" s="500" t="str">
        <f>IF($C$26=TRUE,(Ⅴ１!D30),"表示不可")</f>
        <v>表示不可</v>
      </c>
      <c r="F75" s="501" t="str">
        <f>IF($C$26=TRUE,(Ⅴ１!E30),"表示不可")</f>
        <v>表示不可</v>
      </c>
      <c r="G75" s="502" t="str">
        <f>IF($C$26=TRUE,(Ⅴ１!F30),"表示不可")</f>
        <v>表示不可</v>
      </c>
      <c r="H75" s="505" t="str">
        <f t="shared" si="4"/>
        <v/>
      </c>
      <c r="I75" s="504" t="str">
        <f>IF($C$26=TRUE,(Ⅴ１!H30),"表示不可")</f>
        <v>表示不可</v>
      </c>
      <c r="J75" s="505" t="str">
        <f>IF($C$26=TRUE,(Ⅴ１!I30),"表示不可")</f>
        <v>表示不可</v>
      </c>
      <c r="K75" s="506" t="str">
        <f>IF($C$26=TRUE,(Ⅴ１!J30),"表示不可")</f>
        <v>表示不可</v>
      </c>
      <c r="L75" s="552" t="str">
        <f t="shared" si="5"/>
        <v/>
      </c>
      <c r="M75" s="500" t="str">
        <f>IF($C$26=TRUE,(Ⅴ１!L30),"表示不可")</f>
        <v>表示不可</v>
      </c>
      <c r="N75" s="553" t="str">
        <f>IF($C$26=TRUE,(Ⅴ１!M30),"表示不可")</f>
        <v>表示不可</v>
      </c>
      <c r="O75" s="554" t="str">
        <f>IF($C$26=TRUE,(Ⅴ１!N30),"表示不可")</f>
        <v>表示不可</v>
      </c>
      <c r="P75" s="277"/>
      <c r="Q75" s="509"/>
      <c r="R75" s="510"/>
      <c r="S75" s="511"/>
      <c r="T75" s="512"/>
    </row>
    <row r="76" spans="1:37" ht="15.75" customHeight="1" x14ac:dyDescent="0.15">
      <c r="A76" s="77">
        <v>26</v>
      </c>
      <c r="B76" s="555" t="str">
        <f t="shared" si="3"/>
        <v/>
      </c>
      <c r="C76" s="514" t="str">
        <f>IF($C$26=TRUE,(Ⅴ１!B31),"表示不可")</f>
        <v>表示不可</v>
      </c>
      <c r="D76" s="515" t="str">
        <f>IF($C$26=TRUE,(Ⅴ１!C31),"表示不可")</f>
        <v>表示不可</v>
      </c>
      <c r="E76" s="515" t="str">
        <f>IF($C$26=TRUE,(Ⅴ１!D31),"表示不可")</f>
        <v>表示不可</v>
      </c>
      <c r="F76" s="516" t="str">
        <f>IF($C$26=TRUE,(Ⅴ１!E31),"表示不可")</f>
        <v>表示不可</v>
      </c>
      <c r="G76" s="517" t="str">
        <f>IF($C$26=TRUE,(Ⅴ１!F31),"表示不可")</f>
        <v>表示不可</v>
      </c>
      <c r="H76" s="520" t="str">
        <f t="shared" si="4"/>
        <v/>
      </c>
      <c r="I76" s="519" t="str">
        <f>IF($C$26=TRUE,(Ⅴ１!H31),"表示不可")</f>
        <v>表示不可</v>
      </c>
      <c r="J76" s="520" t="str">
        <f>IF($C$26=TRUE,(Ⅴ１!I31),"表示不可")</f>
        <v>表示不可</v>
      </c>
      <c r="K76" s="517" t="str">
        <f>IF($C$26=TRUE,(Ⅴ１!J31),"表示不可")</f>
        <v>表示不可</v>
      </c>
      <c r="L76" s="547" t="str">
        <f t="shared" si="5"/>
        <v/>
      </c>
      <c r="M76" s="515" t="str">
        <f>IF($C$26=TRUE,(Ⅴ１!L31),"表示不可")</f>
        <v>表示不可</v>
      </c>
      <c r="N76" s="556" t="str">
        <f>IF($C$26=TRUE,(Ⅴ１!M31),"表示不可")</f>
        <v>表示不可</v>
      </c>
      <c r="O76" s="557" t="str">
        <f>IF($C$26=TRUE,(Ⅴ１!N31),"表示不可")</f>
        <v>表示不可</v>
      </c>
      <c r="P76" s="277"/>
      <c r="Q76" s="523"/>
      <c r="R76" s="524"/>
      <c r="S76" s="525"/>
      <c r="T76" s="526"/>
    </row>
    <row r="77" spans="1:37" ht="15.75" customHeight="1" x14ac:dyDescent="0.15">
      <c r="A77" s="77">
        <v>27</v>
      </c>
      <c r="B77" s="546" t="str">
        <f t="shared" si="3"/>
        <v/>
      </c>
      <c r="C77" s="477" t="str">
        <f>IF($C$26=TRUE,(Ⅴ１!B32),"表示不可")</f>
        <v>表示不可</v>
      </c>
      <c r="D77" s="478" t="str">
        <f>IF($C$26=TRUE,(Ⅴ１!C32),"表示不可")</f>
        <v>表示不可</v>
      </c>
      <c r="E77" s="478" t="str">
        <f>IF($C$26=TRUE,(Ⅴ１!D32),"表示不可")</f>
        <v>表示不可</v>
      </c>
      <c r="F77" s="479" t="str">
        <f>IF($C$26=TRUE,(Ⅴ１!E32),"表示不可")</f>
        <v>表示不可</v>
      </c>
      <c r="G77" s="480" t="str">
        <f>IF($C$26=TRUE,(Ⅴ１!F32),"表示不可")</f>
        <v>表示不可</v>
      </c>
      <c r="H77" s="483" t="str">
        <f t="shared" si="4"/>
        <v/>
      </c>
      <c r="I77" s="485" t="str">
        <f>IF($C$26=TRUE,(Ⅴ１!H32),"表示不可")</f>
        <v>表示不可</v>
      </c>
      <c r="J77" s="483" t="str">
        <f>IF($C$26=TRUE,(Ⅴ１!I32),"表示不可")</f>
        <v>表示不可</v>
      </c>
      <c r="K77" s="491" t="str">
        <f>IF($C$26=TRUE,(Ⅴ１!J32),"表示不可")</f>
        <v>表示不可</v>
      </c>
      <c r="L77" s="550" t="str">
        <f t="shared" si="5"/>
        <v/>
      </c>
      <c r="M77" s="478" t="str">
        <f>IF($C$26=TRUE,(Ⅴ１!L32),"表示不可")</f>
        <v>表示不可</v>
      </c>
      <c r="N77" s="548" t="str">
        <f>IF($C$26=TRUE,(Ⅴ１!M32),"表示不可")</f>
        <v>表示不可</v>
      </c>
      <c r="O77" s="549" t="str">
        <f>IF($C$26=TRUE,(Ⅴ１!N32),"表示不可")</f>
        <v>表示不可</v>
      </c>
      <c r="P77" s="277"/>
      <c r="Q77" s="492"/>
      <c r="R77" s="493"/>
      <c r="S77" s="494"/>
      <c r="T77" s="496"/>
      <c r="W77" s="497"/>
      <c r="X77" s="497"/>
      <c r="AI77" s="77"/>
      <c r="AJ77" s="77"/>
      <c r="AK77" s="77"/>
    </row>
    <row r="78" spans="1:37" ht="15.75" customHeight="1" x14ac:dyDescent="0.15">
      <c r="A78" s="77">
        <v>28</v>
      </c>
      <c r="B78" s="546" t="str">
        <f t="shared" si="3"/>
        <v/>
      </c>
      <c r="C78" s="477" t="str">
        <f>IF($C$26=TRUE,(Ⅴ１!B33),"表示不可")</f>
        <v>表示不可</v>
      </c>
      <c r="D78" s="478" t="str">
        <f>IF($C$26=TRUE,(Ⅴ１!C33),"表示不可")</f>
        <v>表示不可</v>
      </c>
      <c r="E78" s="478" t="str">
        <f>IF($C$26=TRUE,(Ⅴ１!D33),"表示不可")</f>
        <v>表示不可</v>
      </c>
      <c r="F78" s="479" t="str">
        <f>IF($C$26=TRUE,(Ⅴ１!E33),"表示不可")</f>
        <v>表示不可</v>
      </c>
      <c r="G78" s="480" t="str">
        <f>IF($C$26=TRUE,(Ⅴ１!F33),"表示不可")</f>
        <v>表示不可</v>
      </c>
      <c r="H78" s="483" t="str">
        <f t="shared" si="4"/>
        <v/>
      </c>
      <c r="I78" s="485" t="str">
        <f>IF($C$26=TRUE,(Ⅴ１!H33),"表示不可")</f>
        <v>表示不可</v>
      </c>
      <c r="J78" s="483" t="str">
        <f>IF($C$26=TRUE,(Ⅴ１!I33),"表示不可")</f>
        <v>表示不可</v>
      </c>
      <c r="K78" s="491" t="str">
        <f>IF($C$26=TRUE,(Ⅴ１!J33),"表示不可")</f>
        <v>表示不可</v>
      </c>
      <c r="L78" s="550" t="str">
        <f t="shared" si="5"/>
        <v/>
      </c>
      <c r="M78" s="478" t="str">
        <f>IF($C$26=TRUE,(Ⅴ１!L33),"表示不可")</f>
        <v>表示不可</v>
      </c>
      <c r="N78" s="548" t="str">
        <f>IF($C$26=TRUE,(Ⅴ１!M33),"表示不可")</f>
        <v>表示不可</v>
      </c>
      <c r="O78" s="549" t="str">
        <f>IF($C$26=TRUE,(Ⅴ１!N33),"表示不可")</f>
        <v>表示不可</v>
      </c>
      <c r="P78" s="277"/>
      <c r="Q78" s="492"/>
      <c r="R78" s="493"/>
      <c r="S78" s="494"/>
      <c r="T78" s="495"/>
      <c r="AI78" s="77"/>
      <c r="AJ78" s="77"/>
      <c r="AK78" s="77"/>
    </row>
    <row r="79" spans="1:37" ht="15.75" customHeight="1" x14ac:dyDescent="0.15">
      <c r="A79" s="77">
        <v>29</v>
      </c>
      <c r="B79" s="546" t="str">
        <f t="shared" si="3"/>
        <v/>
      </c>
      <c r="C79" s="477" t="str">
        <f>IF($C$26=TRUE,(Ⅴ１!B34),"表示不可")</f>
        <v>表示不可</v>
      </c>
      <c r="D79" s="478" t="str">
        <f>IF($C$26=TRUE,(Ⅴ１!C34),"表示不可")</f>
        <v>表示不可</v>
      </c>
      <c r="E79" s="478" t="str">
        <f>IF($C$26=TRUE,(Ⅴ１!D34),"表示不可")</f>
        <v>表示不可</v>
      </c>
      <c r="F79" s="479" t="str">
        <f>IF($C$26=TRUE,(Ⅴ１!E34),"表示不可")</f>
        <v>表示不可</v>
      </c>
      <c r="G79" s="480" t="str">
        <f>IF($C$26=TRUE,(Ⅴ１!F34),"表示不可")</f>
        <v>表示不可</v>
      </c>
      <c r="H79" s="483" t="str">
        <f t="shared" si="4"/>
        <v/>
      </c>
      <c r="I79" s="485" t="str">
        <f>IF($C$26=TRUE,(Ⅴ１!H34),"表示不可")</f>
        <v>表示不可</v>
      </c>
      <c r="J79" s="483" t="str">
        <f>IF($C$26=TRUE,(Ⅴ１!I34),"表示不可")</f>
        <v>表示不可</v>
      </c>
      <c r="K79" s="491" t="str">
        <f>IF($C$26=TRUE,(Ⅴ１!J34),"表示不可")</f>
        <v>表示不可</v>
      </c>
      <c r="L79" s="550" t="str">
        <f t="shared" si="5"/>
        <v/>
      </c>
      <c r="M79" s="478" t="str">
        <f>IF($C$26=TRUE,(Ⅴ１!L34),"表示不可")</f>
        <v>表示不可</v>
      </c>
      <c r="N79" s="548" t="str">
        <f>IF($C$26=TRUE,(Ⅴ１!M34),"表示不可")</f>
        <v>表示不可</v>
      </c>
      <c r="O79" s="549" t="str">
        <f>IF($C$26=TRUE,(Ⅴ１!N34),"表示不可")</f>
        <v>表示不可</v>
      </c>
      <c r="P79" s="277"/>
      <c r="Q79" s="492"/>
      <c r="R79" s="493"/>
      <c r="S79" s="494"/>
      <c r="T79" s="495"/>
      <c r="AI79" s="77"/>
      <c r="AJ79" s="77"/>
      <c r="AK79" s="77"/>
    </row>
    <row r="80" spans="1:37" ht="15.75" customHeight="1" thickBot="1" x14ac:dyDescent="0.2">
      <c r="A80" s="77">
        <v>30</v>
      </c>
      <c r="B80" s="558" t="str">
        <f t="shared" si="3"/>
        <v/>
      </c>
      <c r="C80" s="528" t="str">
        <f>IF($C$26=TRUE,(Ⅴ１!B35),"表示不可")</f>
        <v>表示不可</v>
      </c>
      <c r="D80" s="529" t="str">
        <f>IF($C$26=TRUE,(Ⅴ１!C35),"表示不可")</f>
        <v>表示不可</v>
      </c>
      <c r="E80" s="529" t="str">
        <f>IF($C$26=TRUE,(Ⅴ１!D35),"表示不可")</f>
        <v>表示不可</v>
      </c>
      <c r="F80" s="530" t="str">
        <f>IF($C$26=TRUE,(Ⅴ１!E35),"表示不可")</f>
        <v>表示不可</v>
      </c>
      <c r="G80" s="531" t="str">
        <f>IF($C$26=TRUE,(Ⅴ１!F35),"表示不可")</f>
        <v>表示不可</v>
      </c>
      <c r="H80" s="534" t="str">
        <f t="shared" si="4"/>
        <v/>
      </c>
      <c r="I80" s="533" t="str">
        <f>IF($C$26=TRUE,(Ⅴ１!H35),"表示不可")</f>
        <v>表示不可</v>
      </c>
      <c r="J80" s="534" t="str">
        <f>IF($C$26=TRUE,(Ⅴ１!I35),"表示不可")</f>
        <v>表示不可</v>
      </c>
      <c r="K80" s="535" t="str">
        <f>IF($C$26=TRUE,(Ⅴ１!J35),"表示不可")</f>
        <v>表示不可</v>
      </c>
      <c r="L80" s="559" t="str">
        <f t="shared" si="5"/>
        <v/>
      </c>
      <c r="M80" s="529" t="str">
        <f>IF($C$26=TRUE,(Ⅴ１!L35),"表示不可")</f>
        <v>表示不可</v>
      </c>
      <c r="N80" s="560" t="str">
        <f>IF($C$26=TRUE,(Ⅴ１!M35),"表示不可")</f>
        <v>表示不可</v>
      </c>
      <c r="O80" s="561" t="str">
        <f>IF($C$26=TRUE,(Ⅴ１!N35),"表示不可")</f>
        <v>表示不可</v>
      </c>
      <c r="P80" s="277"/>
      <c r="Q80" s="538"/>
      <c r="R80" s="539"/>
      <c r="S80" s="540"/>
      <c r="T80" s="541"/>
      <c r="AI80" s="77"/>
      <c r="AJ80" s="77"/>
      <c r="AK80" s="77"/>
    </row>
    <row r="81" spans="1:37" ht="15.75" customHeight="1" x14ac:dyDescent="0.15">
      <c r="A81" s="77">
        <v>31</v>
      </c>
      <c r="B81" s="546" t="str">
        <f t="shared" si="3"/>
        <v/>
      </c>
      <c r="C81" s="477" t="str">
        <f>IF($C$26=TRUE,(Ⅴ１!B36),"表示不可")</f>
        <v>表示不可</v>
      </c>
      <c r="D81" s="478" t="str">
        <f>IF($C$26=TRUE,(Ⅴ１!C36),"表示不可")</f>
        <v>表示不可</v>
      </c>
      <c r="E81" s="478" t="str">
        <f>IF($C$26=TRUE,(Ⅴ１!D36),"表示不可")</f>
        <v>表示不可</v>
      </c>
      <c r="F81" s="479" t="str">
        <f>IF($C$26=TRUE,(Ⅴ１!E36),"表示不可")</f>
        <v>表示不可</v>
      </c>
      <c r="G81" s="480" t="str">
        <f>IF($C$26=TRUE,(Ⅴ１!F36),"表示不可")</f>
        <v>表示不可</v>
      </c>
      <c r="H81" s="483" t="str">
        <f t="shared" si="4"/>
        <v/>
      </c>
      <c r="I81" s="485" t="str">
        <f>IF($C$26=TRUE,(Ⅴ１!H36),"表示不可")</f>
        <v>表示不可</v>
      </c>
      <c r="J81" s="483" t="str">
        <f>IF($C$26=TRUE,(Ⅴ１!I36),"表示不可")</f>
        <v>表示不可</v>
      </c>
      <c r="K81" s="480" t="str">
        <f>IF($C$26=TRUE,(Ⅴ１!J36),"表示不可")</f>
        <v>表示不可</v>
      </c>
      <c r="L81" s="550" t="str">
        <f t="shared" si="5"/>
        <v/>
      </c>
      <c r="M81" s="478" t="str">
        <f>IF($C$26=TRUE,(Ⅴ１!L36),"表示不可")</f>
        <v>表示不可</v>
      </c>
      <c r="N81" s="548" t="str">
        <f>IF($C$26=TRUE,(Ⅴ１!M36),"表示不可")</f>
        <v>表示不可</v>
      </c>
      <c r="O81" s="549" t="str">
        <f>IF($C$26=TRUE,(Ⅴ１!N36),"表示不可")</f>
        <v>表示不可</v>
      </c>
      <c r="P81" s="277"/>
      <c r="Q81" s="542"/>
      <c r="R81" s="543"/>
      <c r="S81" s="544"/>
      <c r="T81" s="545"/>
      <c r="AI81" s="77"/>
      <c r="AJ81" s="77"/>
      <c r="AK81" s="77"/>
    </row>
    <row r="82" spans="1:37" ht="15.75" customHeight="1" x14ac:dyDescent="0.15">
      <c r="A82" s="77">
        <v>32</v>
      </c>
      <c r="B82" s="546" t="str">
        <f t="shared" si="3"/>
        <v/>
      </c>
      <c r="C82" s="477" t="str">
        <f>IF($C$26=TRUE,(Ⅴ１!B37),"表示不可")</f>
        <v>表示不可</v>
      </c>
      <c r="D82" s="478" t="str">
        <f>IF($C$26=TRUE,(Ⅴ１!C37),"表示不可")</f>
        <v>表示不可</v>
      </c>
      <c r="E82" s="478" t="str">
        <f>IF($C$26=TRUE,(Ⅴ１!D37),"表示不可")</f>
        <v>表示不可</v>
      </c>
      <c r="F82" s="479" t="str">
        <f>IF($C$26=TRUE,(Ⅴ１!E37),"表示不可")</f>
        <v>表示不可</v>
      </c>
      <c r="G82" s="480" t="str">
        <f>IF($C$26=TRUE,(Ⅴ１!F37),"表示不可")</f>
        <v>表示不可</v>
      </c>
      <c r="H82" s="483" t="str">
        <f t="shared" si="4"/>
        <v/>
      </c>
      <c r="I82" s="485" t="str">
        <f>IF($C$26=TRUE,(Ⅴ１!H37),"表示不可")</f>
        <v>表示不可</v>
      </c>
      <c r="J82" s="483" t="str">
        <f>IF($C$26=TRUE,(Ⅴ１!I37),"表示不可")</f>
        <v>表示不可</v>
      </c>
      <c r="K82" s="491" t="str">
        <f>IF($C$26=TRUE,(Ⅴ１!J37),"表示不可")</f>
        <v>表示不可</v>
      </c>
      <c r="L82" s="550" t="str">
        <f t="shared" si="5"/>
        <v/>
      </c>
      <c r="M82" s="478" t="str">
        <f>IF($C$26=TRUE,(Ⅴ１!L37),"表示不可")</f>
        <v>表示不可</v>
      </c>
      <c r="N82" s="548" t="str">
        <f>IF($C$26=TRUE,(Ⅴ１!M37),"表示不可")</f>
        <v>表示不可</v>
      </c>
      <c r="O82" s="549" t="str">
        <f>IF($C$26=TRUE,(Ⅴ１!N37),"表示不可")</f>
        <v>表示不可</v>
      </c>
      <c r="P82" s="277"/>
      <c r="Q82" s="492"/>
      <c r="R82" s="493"/>
      <c r="S82" s="494"/>
      <c r="T82" s="496"/>
      <c r="W82" s="497"/>
      <c r="X82" s="497"/>
      <c r="AI82" s="77"/>
      <c r="AJ82" s="77"/>
      <c r="AK82" s="77"/>
    </row>
    <row r="83" spans="1:37" ht="15.75" customHeight="1" x14ac:dyDescent="0.15">
      <c r="A83" s="77">
        <v>33</v>
      </c>
      <c r="B83" s="546" t="str">
        <f t="shared" si="3"/>
        <v/>
      </c>
      <c r="C83" s="477" t="str">
        <f>IF($C$26=TRUE,(Ⅴ１!B38),"表示不可")</f>
        <v>表示不可</v>
      </c>
      <c r="D83" s="478" t="str">
        <f>IF($C$26=TRUE,(Ⅴ１!C38),"表示不可")</f>
        <v>表示不可</v>
      </c>
      <c r="E83" s="478" t="str">
        <f>IF($C$26=TRUE,(Ⅴ１!D38),"表示不可")</f>
        <v>表示不可</v>
      </c>
      <c r="F83" s="479" t="str">
        <f>IF($C$26=TRUE,(Ⅴ１!E38),"表示不可")</f>
        <v>表示不可</v>
      </c>
      <c r="G83" s="480" t="str">
        <f>IF($C$26=TRUE,(Ⅴ１!F38),"表示不可")</f>
        <v>表示不可</v>
      </c>
      <c r="H83" s="483" t="str">
        <f t="shared" si="4"/>
        <v/>
      </c>
      <c r="I83" s="485" t="str">
        <f>IF($C$26=TRUE,(Ⅴ１!H38),"表示不可")</f>
        <v>表示不可</v>
      </c>
      <c r="J83" s="483" t="str">
        <f>IF($C$26=TRUE,(Ⅴ１!I38),"表示不可")</f>
        <v>表示不可</v>
      </c>
      <c r="K83" s="491" t="str">
        <f>IF($C$26=TRUE,(Ⅴ１!J38),"表示不可")</f>
        <v>表示不可</v>
      </c>
      <c r="L83" s="550" t="str">
        <f t="shared" si="5"/>
        <v/>
      </c>
      <c r="M83" s="478" t="str">
        <f>IF($C$26=TRUE,(Ⅴ１!L38),"表示不可")</f>
        <v>表示不可</v>
      </c>
      <c r="N83" s="548" t="str">
        <f>IF($C$26=TRUE,(Ⅴ１!M38),"表示不可")</f>
        <v>表示不可</v>
      </c>
      <c r="O83" s="549" t="str">
        <f>IF($C$26=TRUE,(Ⅴ１!N38),"表示不可")</f>
        <v>表示不可</v>
      </c>
      <c r="P83" s="277"/>
      <c r="Q83" s="492"/>
      <c r="R83" s="493"/>
      <c r="S83" s="494"/>
      <c r="T83" s="495"/>
      <c r="AI83" s="77"/>
      <c r="AJ83" s="77"/>
      <c r="AK83" s="77"/>
    </row>
    <row r="84" spans="1:37" ht="15.75" customHeight="1" x14ac:dyDescent="0.15">
      <c r="A84" s="77">
        <v>34</v>
      </c>
      <c r="B84" s="546" t="str">
        <f t="shared" si="3"/>
        <v/>
      </c>
      <c r="C84" s="477" t="str">
        <f>IF($C$26=TRUE,(Ⅴ１!B39),"表示不可")</f>
        <v>表示不可</v>
      </c>
      <c r="D84" s="478" t="str">
        <f>IF($C$26=TRUE,(Ⅴ１!C39),"表示不可")</f>
        <v>表示不可</v>
      </c>
      <c r="E84" s="478" t="str">
        <f>IF($C$26=TRUE,(Ⅴ１!D39),"表示不可")</f>
        <v>表示不可</v>
      </c>
      <c r="F84" s="479" t="str">
        <f>IF($C$26=TRUE,(Ⅴ１!E39),"表示不可")</f>
        <v>表示不可</v>
      </c>
      <c r="G84" s="480" t="str">
        <f>IF($C$26=TRUE,(Ⅴ１!F39),"表示不可")</f>
        <v>表示不可</v>
      </c>
      <c r="H84" s="483" t="str">
        <f t="shared" si="4"/>
        <v/>
      </c>
      <c r="I84" s="485" t="str">
        <f>IF($C$26=TRUE,(Ⅴ１!H39),"表示不可")</f>
        <v>表示不可</v>
      </c>
      <c r="J84" s="483" t="str">
        <f>IF($C$26=TRUE,(Ⅴ１!I39),"表示不可")</f>
        <v>表示不可</v>
      </c>
      <c r="K84" s="491" t="str">
        <f>IF($C$26=TRUE,(Ⅴ１!J39),"表示不可")</f>
        <v>表示不可</v>
      </c>
      <c r="L84" s="550" t="str">
        <f t="shared" si="5"/>
        <v/>
      </c>
      <c r="M84" s="478" t="str">
        <f>IF($C$26=TRUE,(Ⅴ１!L39),"表示不可")</f>
        <v>表示不可</v>
      </c>
      <c r="N84" s="548" t="str">
        <f>IF($C$26=TRUE,(Ⅴ１!M39),"表示不可")</f>
        <v>表示不可</v>
      </c>
      <c r="O84" s="549" t="str">
        <f>IF($C$26=TRUE,(Ⅴ１!N39),"表示不可")</f>
        <v>表示不可</v>
      </c>
      <c r="P84" s="277"/>
      <c r="Q84" s="492"/>
      <c r="R84" s="493"/>
      <c r="S84" s="492"/>
      <c r="T84" s="495"/>
      <c r="AI84" s="77"/>
      <c r="AJ84" s="77"/>
      <c r="AK84" s="77"/>
    </row>
    <row r="85" spans="1:37" ht="15.75" customHeight="1" thickBot="1" x14ac:dyDescent="0.2">
      <c r="A85" s="77">
        <v>35</v>
      </c>
      <c r="B85" s="551" t="str">
        <f t="shared" si="3"/>
        <v/>
      </c>
      <c r="C85" s="499" t="str">
        <f>IF($C$26=TRUE,(Ⅴ１!B40),"表示不可")</f>
        <v>表示不可</v>
      </c>
      <c r="D85" s="500" t="str">
        <f>IF($C$26=TRUE,(Ⅴ１!C40),"表示不可")</f>
        <v>表示不可</v>
      </c>
      <c r="E85" s="500" t="str">
        <f>IF($C$26=TRUE,(Ⅴ１!D40),"表示不可")</f>
        <v>表示不可</v>
      </c>
      <c r="F85" s="501" t="str">
        <f>IF($C$26=TRUE,(Ⅴ１!E40),"表示不可")</f>
        <v>表示不可</v>
      </c>
      <c r="G85" s="502" t="str">
        <f>IF($C$26=TRUE,(Ⅴ１!F40),"表示不可")</f>
        <v>表示不可</v>
      </c>
      <c r="H85" s="505" t="str">
        <f t="shared" si="4"/>
        <v/>
      </c>
      <c r="I85" s="504" t="str">
        <f>IF($C$26=TRUE,(Ⅴ１!H40),"表示不可")</f>
        <v>表示不可</v>
      </c>
      <c r="J85" s="505" t="str">
        <f>IF($C$26=TRUE,(Ⅴ１!I40),"表示不可")</f>
        <v>表示不可</v>
      </c>
      <c r="K85" s="506" t="str">
        <f>IF($C$26=TRUE,(Ⅴ１!J40),"表示不可")</f>
        <v>表示不可</v>
      </c>
      <c r="L85" s="552" t="str">
        <f t="shared" si="5"/>
        <v/>
      </c>
      <c r="M85" s="500" t="str">
        <f>IF($C$26=TRUE,(Ⅴ１!L40),"表示不可")</f>
        <v>表示不可</v>
      </c>
      <c r="N85" s="553" t="str">
        <f>IF($C$26=TRUE,(Ⅴ１!M40),"表示不可")</f>
        <v>表示不可</v>
      </c>
      <c r="O85" s="554" t="str">
        <f>IF($C$26=TRUE,(Ⅴ１!N40),"表示不可")</f>
        <v>表示不可</v>
      </c>
      <c r="P85" s="277"/>
      <c r="Q85" s="509"/>
      <c r="R85" s="510"/>
      <c r="S85" s="509"/>
      <c r="T85" s="512"/>
      <c r="AI85" s="77"/>
      <c r="AJ85" s="77"/>
      <c r="AK85" s="77"/>
    </row>
    <row r="86" spans="1:37" ht="15.75" customHeight="1" x14ac:dyDescent="0.15">
      <c r="A86" s="77">
        <v>36</v>
      </c>
      <c r="B86" s="555" t="str">
        <f t="shared" si="3"/>
        <v/>
      </c>
      <c r="C86" s="514" t="str">
        <f>IF($C$26=TRUE,(Ⅴ１!B41),"表示不可")</f>
        <v>表示不可</v>
      </c>
      <c r="D86" s="515" t="str">
        <f>IF($C$26=TRUE,(Ⅴ１!C41),"表示不可")</f>
        <v>表示不可</v>
      </c>
      <c r="E86" s="515" t="str">
        <f>IF($C$26=TRUE,(Ⅴ１!D41),"表示不可")</f>
        <v>表示不可</v>
      </c>
      <c r="F86" s="516" t="str">
        <f>IF($C$26=TRUE,(Ⅴ１!E41),"表示不可")</f>
        <v>表示不可</v>
      </c>
      <c r="G86" s="517" t="str">
        <f>IF($C$26=TRUE,(Ⅴ１!F41),"表示不可")</f>
        <v>表示不可</v>
      </c>
      <c r="H86" s="520" t="str">
        <f t="shared" si="4"/>
        <v/>
      </c>
      <c r="I86" s="519" t="str">
        <f>IF($C$26=TRUE,(Ⅴ１!H41),"表示不可")</f>
        <v>表示不可</v>
      </c>
      <c r="J86" s="520" t="str">
        <f>IF($C$26=TRUE,(Ⅴ１!I41),"表示不可")</f>
        <v>表示不可</v>
      </c>
      <c r="K86" s="517" t="str">
        <f>IF($C$26=TRUE,(Ⅴ１!J41),"表示不可")</f>
        <v>表示不可</v>
      </c>
      <c r="L86" s="547" t="str">
        <f t="shared" si="5"/>
        <v/>
      </c>
      <c r="M86" s="515" t="str">
        <f>IF($C$26=TRUE,(Ⅴ１!L41),"表示不可")</f>
        <v>表示不可</v>
      </c>
      <c r="N86" s="556" t="str">
        <f>IF($C$26=TRUE,(Ⅴ１!M41),"表示不可")</f>
        <v>表示不可</v>
      </c>
      <c r="O86" s="557" t="str">
        <f>IF($C$26=TRUE,(Ⅴ１!N41),"表示不可")</f>
        <v>表示不可</v>
      </c>
      <c r="P86" s="277"/>
      <c r="Q86" s="523"/>
      <c r="R86" s="524"/>
      <c r="S86" s="523"/>
      <c r="T86" s="526"/>
      <c r="AI86" s="77"/>
      <c r="AJ86" s="77"/>
      <c r="AK86" s="77"/>
    </row>
    <row r="87" spans="1:37" ht="15.75" customHeight="1" x14ac:dyDescent="0.15">
      <c r="A87" s="77">
        <v>37</v>
      </c>
      <c r="B87" s="546" t="str">
        <f t="shared" si="3"/>
        <v/>
      </c>
      <c r="C87" s="477" t="str">
        <f>IF($C$26=TRUE,(Ⅴ１!B42),"表示不可")</f>
        <v>表示不可</v>
      </c>
      <c r="D87" s="478" t="str">
        <f>IF($C$26=TRUE,(Ⅴ１!C42),"表示不可")</f>
        <v>表示不可</v>
      </c>
      <c r="E87" s="478" t="str">
        <f>IF($C$26=TRUE,(Ⅴ１!D42),"表示不可")</f>
        <v>表示不可</v>
      </c>
      <c r="F87" s="479" t="str">
        <f>IF($C$26=TRUE,(Ⅴ１!E42),"表示不可")</f>
        <v>表示不可</v>
      </c>
      <c r="G87" s="480" t="str">
        <f>IF($C$26=TRUE,(Ⅴ１!F42),"表示不可")</f>
        <v>表示不可</v>
      </c>
      <c r="H87" s="483" t="str">
        <f t="shared" si="4"/>
        <v/>
      </c>
      <c r="I87" s="485" t="str">
        <f>IF($C$26=TRUE,(Ⅴ１!H42),"表示不可")</f>
        <v>表示不可</v>
      </c>
      <c r="J87" s="483" t="str">
        <f>IF($C$26=TRUE,(Ⅴ１!I42),"表示不可")</f>
        <v>表示不可</v>
      </c>
      <c r="K87" s="491" t="str">
        <f>IF($C$26=TRUE,(Ⅴ１!J42),"表示不可")</f>
        <v>表示不可</v>
      </c>
      <c r="L87" s="550" t="str">
        <f t="shared" si="5"/>
        <v/>
      </c>
      <c r="M87" s="478" t="str">
        <f>IF($C$26=TRUE,(Ⅴ１!L42),"表示不可")</f>
        <v>表示不可</v>
      </c>
      <c r="N87" s="548" t="str">
        <f>IF($C$26=TRUE,(Ⅴ１!M42),"表示不可")</f>
        <v>表示不可</v>
      </c>
      <c r="O87" s="549" t="str">
        <f>IF($C$26=TRUE,(Ⅴ１!N42),"表示不可")</f>
        <v>表示不可</v>
      </c>
      <c r="P87" s="277"/>
      <c r="Q87" s="492"/>
      <c r="R87" s="493"/>
      <c r="S87" s="492"/>
      <c r="T87" s="495"/>
      <c r="AI87" s="77"/>
      <c r="AJ87" s="77"/>
      <c r="AK87" s="77"/>
    </row>
    <row r="88" spans="1:37" ht="15.75" customHeight="1" x14ac:dyDescent="0.15">
      <c r="A88" s="77">
        <v>38</v>
      </c>
      <c r="B88" s="546" t="str">
        <f t="shared" si="3"/>
        <v/>
      </c>
      <c r="C88" s="477" t="str">
        <f>IF($C$26=TRUE,(Ⅴ１!B43),"表示不可")</f>
        <v>表示不可</v>
      </c>
      <c r="D88" s="478" t="str">
        <f>IF($C$26=TRUE,(Ⅴ１!C43),"表示不可")</f>
        <v>表示不可</v>
      </c>
      <c r="E88" s="478" t="str">
        <f>IF($C$26=TRUE,(Ⅴ１!D43),"表示不可")</f>
        <v>表示不可</v>
      </c>
      <c r="F88" s="479" t="str">
        <f>IF($C$26=TRUE,(Ⅴ１!E43),"表示不可")</f>
        <v>表示不可</v>
      </c>
      <c r="G88" s="480" t="str">
        <f>IF($C$26=TRUE,(Ⅴ１!F43),"表示不可")</f>
        <v>表示不可</v>
      </c>
      <c r="H88" s="483" t="str">
        <f t="shared" si="4"/>
        <v/>
      </c>
      <c r="I88" s="485" t="str">
        <f>IF($C$26=TRUE,(Ⅴ１!H43),"表示不可")</f>
        <v>表示不可</v>
      </c>
      <c r="J88" s="483" t="str">
        <f>IF($C$26=TRUE,(Ⅴ１!I43),"表示不可")</f>
        <v>表示不可</v>
      </c>
      <c r="K88" s="491" t="str">
        <f>IF($C$26=TRUE,(Ⅴ１!J43),"表示不可")</f>
        <v>表示不可</v>
      </c>
      <c r="L88" s="550" t="str">
        <f t="shared" si="5"/>
        <v/>
      </c>
      <c r="M88" s="478" t="str">
        <f>IF($C$26=TRUE,(Ⅴ１!L43),"表示不可")</f>
        <v>表示不可</v>
      </c>
      <c r="N88" s="548" t="str">
        <f>IF($C$26=TRUE,(Ⅴ１!M43),"表示不可")</f>
        <v>表示不可</v>
      </c>
      <c r="O88" s="549" t="str">
        <f>IF($C$26=TRUE,(Ⅴ１!N43),"表示不可")</f>
        <v>表示不可</v>
      </c>
      <c r="P88" s="277"/>
      <c r="Q88" s="492"/>
      <c r="R88" s="493"/>
      <c r="S88" s="492"/>
      <c r="T88" s="495"/>
      <c r="AI88" s="77"/>
      <c r="AJ88" s="77"/>
      <c r="AK88" s="77"/>
    </row>
    <row r="89" spans="1:37" ht="15.75" customHeight="1" x14ac:dyDescent="0.15">
      <c r="A89" s="77">
        <v>39</v>
      </c>
      <c r="B89" s="546" t="str">
        <f t="shared" si="3"/>
        <v/>
      </c>
      <c r="C89" s="477" t="str">
        <f>IF($C$26=TRUE,(Ⅴ１!B44),"表示不可")</f>
        <v>表示不可</v>
      </c>
      <c r="D89" s="478" t="str">
        <f>IF($C$26=TRUE,(Ⅴ１!C44),"表示不可")</f>
        <v>表示不可</v>
      </c>
      <c r="E89" s="478" t="str">
        <f>IF($C$26=TRUE,(Ⅴ１!D44),"表示不可")</f>
        <v>表示不可</v>
      </c>
      <c r="F89" s="479" t="str">
        <f>IF($C$26=TRUE,(Ⅴ１!E44),"表示不可")</f>
        <v>表示不可</v>
      </c>
      <c r="G89" s="480" t="str">
        <f>IF($C$26=TRUE,(Ⅴ１!F44),"表示不可")</f>
        <v>表示不可</v>
      </c>
      <c r="H89" s="483" t="str">
        <f t="shared" si="4"/>
        <v/>
      </c>
      <c r="I89" s="485" t="str">
        <f>IF($C$26=TRUE,(Ⅴ１!H44),"表示不可")</f>
        <v>表示不可</v>
      </c>
      <c r="J89" s="483" t="str">
        <f>IF($C$26=TRUE,(Ⅴ１!I44),"表示不可")</f>
        <v>表示不可</v>
      </c>
      <c r="K89" s="491" t="str">
        <f>IF($C$26=TRUE,(Ⅴ１!J44),"表示不可")</f>
        <v>表示不可</v>
      </c>
      <c r="L89" s="550" t="str">
        <f t="shared" si="5"/>
        <v/>
      </c>
      <c r="M89" s="478" t="str">
        <f>IF($C$26=TRUE,(Ⅴ１!L44),"表示不可")</f>
        <v>表示不可</v>
      </c>
      <c r="N89" s="548" t="str">
        <f>IF($C$26=TRUE,(Ⅴ１!M44),"表示不可")</f>
        <v>表示不可</v>
      </c>
      <c r="O89" s="549" t="str">
        <f>IF($C$26=TRUE,(Ⅴ１!N44),"表示不可")</f>
        <v>表示不可</v>
      </c>
      <c r="P89" s="277"/>
      <c r="Q89" s="492"/>
      <c r="R89" s="493"/>
      <c r="S89" s="492"/>
      <c r="T89" s="495"/>
      <c r="AI89" s="77"/>
      <c r="AJ89" s="77"/>
      <c r="AK89" s="77"/>
    </row>
    <row r="90" spans="1:37" ht="15.75" customHeight="1" thickBot="1" x14ac:dyDescent="0.2">
      <c r="A90" s="77">
        <v>40</v>
      </c>
      <c r="B90" s="558" t="str">
        <f t="shared" si="3"/>
        <v/>
      </c>
      <c r="C90" s="528" t="str">
        <f>IF($C$26=TRUE,(Ⅴ１!B45),"表示不可")</f>
        <v>表示不可</v>
      </c>
      <c r="D90" s="529" t="str">
        <f>IF($C$26=TRUE,(Ⅴ１!C45),"表示不可")</f>
        <v>表示不可</v>
      </c>
      <c r="E90" s="529" t="str">
        <f>IF($C$26=TRUE,(Ⅴ１!D45),"表示不可")</f>
        <v>表示不可</v>
      </c>
      <c r="F90" s="530" t="str">
        <f>IF($C$26=TRUE,(Ⅴ１!E45),"表示不可")</f>
        <v>表示不可</v>
      </c>
      <c r="G90" s="531" t="str">
        <f>IF($C$26=TRUE,(Ⅴ１!F45),"表示不可")</f>
        <v>表示不可</v>
      </c>
      <c r="H90" s="534" t="str">
        <f t="shared" si="4"/>
        <v/>
      </c>
      <c r="I90" s="533" t="str">
        <f>IF($C$26=TRUE,(Ⅴ１!H45),"表示不可")</f>
        <v>表示不可</v>
      </c>
      <c r="J90" s="534" t="str">
        <f>IF($C$26=TRUE,(Ⅴ１!I45),"表示不可")</f>
        <v>表示不可</v>
      </c>
      <c r="K90" s="535" t="str">
        <f>IF($C$26=TRUE,(Ⅴ１!J45),"表示不可")</f>
        <v>表示不可</v>
      </c>
      <c r="L90" s="559" t="str">
        <f t="shared" si="5"/>
        <v/>
      </c>
      <c r="M90" s="529" t="str">
        <f>IF($C$26=TRUE,(Ⅴ１!L45),"表示不可")</f>
        <v>表示不可</v>
      </c>
      <c r="N90" s="560" t="str">
        <f>IF($C$26=TRUE,(Ⅴ１!M45),"表示不可")</f>
        <v>表示不可</v>
      </c>
      <c r="O90" s="561" t="str">
        <f>IF($C$26=TRUE,(Ⅴ１!N45),"表示不可")</f>
        <v>表示不可</v>
      </c>
      <c r="P90" s="277"/>
      <c r="Q90" s="509"/>
      <c r="R90" s="510"/>
      <c r="S90" s="509"/>
      <c r="T90" s="512"/>
      <c r="AI90" s="77"/>
      <c r="AJ90" s="77"/>
      <c r="AK90" s="77"/>
    </row>
    <row r="91" spans="1:37" ht="6" customHeight="1" x14ac:dyDescent="0.15">
      <c r="Q91" s="285"/>
      <c r="R91" s="285"/>
      <c r="S91" s="285"/>
      <c r="T91" s="285"/>
      <c r="X91" s="261"/>
    </row>
    <row r="92" spans="1:37" ht="40.5" customHeight="1" x14ac:dyDescent="0.25">
      <c r="C92" s="845" t="str">
        <f>"　高文連個人情報に関する保護規定を承諾したうえで、上記のとおり"&amp;B1&amp;"への参加を申し込みます。"</f>
        <v>　高文連個人情報に関する保護規定を承諾したうえで、上記のとおり第70回NHK杯全国高校放送コンテスト　宮崎県予選への参加を申し込みます。</v>
      </c>
      <c r="D92" s="845"/>
      <c r="E92" s="845"/>
      <c r="F92" s="845"/>
      <c r="G92" s="845"/>
      <c r="H92" s="845"/>
      <c r="I92" s="845"/>
      <c r="J92" s="845"/>
      <c r="K92" s="845"/>
      <c r="L92" s="845"/>
      <c r="M92" s="845"/>
      <c r="N92" s="845"/>
      <c r="O92" s="845"/>
      <c r="P92" s="845"/>
      <c r="Q92" s="285"/>
      <c r="R92" s="285"/>
      <c r="S92" s="285"/>
      <c r="T92" s="285"/>
      <c r="X92" s="261"/>
      <c r="AB92" s="268"/>
      <c r="AC92" s="268"/>
      <c r="AD92" s="268"/>
      <c r="AE92" s="268"/>
      <c r="AF92" s="268"/>
      <c r="AG92" s="268"/>
      <c r="AH92" s="268"/>
    </row>
    <row r="93" spans="1:37" s="562" customFormat="1" ht="18.75" customHeight="1" x14ac:dyDescent="0.25">
      <c r="B93" s="307"/>
      <c r="C93" s="832">
        <f ca="1">(Ⅰ!C23)</f>
        <v>45055</v>
      </c>
      <c r="D93" s="832"/>
      <c r="F93" s="563"/>
      <c r="H93" s="563"/>
      <c r="K93" s="277"/>
      <c r="N93" s="307"/>
      <c r="O93" s="307"/>
      <c r="P93" s="307"/>
      <c r="Q93" s="564"/>
      <c r="R93" s="564"/>
      <c r="S93" s="564"/>
      <c r="T93" s="564"/>
      <c r="W93" s="76"/>
      <c r="X93" s="261"/>
      <c r="Y93" s="76"/>
      <c r="Z93" s="271"/>
      <c r="AA93" s="272"/>
      <c r="AB93" s="76"/>
      <c r="AC93" s="76"/>
      <c r="AD93" s="76"/>
      <c r="AE93" s="76"/>
      <c r="AF93" s="76"/>
      <c r="AG93" s="76"/>
      <c r="AH93" s="76"/>
      <c r="AI93" s="268"/>
      <c r="AJ93" s="268"/>
      <c r="AK93" s="76"/>
    </row>
    <row r="94" spans="1:37" ht="18.75" customHeight="1" x14ac:dyDescent="0.15">
      <c r="C94" s="136" t="s">
        <v>338</v>
      </c>
      <c r="D94" s="136"/>
      <c r="K94" s="277" t="s">
        <v>90</v>
      </c>
      <c r="L94" s="565"/>
      <c r="M94" s="346">
        <f>C3</f>
        <v>0</v>
      </c>
      <c r="N94" s="565">
        <f>C3</f>
        <v>0</v>
      </c>
      <c r="O94" s="566"/>
      <c r="P94" s="566"/>
      <c r="Q94" s="285"/>
      <c r="R94" s="285"/>
      <c r="S94" s="285"/>
      <c r="T94" s="285"/>
      <c r="X94" s="261"/>
      <c r="Y94" s="261"/>
      <c r="Z94" s="279"/>
    </row>
    <row r="95" spans="1:37" ht="18.75" customHeight="1" x14ac:dyDescent="0.15">
      <c r="C95" s="136" t="s">
        <v>391</v>
      </c>
      <c r="D95" s="136"/>
      <c r="K95" s="567" t="s">
        <v>142</v>
      </c>
      <c r="L95" s="568"/>
      <c r="M95" s="869">
        <f>(Ⅰ!C21)</f>
        <v>0</v>
      </c>
      <c r="N95" s="869"/>
      <c r="O95" s="869"/>
      <c r="P95" s="569" t="s">
        <v>336</v>
      </c>
      <c r="Q95" s="285"/>
      <c r="R95" s="285"/>
      <c r="S95" s="285"/>
      <c r="T95" s="285"/>
      <c r="W95" s="261"/>
      <c r="X95" s="261"/>
      <c r="Y95" s="261"/>
      <c r="Z95" s="279"/>
      <c r="AB95" s="261"/>
      <c r="AC95" s="261"/>
      <c r="AD95" s="261"/>
      <c r="AE95" s="261"/>
      <c r="AF95" s="261"/>
      <c r="AG95" s="261"/>
      <c r="AH95" s="261"/>
    </row>
    <row r="96" spans="1:37" s="279" customFormat="1" ht="61.5" customHeight="1" x14ac:dyDescent="0.15">
      <c r="B96" s="843" t="str">
        <f>B1</f>
        <v>第70回NHK杯全国高校放送コンテスト　宮崎県予選</v>
      </c>
      <c r="C96" s="843"/>
      <c r="D96" s="843"/>
      <c r="E96" s="843"/>
      <c r="F96" s="843"/>
      <c r="G96" s="843"/>
      <c r="H96" s="843"/>
      <c r="I96" s="843"/>
      <c r="J96" s="843"/>
      <c r="K96" s="843"/>
      <c r="L96" s="282"/>
      <c r="M96" s="456" t="s">
        <v>149</v>
      </c>
      <c r="N96" s="278" t="s">
        <v>144</v>
      </c>
      <c r="O96" s="457"/>
      <c r="P96" s="457"/>
      <c r="Q96" s="285"/>
      <c r="R96" s="285"/>
      <c r="S96" s="285"/>
      <c r="T96" s="285"/>
      <c r="W96" s="261"/>
      <c r="X96" s="261"/>
      <c r="Y96" s="76"/>
      <c r="AA96" s="272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</row>
    <row r="97" spans="1:37" s="279" customFormat="1" ht="21" customHeight="1" x14ac:dyDescent="0.2">
      <c r="B97" s="458" t="s">
        <v>103</v>
      </c>
      <c r="C97" s="458" t="s">
        <v>103</v>
      </c>
      <c r="D97" s="844">
        <f>C3</f>
        <v>0</v>
      </c>
      <c r="E97" s="844"/>
      <c r="F97" s="844"/>
      <c r="G97" s="844"/>
      <c r="H97" s="844"/>
      <c r="I97" s="844"/>
      <c r="K97" s="292"/>
      <c r="L97" s="291"/>
      <c r="M97" s="291"/>
      <c r="N97" s="288"/>
      <c r="O97" s="288"/>
      <c r="P97" s="288"/>
      <c r="Q97" s="285"/>
      <c r="R97" s="285"/>
      <c r="S97" s="285"/>
      <c r="T97" s="285"/>
      <c r="W97" s="261"/>
      <c r="X97" s="261"/>
      <c r="Y97" s="76"/>
      <c r="AA97" s="272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</row>
    <row r="98" spans="1:37" s="279" customFormat="1" ht="7.5" customHeight="1" x14ac:dyDescent="0.25">
      <c r="B98" s="301"/>
      <c r="C98" s="301"/>
      <c r="D98" s="376"/>
      <c r="E98" s="301"/>
      <c r="F98" s="376"/>
      <c r="K98" s="419"/>
      <c r="L98" s="419"/>
      <c r="M98" s="419"/>
      <c r="N98" s="288"/>
      <c r="O98" s="288"/>
      <c r="P98" s="288"/>
      <c r="Q98" s="285"/>
      <c r="R98" s="285"/>
      <c r="S98" s="285"/>
      <c r="T98" s="285"/>
      <c r="W98" s="261"/>
      <c r="X98" s="261"/>
      <c r="Y98" s="76"/>
      <c r="AA98" s="272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</row>
    <row r="99" spans="1:37" s="279" customFormat="1" ht="16.5" customHeight="1" x14ac:dyDescent="0.15">
      <c r="B99" s="273" t="s">
        <v>106</v>
      </c>
      <c r="C99" s="273" t="s">
        <v>106</v>
      </c>
      <c r="D99" s="459">
        <f>(Ⅰ!C71)</f>
        <v>0</v>
      </c>
      <c r="E99" s="332"/>
      <c r="F99" s="370"/>
      <c r="K99" s="460"/>
      <c r="M99" s="461" t="s">
        <v>150</v>
      </c>
      <c r="N99" s="462">
        <v>1</v>
      </c>
      <c r="O99" s="463">
        <v>2</v>
      </c>
      <c r="P99" s="458" t="s">
        <v>112</v>
      </c>
      <c r="Q99" s="285"/>
      <c r="R99" s="285"/>
      <c r="S99" s="285"/>
      <c r="T99" s="285"/>
      <c r="W99" s="261"/>
      <c r="X99" s="261"/>
      <c r="Y99" s="76"/>
      <c r="AA99" s="272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</row>
    <row r="100" spans="1:37" s="279" customFormat="1" ht="7.5" hidden="1" customHeight="1" x14ac:dyDescent="0.2">
      <c r="B100" s="464"/>
      <c r="C100" s="372"/>
      <c r="D100" s="332"/>
      <c r="E100" s="370"/>
      <c r="F100" s="289"/>
      <c r="G100" s="946"/>
      <c r="H100" s="946"/>
      <c r="I100" s="946"/>
      <c r="K100" s="460"/>
      <c r="L100" s="460"/>
      <c r="M100" s="460"/>
      <c r="N100" s="460"/>
      <c r="O100" s="460"/>
      <c r="P100" s="460"/>
      <c r="Q100" s="285"/>
      <c r="R100" s="285"/>
      <c r="S100" s="285"/>
      <c r="T100" s="285"/>
      <c r="W100" s="261"/>
      <c r="X100" s="261"/>
      <c r="Y100" s="261"/>
      <c r="AA100" s="272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</row>
    <row r="101" spans="1:37" s="279" customFormat="1" ht="16.5" hidden="1" customHeight="1" x14ac:dyDescent="0.2">
      <c r="B101" s="466" t="s">
        <v>109</v>
      </c>
      <c r="C101" s="459">
        <f>D47</f>
        <v>0</v>
      </c>
      <c r="D101" s="467" t="s">
        <v>110</v>
      </c>
      <c r="E101" s="459">
        <f>H47</f>
        <v>0</v>
      </c>
      <c r="F101" s="289"/>
      <c r="G101" s="946"/>
      <c r="H101" s="946"/>
      <c r="I101" s="946"/>
      <c r="M101" s="461"/>
      <c r="N101" s="462"/>
      <c r="O101" s="458"/>
      <c r="P101" s="458"/>
      <c r="Q101" s="285"/>
      <c r="R101" s="285"/>
      <c r="S101" s="285"/>
      <c r="T101" s="285"/>
      <c r="W101" s="261"/>
      <c r="X101" s="261"/>
      <c r="Y101" s="261"/>
      <c r="AA101" s="272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</row>
    <row r="102" spans="1:37" s="279" customFormat="1" ht="7.5" customHeight="1" thickBot="1" x14ac:dyDescent="0.2">
      <c r="B102" s="570"/>
      <c r="C102" s="570"/>
      <c r="D102" s="571"/>
      <c r="E102" s="570"/>
      <c r="F102" s="572"/>
      <c r="G102" s="573"/>
      <c r="H102" s="572"/>
      <c r="I102" s="570"/>
      <c r="J102" s="288"/>
      <c r="O102" s="458"/>
      <c r="P102" s="458"/>
      <c r="Q102" s="285"/>
      <c r="R102" s="285"/>
      <c r="S102" s="285"/>
      <c r="T102" s="285"/>
      <c r="W102" s="261"/>
      <c r="X102" s="261"/>
      <c r="Y102" s="76"/>
      <c r="AA102" s="272"/>
      <c r="AB102" s="76"/>
      <c r="AC102" s="76"/>
      <c r="AD102" s="76"/>
      <c r="AE102" s="76"/>
      <c r="AF102" s="76"/>
      <c r="AG102" s="76"/>
      <c r="AH102" s="76"/>
      <c r="AI102" s="261"/>
      <c r="AJ102" s="261"/>
      <c r="AK102" s="261"/>
    </row>
    <row r="103" spans="1:37" ht="31.5" customHeight="1" x14ac:dyDescent="0.15">
      <c r="B103" s="837" t="s">
        <v>506</v>
      </c>
      <c r="C103" s="944" t="s">
        <v>78</v>
      </c>
      <c r="D103" s="839" t="s">
        <v>337</v>
      </c>
      <c r="E103" s="841" t="s">
        <v>507</v>
      </c>
      <c r="F103" s="867" t="s">
        <v>79</v>
      </c>
      <c r="G103" s="868"/>
      <c r="H103" s="574" t="s">
        <v>80</v>
      </c>
      <c r="I103" s="469"/>
      <c r="J103" s="911" t="s">
        <v>347</v>
      </c>
      <c r="K103" s="912"/>
      <c r="L103" s="912"/>
      <c r="M103" s="913"/>
      <c r="N103" s="858" t="s">
        <v>365</v>
      </c>
      <c r="O103" s="859"/>
      <c r="P103" s="419"/>
      <c r="Q103" s="878" t="str">
        <f>Q49</f>
        <v>R04
新人戦</v>
      </c>
      <c r="R103" s="879"/>
      <c r="S103" s="870" t="str">
        <f>S49</f>
        <v>R04
NHK杯</v>
      </c>
      <c r="T103" s="871"/>
      <c r="X103" s="261"/>
    </row>
    <row r="104" spans="1:37" ht="24.75" customHeight="1" thickBot="1" x14ac:dyDescent="0.2">
      <c r="B104" s="860"/>
      <c r="C104" s="945"/>
      <c r="D104" s="840"/>
      <c r="E104" s="842"/>
      <c r="F104" s="872" t="s">
        <v>324</v>
      </c>
      <c r="G104" s="873"/>
      <c r="H104" s="575" t="s">
        <v>82</v>
      </c>
      <c r="I104" s="470"/>
      <c r="J104" s="874" t="s">
        <v>351</v>
      </c>
      <c r="K104" s="875"/>
      <c r="L104" s="874" t="s">
        <v>352</v>
      </c>
      <c r="M104" s="953"/>
      <c r="N104" s="876" t="s">
        <v>247</v>
      </c>
      <c r="O104" s="877"/>
      <c r="P104" s="471"/>
      <c r="Q104" s="472" t="s">
        <v>115</v>
      </c>
      <c r="R104" s="473" t="s">
        <v>116</v>
      </c>
      <c r="S104" s="576" t="s">
        <v>115</v>
      </c>
      <c r="T104" s="475" t="s">
        <v>116</v>
      </c>
      <c r="X104" s="261"/>
    </row>
    <row r="105" spans="1:37" ht="15.75" customHeight="1" thickTop="1" x14ac:dyDescent="0.15">
      <c r="A105" s="77">
        <v>41</v>
      </c>
      <c r="B105" s="555" t="str">
        <f>IF($C$4="", "",$C$4)</f>
        <v/>
      </c>
      <c r="C105" s="577" t="str">
        <f>IF($C$26=TRUE,(Ⅴ１!B46),"表示不可")</f>
        <v>表示不可</v>
      </c>
      <c r="D105" s="578" t="str">
        <f>IF($C$26=TRUE,(Ⅴ１!C46),"表示不可")</f>
        <v>表示不可</v>
      </c>
      <c r="E105" s="579" t="str">
        <f>IF($C$26=TRUE,(Ⅴ１!D46),"表示不可")</f>
        <v>表示不可</v>
      </c>
      <c r="F105" s="580" t="str">
        <f>IF($C$26=TRUE,(Ⅴ１!E46),"表示不可")</f>
        <v>表示不可</v>
      </c>
      <c r="G105" s="581" t="str">
        <f>IF($C$26=TRUE,(Ⅴ１!F46),"表示不可")</f>
        <v>表示不可</v>
      </c>
      <c r="H105" s="520" t="str">
        <f>IF(C105="アナウンス","記入→","")</f>
        <v/>
      </c>
      <c r="I105" s="482" t="str">
        <f>IF($C$26=TRUE,(Ⅴ１!H46),"表示不可")</f>
        <v>表示不可</v>
      </c>
      <c r="J105" s="520" t="str">
        <f>IF($C$26=TRUE,(Ⅴ１!I46),"表示不可")</f>
        <v>表示不可</v>
      </c>
      <c r="K105" s="517" t="str">
        <f>IF($C$26=TRUE,(Ⅴ１!J46),"表示不可")</f>
        <v>表示不可</v>
      </c>
      <c r="L105" s="547" t="str">
        <f>IF(C105="朗読","記入→","")</f>
        <v/>
      </c>
      <c r="M105" s="579" t="str">
        <f>IF($C$26=TRUE,(Ⅴ１!L46),"表示不可")</f>
        <v>表示不可</v>
      </c>
      <c r="N105" s="556" t="str">
        <f>IF($C$26=TRUE,(Ⅴ１!M46),"表示不可")</f>
        <v>表示不可</v>
      </c>
      <c r="O105" s="557" t="str">
        <f>IF($C$26=TRUE,(Ⅴ１!N46),"表示不可")</f>
        <v>表示不可</v>
      </c>
      <c r="P105" s="277"/>
      <c r="Q105" s="487"/>
      <c r="R105" s="488"/>
      <c r="S105" s="489"/>
      <c r="T105" s="490"/>
    </row>
    <row r="106" spans="1:37" ht="15.75" customHeight="1" x14ac:dyDescent="0.15">
      <c r="A106" s="77">
        <v>42</v>
      </c>
      <c r="B106" s="582" t="str">
        <f t="shared" ref="B106:B124" si="6">IF($C$4="", "",$C$4)</f>
        <v/>
      </c>
      <c r="C106" s="583" t="str">
        <f>IF($C$26=TRUE,(Ⅴ１!B47),"表示不可")</f>
        <v>表示不可</v>
      </c>
      <c r="D106" s="584" t="str">
        <f>IF($C$26=TRUE,(Ⅴ１!C47),"表示不可")</f>
        <v>表示不可</v>
      </c>
      <c r="E106" s="585" t="str">
        <f>IF($C$26=TRUE,(Ⅴ１!D47),"表示不可")</f>
        <v>表示不可</v>
      </c>
      <c r="F106" s="586" t="str">
        <f>IF($C$26=TRUE,(Ⅴ１!E47),"表示不可")</f>
        <v>表示不可</v>
      </c>
      <c r="G106" s="491" t="str">
        <f>IF($C$26=TRUE,(Ⅴ１!F47),"表示不可")</f>
        <v>表示不可</v>
      </c>
      <c r="H106" s="587" t="str">
        <f t="shared" ref="H106:H124" si="7">IF(C106="アナウンス","記入→","")</f>
        <v/>
      </c>
      <c r="I106" s="588" t="str">
        <f>IF($C$26=TRUE,(Ⅴ１!H47),"表示不可")</f>
        <v>表示不可</v>
      </c>
      <c r="J106" s="587" t="str">
        <f>IF($C$26=TRUE,(Ⅴ１!I47),"表示不可")</f>
        <v>表示不可</v>
      </c>
      <c r="K106" s="491" t="str">
        <f>IF($C$26=TRUE,(Ⅴ１!J47),"表示不可")</f>
        <v>表示不可</v>
      </c>
      <c r="L106" s="589" t="str">
        <f t="shared" ref="L106:L124" si="8">IF(C106="朗読","記入→","")</f>
        <v/>
      </c>
      <c r="M106" s="585" t="str">
        <f>IF($C$26=TRUE,(Ⅴ１!L47),"表示不可")</f>
        <v>表示不可</v>
      </c>
      <c r="N106" s="590" t="str">
        <f>IF($C$26=TRUE,(Ⅴ１!M47),"表示不可")</f>
        <v>表示不可</v>
      </c>
      <c r="O106" s="591" t="str">
        <f>IF($C$26=TRUE,(Ⅴ１!N47),"表示不可")</f>
        <v>表示不可</v>
      </c>
      <c r="P106" s="277"/>
      <c r="Q106" s="492"/>
      <c r="R106" s="493"/>
      <c r="S106" s="494"/>
      <c r="T106" s="495"/>
    </row>
    <row r="107" spans="1:37" ht="15.75" customHeight="1" x14ac:dyDescent="0.15">
      <c r="A107" s="77">
        <v>43</v>
      </c>
      <c r="B107" s="582" t="str">
        <f t="shared" si="6"/>
        <v/>
      </c>
      <c r="C107" s="583" t="str">
        <f>IF($C$26=TRUE,(Ⅴ１!B48),"表示不可")</f>
        <v>表示不可</v>
      </c>
      <c r="D107" s="584" t="str">
        <f>IF($C$26=TRUE,(Ⅴ１!C48),"表示不可")</f>
        <v>表示不可</v>
      </c>
      <c r="E107" s="585" t="str">
        <f>IF($C$26=TRUE,(Ⅴ１!D48),"表示不可")</f>
        <v>表示不可</v>
      </c>
      <c r="F107" s="586" t="str">
        <f>IF($C$26=TRUE,(Ⅴ１!E48),"表示不可")</f>
        <v>表示不可</v>
      </c>
      <c r="G107" s="491" t="str">
        <f>IF($C$26=TRUE,(Ⅴ１!F48),"表示不可")</f>
        <v>表示不可</v>
      </c>
      <c r="H107" s="587" t="str">
        <f t="shared" si="7"/>
        <v/>
      </c>
      <c r="I107" s="588" t="str">
        <f>IF($C$26=TRUE,(Ⅴ１!H48),"表示不可")</f>
        <v>表示不可</v>
      </c>
      <c r="J107" s="587" t="str">
        <f>IF($C$26=TRUE,(Ⅴ１!I48),"表示不可")</f>
        <v>表示不可</v>
      </c>
      <c r="K107" s="491" t="str">
        <f>IF($C$26=TRUE,(Ⅴ１!J48),"表示不可")</f>
        <v>表示不可</v>
      </c>
      <c r="L107" s="589" t="str">
        <f t="shared" si="8"/>
        <v/>
      </c>
      <c r="M107" s="585" t="str">
        <f>IF($C$26=TRUE,(Ⅴ１!L48),"表示不可")</f>
        <v>表示不可</v>
      </c>
      <c r="N107" s="590" t="str">
        <f>IF($C$26=TRUE,(Ⅴ１!M48),"表示不可")</f>
        <v>表示不可</v>
      </c>
      <c r="O107" s="591" t="str">
        <f>IF($C$26=TRUE,(Ⅴ１!N48),"表示不可")</f>
        <v>表示不可</v>
      </c>
      <c r="P107" s="277"/>
      <c r="Q107" s="492"/>
      <c r="R107" s="493"/>
      <c r="S107" s="494"/>
      <c r="T107" s="495"/>
    </row>
    <row r="108" spans="1:37" ht="15.75" customHeight="1" x14ac:dyDescent="0.15">
      <c r="A108" s="77">
        <v>44</v>
      </c>
      <c r="B108" s="582" t="str">
        <f t="shared" si="6"/>
        <v/>
      </c>
      <c r="C108" s="583" t="str">
        <f>IF($C$26=TRUE,(Ⅴ１!B49),"表示不可")</f>
        <v>表示不可</v>
      </c>
      <c r="D108" s="584" t="str">
        <f>IF($C$26=TRUE,(Ⅴ１!C49),"表示不可")</f>
        <v>表示不可</v>
      </c>
      <c r="E108" s="585" t="str">
        <f>IF($C$26=TRUE,(Ⅴ１!D49),"表示不可")</f>
        <v>表示不可</v>
      </c>
      <c r="F108" s="586" t="str">
        <f>IF($C$26=TRUE,(Ⅴ１!E49),"表示不可")</f>
        <v>表示不可</v>
      </c>
      <c r="G108" s="491" t="str">
        <f>IF($C$26=TRUE,(Ⅴ１!F49),"表示不可")</f>
        <v>表示不可</v>
      </c>
      <c r="H108" s="587" t="str">
        <f t="shared" si="7"/>
        <v/>
      </c>
      <c r="I108" s="588" t="str">
        <f>IF($C$26=TRUE,(Ⅴ１!H49),"表示不可")</f>
        <v>表示不可</v>
      </c>
      <c r="J108" s="587" t="str">
        <f>IF($C$26=TRUE,(Ⅴ１!I49),"表示不可")</f>
        <v>表示不可</v>
      </c>
      <c r="K108" s="491" t="str">
        <f>IF($C$26=TRUE,(Ⅴ１!J49),"表示不可")</f>
        <v>表示不可</v>
      </c>
      <c r="L108" s="589" t="str">
        <f t="shared" si="8"/>
        <v/>
      </c>
      <c r="M108" s="585" t="str">
        <f>IF($C$26=TRUE,(Ⅴ１!L49),"表示不可")</f>
        <v>表示不可</v>
      </c>
      <c r="N108" s="590" t="str">
        <f>IF($C$26=TRUE,(Ⅴ１!M49),"表示不可")</f>
        <v>表示不可</v>
      </c>
      <c r="O108" s="591" t="str">
        <f>IF($C$26=TRUE,(Ⅴ１!N49),"表示不可")</f>
        <v>表示不可</v>
      </c>
      <c r="P108" s="277"/>
      <c r="Q108" s="492"/>
      <c r="R108" s="493"/>
      <c r="S108" s="494"/>
      <c r="T108" s="496"/>
    </row>
    <row r="109" spans="1:37" ht="15.75" customHeight="1" thickBot="1" x14ac:dyDescent="0.2">
      <c r="A109" s="77">
        <v>45</v>
      </c>
      <c r="B109" s="592" t="str">
        <f t="shared" si="6"/>
        <v/>
      </c>
      <c r="C109" s="593" t="str">
        <f>IF($C$26=TRUE,(Ⅴ１!B50),"表示不可")</f>
        <v>表示不可</v>
      </c>
      <c r="D109" s="594" t="str">
        <f>IF($C$26=TRUE,(Ⅴ１!C50),"表示不可")</f>
        <v>表示不可</v>
      </c>
      <c r="E109" s="595" t="str">
        <f>IF($C$26=TRUE,(Ⅴ１!D50),"表示不可")</f>
        <v>表示不可</v>
      </c>
      <c r="F109" s="596" t="str">
        <f>IF($C$26=TRUE,(Ⅴ１!E50),"表示不可")</f>
        <v>表示不可</v>
      </c>
      <c r="G109" s="535" t="str">
        <f>IF($C$26=TRUE,(Ⅴ１!F50),"表示不可")</f>
        <v>表示不可</v>
      </c>
      <c r="H109" s="597" t="str">
        <f t="shared" si="7"/>
        <v/>
      </c>
      <c r="I109" s="598" t="str">
        <f>IF($C$26=TRUE,(Ⅴ１!H50),"表示不可")</f>
        <v>表示不可</v>
      </c>
      <c r="J109" s="597" t="str">
        <f>IF($C$26=TRUE,(Ⅴ１!I50),"表示不可")</f>
        <v>表示不可</v>
      </c>
      <c r="K109" s="535" t="str">
        <f>IF($C$26=TRUE,(Ⅴ１!J50),"表示不可")</f>
        <v>表示不可</v>
      </c>
      <c r="L109" s="599" t="str">
        <f t="shared" si="8"/>
        <v/>
      </c>
      <c r="M109" s="595" t="str">
        <f>IF($C$26=TRUE,(Ⅴ１!L50),"表示不可")</f>
        <v>表示不可</v>
      </c>
      <c r="N109" s="600" t="str">
        <f>IF($C$26=TRUE,(Ⅴ１!M50),"表示不可")</f>
        <v>表示不可</v>
      </c>
      <c r="O109" s="601" t="str">
        <f>IF($C$26=TRUE,(Ⅴ１!N50),"表示不可")</f>
        <v>表示不可</v>
      </c>
      <c r="P109" s="277"/>
      <c r="Q109" s="509"/>
      <c r="R109" s="510"/>
      <c r="S109" s="511"/>
      <c r="T109" s="512"/>
    </row>
    <row r="110" spans="1:37" ht="15.75" customHeight="1" x14ac:dyDescent="0.15">
      <c r="A110" s="77">
        <v>46</v>
      </c>
      <c r="B110" s="546" t="str">
        <f t="shared" si="6"/>
        <v/>
      </c>
      <c r="C110" s="602" t="str">
        <f>IF($C$26=TRUE,(Ⅴ１!B51),"表示不可")</f>
        <v>表示不可</v>
      </c>
      <c r="D110" s="603" t="str">
        <f>IF($C$26=TRUE,(Ⅴ１!C51),"表示不可")</f>
        <v>表示不可</v>
      </c>
      <c r="E110" s="478" t="str">
        <f>IF($C$26=TRUE,(Ⅴ１!D51),"表示不可")</f>
        <v>表示不可</v>
      </c>
      <c r="F110" s="479" t="str">
        <f>IF($C$26=TRUE,(Ⅴ１!E51),"表示不可")</f>
        <v>表示不可</v>
      </c>
      <c r="G110" s="480" t="str">
        <f>IF($C$26=TRUE,(Ⅴ１!F51),"表示不可")</f>
        <v>表示不可</v>
      </c>
      <c r="H110" s="483" t="str">
        <f t="shared" si="7"/>
        <v/>
      </c>
      <c r="I110" s="485" t="str">
        <f>IF($C$26=TRUE,(Ⅴ１!H51),"表示不可")</f>
        <v>表示不可</v>
      </c>
      <c r="J110" s="483" t="str">
        <f>IF($C$26=TRUE,(Ⅴ１!I51),"表示不可")</f>
        <v>表示不可</v>
      </c>
      <c r="K110" s="480" t="str">
        <f>IF($C$26=TRUE,(Ⅴ１!J51),"表示不可")</f>
        <v>表示不可</v>
      </c>
      <c r="L110" s="550" t="str">
        <f t="shared" si="8"/>
        <v/>
      </c>
      <c r="M110" s="478" t="str">
        <f>IF($C$26=TRUE,(Ⅴ１!L51),"表示不可")</f>
        <v>表示不可</v>
      </c>
      <c r="N110" s="548" t="str">
        <f>IF($C$26=TRUE,(Ⅴ１!M51),"表示不可")</f>
        <v>表示不可</v>
      </c>
      <c r="O110" s="549" t="str">
        <f>IF($C$26=TRUE,(Ⅴ１!N51),"表示不可")</f>
        <v>表示不可</v>
      </c>
      <c r="P110" s="277"/>
      <c r="Q110" s="523"/>
      <c r="R110" s="524"/>
      <c r="S110" s="525"/>
      <c r="T110" s="526"/>
    </row>
    <row r="111" spans="1:37" ht="15.75" customHeight="1" x14ac:dyDescent="0.15">
      <c r="A111" s="77">
        <v>47</v>
      </c>
      <c r="B111" s="582" t="str">
        <f t="shared" si="6"/>
        <v/>
      </c>
      <c r="C111" s="583" t="str">
        <f>IF($C$26=TRUE,(Ⅴ１!B52),"表示不可")</f>
        <v>表示不可</v>
      </c>
      <c r="D111" s="584" t="str">
        <f>IF($C$26=TRUE,(Ⅴ１!C52),"表示不可")</f>
        <v>表示不可</v>
      </c>
      <c r="E111" s="585" t="str">
        <f>IF($C$26=TRUE,(Ⅴ１!D52),"表示不可")</f>
        <v>表示不可</v>
      </c>
      <c r="F111" s="586" t="str">
        <f>IF($C$26=TRUE,(Ⅴ１!E52),"表示不可")</f>
        <v>表示不可</v>
      </c>
      <c r="G111" s="491" t="str">
        <f>IF($C$26=TRUE,(Ⅴ１!F52),"表示不可")</f>
        <v>表示不可</v>
      </c>
      <c r="H111" s="587" t="str">
        <f t="shared" si="7"/>
        <v/>
      </c>
      <c r="I111" s="588" t="str">
        <f>IF($C$26=TRUE,(Ⅴ１!H52),"表示不可")</f>
        <v>表示不可</v>
      </c>
      <c r="J111" s="587" t="str">
        <f>IF($C$26=TRUE,(Ⅴ１!I52),"表示不可")</f>
        <v>表示不可</v>
      </c>
      <c r="K111" s="491" t="str">
        <f>IF($C$26=TRUE,(Ⅴ１!J52),"表示不可")</f>
        <v>表示不可</v>
      </c>
      <c r="L111" s="589" t="str">
        <f t="shared" si="8"/>
        <v/>
      </c>
      <c r="M111" s="585" t="str">
        <f>IF($C$26=TRUE,(Ⅴ１!L52),"表示不可")</f>
        <v>表示不可</v>
      </c>
      <c r="N111" s="590" t="str">
        <f>IF($C$26=TRUE,(Ⅴ１!M52),"表示不可")</f>
        <v>表示不可</v>
      </c>
      <c r="O111" s="591" t="str">
        <f>IF($C$26=TRUE,(Ⅴ１!N52),"表示不可")</f>
        <v>表示不可</v>
      </c>
      <c r="P111" s="277"/>
      <c r="Q111" s="492"/>
      <c r="R111" s="493"/>
      <c r="S111" s="494"/>
      <c r="T111" s="496"/>
    </row>
    <row r="112" spans="1:37" ht="15.75" customHeight="1" x14ac:dyDescent="0.15">
      <c r="A112" s="77">
        <v>48</v>
      </c>
      <c r="B112" s="582" t="str">
        <f t="shared" si="6"/>
        <v/>
      </c>
      <c r="C112" s="583" t="str">
        <f>IF($C$26=TRUE,(Ⅴ１!B53),"表示不可")</f>
        <v>表示不可</v>
      </c>
      <c r="D112" s="584" t="str">
        <f>IF($C$26=TRUE,(Ⅴ１!C53),"表示不可")</f>
        <v>表示不可</v>
      </c>
      <c r="E112" s="585" t="str">
        <f>IF($C$26=TRUE,(Ⅴ１!D53),"表示不可")</f>
        <v>表示不可</v>
      </c>
      <c r="F112" s="586" t="str">
        <f>IF($C$26=TRUE,(Ⅴ１!E53),"表示不可")</f>
        <v>表示不可</v>
      </c>
      <c r="G112" s="491" t="str">
        <f>IF($C$26=TRUE,(Ⅴ１!F53),"表示不可")</f>
        <v>表示不可</v>
      </c>
      <c r="H112" s="587" t="str">
        <f t="shared" si="7"/>
        <v/>
      </c>
      <c r="I112" s="588" t="str">
        <f>IF($C$26=TRUE,(Ⅴ１!H53),"表示不可")</f>
        <v>表示不可</v>
      </c>
      <c r="J112" s="587" t="str">
        <f>IF($C$26=TRUE,(Ⅴ１!I53),"表示不可")</f>
        <v>表示不可</v>
      </c>
      <c r="K112" s="491" t="str">
        <f>IF($C$26=TRUE,(Ⅴ１!J53),"表示不可")</f>
        <v>表示不可</v>
      </c>
      <c r="L112" s="589" t="str">
        <f t="shared" si="8"/>
        <v/>
      </c>
      <c r="M112" s="585" t="str">
        <f>IF($C$26=TRUE,(Ⅴ１!L53),"表示不可")</f>
        <v>表示不可</v>
      </c>
      <c r="N112" s="590" t="str">
        <f>IF($C$26=TRUE,(Ⅴ１!M53),"表示不可")</f>
        <v>表示不可</v>
      </c>
      <c r="O112" s="591" t="str">
        <f>IF($C$26=TRUE,(Ⅴ１!N53),"表示不可")</f>
        <v>表示不可</v>
      </c>
      <c r="P112" s="277"/>
      <c r="Q112" s="492"/>
      <c r="R112" s="493"/>
      <c r="S112" s="494"/>
      <c r="T112" s="495"/>
    </row>
    <row r="113" spans="1:20" ht="15.75" customHeight="1" x14ac:dyDescent="0.15">
      <c r="A113" s="77">
        <v>49</v>
      </c>
      <c r="B113" s="582" t="str">
        <f t="shared" si="6"/>
        <v/>
      </c>
      <c r="C113" s="583" t="str">
        <f>IF($C$26=TRUE,(Ⅴ１!B54),"表示不可")</f>
        <v>表示不可</v>
      </c>
      <c r="D113" s="584" t="str">
        <f>IF($C$26=TRUE,(Ⅴ１!C54),"表示不可")</f>
        <v>表示不可</v>
      </c>
      <c r="E113" s="585" t="str">
        <f>IF($C$26=TRUE,(Ⅴ１!D54),"表示不可")</f>
        <v>表示不可</v>
      </c>
      <c r="F113" s="586" t="str">
        <f>IF($C$26=TRUE,(Ⅴ１!E54),"表示不可")</f>
        <v>表示不可</v>
      </c>
      <c r="G113" s="491" t="str">
        <f>IF($C$26=TRUE,(Ⅴ１!F54),"表示不可")</f>
        <v>表示不可</v>
      </c>
      <c r="H113" s="587" t="str">
        <f t="shared" si="7"/>
        <v/>
      </c>
      <c r="I113" s="588" t="str">
        <f>IF($C$26=TRUE,(Ⅴ１!H54),"表示不可")</f>
        <v>表示不可</v>
      </c>
      <c r="J113" s="587" t="str">
        <f>IF($C$26=TRUE,(Ⅴ１!I54),"表示不可")</f>
        <v>表示不可</v>
      </c>
      <c r="K113" s="491" t="str">
        <f>IF($C$26=TRUE,(Ⅴ１!J54),"表示不可")</f>
        <v>表示不可</v>
      </c>
      <c r="L113" s="589" t="str">
        <f t="shared" si="8"/>
        <v/>
      </c>
      <c r="M113" s="585" t="str">
        <f>IF($C$26=TRUE,(Ⅴ１!L54),"表示不可")</f>
        <v>表示不可</v>
      </c>
      <c r="N113" s="590" t="str">
        <f>IF($C$26=TRUE,(Ⅴ１!M54),"表示不可")</f>
        <v>表示不可</v>
      </c>
      <c r="O113" s="591" t="str">
        <f>IF($C$26=TRUE,(Ⅴ１!N54),"表示不可")</f>
        <v>表示不可</v>
      </c>
      <c r="P113" s="277"/>
      <c r="Q113" s="492"/>
      <c r="R113" s="493"/>
      <c r="S113" s="494"/>
      <c r="T113" s="495"/>
    </row>
    <row r="114" spans="1:20" ht="15.75" customHeight="1" thickBot="1" x14ac:dyDescent="0.2">
      <c r="A114" s="77">
        <v>50</v>
      </c>
      <c r="B114" s="604" t="str">
        <f t="shared" si="6"/>
        <v/>
      </c>
      <c r="C114" s="605" t="str">
        <f>IF($C$26=TRUE,(Ⅴ１!B55),"表示不可")</f>
        <v>表示不可</v>
      </c>
      <c r="D114" s="606" t="str">
        <f>IF($C$26=TRUE,(Ⅴ１!C55),"表示不可")</f>
        <v>表示不可</v>
      </c>
      <c r="E114" s="607" t="str">
        <f>IF($C$26=TRUE,(Ⅴ１!D55),"表示不可")</f>
        <v>表示不可</v>
      </c>
      <c r="F114" s="608" t="str">
        <f>IF($C$26=TRUE,(Ⅴ１!E55),"表示不可")</f>
        <v>表示不可</v>
      </c>
      <c r="G114" s="506" t="str">
        <f>IF($C$26=TRUE,(Ⅴ１!F55),"表示不可")</f>
        <v>表示不可</v>
      </c>
      <c r="H114" s="609" t="str">
        <f t="shared" si="7"/>
        <v/>
      </c>
      <c r="I114" s="610" t="str">
        <f>IF($C$26=TRUE,(Ⅴ１!H55),"表示不可")</f>
        <v>表示不可</v>
      </c>
      <c r="J114" s="609" t="str">
        <f>IF($C$26=TRUE,(Ⅴ１!I55),"表示不可")</f>
        <v>表示不可</v>
      </c>
      <c r="K114" s="506" t="str">
        <f>IF($C$26=TRUE,(Ⅴ１!J55),"表示不可")</f>
        <v>表示不可</v>
      </c>
      <c r="L114" s="611" t="str">
        <f t="shared" si="8"/>
        <v/>
      </c>
      <c r="M114" s="607" t="str">
        <f>IF($C$26=TRUE,(Ⅴ１!L55),"表示不可")</f>
        <v>表示不可</v>
      </c>
      <c r="N114" s="612" t="str">
        <f>IF($C$26=TRUE,(Ⅴ１!M55),"表示不可")</f>
        <v>表示不可</v>
      </c>
      <c r="O114" s="613" t="str">
        <f>IF($C$26=TRUE,(Ⅴ１!N55),"表示不可")</f>
        <v>表示不可</v>
      </c>
      <c r="P114" s="277"/>
      <c r="Q114" s="538"/>
      <c r="R114" s="539"/>
      <c r="S114" s="540"/>
      <c r="T114" s="541"/>
    </row>
    <row r="115" spans="1:20" ht="15.75" customHeight="1" x14ac:dyDescent="0.15">
      <c r="A115" s="77">
        <v>51</v>
      </c>
      <c r="B115" s="555" t="str">
        <f t="shared" si="6"/>
        <v/>
      </c>
      <c r="C115" s="614" t="str">
        <f>IF($C$26=TRUE,(Ⅴ１!B56),"表示不可")</f>
        <v>表示不可</v>
      </c>
      <c r="D115" s="615" t="str">
        <f>IF($C$26=TRUE,(Ⅴ１!C56),"表示不可")</f>
        <v>表示不可</v>
      </c>
      <c r="E115" s="515" t="str">
        <f>IF($C$26=TRUE,(Ⅴ１!D56),"表示不可")</f>
        <v>表示不可</v>
      </c>
      <c r="F115" s="516" t="str">
        <f>IF($C$26=TRUE,(Ⅴ１!E56),"表示不可")</f>
        <v>表示不可</v>
      </c>
      <c r="G115" s="517" t="str">
        <f>IF($C$26=TRUE,(Ⅴ１!F56),"表示不可")</f>
        <v>表示不可</v>
      </c>
      <c r="H115" s="520" t="str">
        <f t="shared" si="7"/>
        <v/>
      </c>
      <c r="I115" s="519" t="str">
        <f>IF($C$26=TRUE,(Ⅴ１!H56),"表示不可")</f>
        <v>表示不可</v>
      </c>
      <c r="J115" s="520" t="str">
        <f>IF($C$26=TRUE,(Ⅴ１!I56),"表示不可")</f>
        <v>表示不可</v>
      </c>
      <c r="K115" s="517" t="str">
        <f>IF($C$26=TRUE,(Ⅴ１!J56),"表示不可")</f>
        <v>表示不可</v>
      </c>
      <c r="L115" s="547" t="str">
        <f t="shared" si="8"/>
        <v/>
      </c>
      <c r="M115" s="515" t="str">
        <f>IF($C$26=TRUE,(Ⅴ１!L56),"表示不可")</f>
        <v>表示不可</v>
      </c>
      <c r="N115" s="556" t="str">
        <f>IF($C$26=TRUE,(Ⅴ１!M56),"表示不可")</f>
        <v>表示不可</v>
      </c>
      <c r="O115" s="557" t="str">
        <f>IF($C$26=TRUE,(Ⅴ１!N56),"表示不可")</f>
        <v>表示不可</v>
      </c>
      <c r="P115" s="277"/>
      <c r="Q115" s="542"/>
      <c r="R115" s="543"/>
      <c r="S115" s="544"/>
      <c r="T115" s="545"/>
    </row>
    <row r="116" spans="1:20" ht="15.75" customHeight="1" x14ac:dyDescent="0.15">
      <c r="A116" s="77">
        <v>52</v>
      </c>
      <c r="B116" s="582" t="str">
        <f t="shared" si="6"/>
        <v/>
      </c>
      <c r="C116" s="583" t="str">
        <f>IF($C$26=TRUE,(Ⅴ１!B57),"表示不可")</f>
        <v>表示不可</v>
      </c>
      <c r="D116" s="584" t="str">
        <f>IF($C$26=TRUE,(Ⅴ１!C57),"表示不可")</f>
        <v>表示不可</v>
      </c>
      <c r="E116" s="585" t="str">
        <f>IF($C$26=TRUE,(Ⅴ１!D57),"表示不可")</f>
        <v>表示不可</v>
      </c>
      <c r="F116" s="586" t="str">
        <f>IF($C$26=TRUE,(Ⅴ１!E57),"表示不可")</f>
        <v>表示不可</v>
      </c>
      <c r="G116" s="491" t="str">
        <f>IF($C$26=TRUE,(Ⅴ１!F57),"表示不可")</f>
        <v>表示不可</v>
      </c>
      <c r="H116" s="587" t="str">
        <f t="shared" si="7"/>
        <v/>
      </c>
      <c r="I116" s="588" t="str">
        <f>IF($C$26=TRUE,(Ⅴ１!H57),"表示不可")</f>
        <v>表示不可</v>
      </c>
      <c r="J116" s="587" t="str">
        <f>IF($C$26=TRUE,(Ⅴ１!I57),"表示不可")</f>
        <v>表示不可</v>
      </c>
      <c r="K116" s="491" t="str">
        <f>IF($C$26=TRUE,(Ⅴ１!J57),"表示不可")</f>
        <v>表示不可</v>
      </c>
      <c r="L116" s="589" t="str">
        <f t="shared" si="8"/>
        <v/>
      </c>
      <c r="M116" s="585" t="str">
        <f>IF($C$26=TRUE,(Ⅴ１!L57),"表示不可")</f>
        <v>表示不可</v>
      </c>
      <c r="N116" s="590" t="str">
        <f>IF($C$26=TRUE,(Ⅴ１!M57),"表示不可")</f>
        <v>表示不可</v>
      </c>
      <c r="O116" s="591" t="str">
        <f>IF($C$26=TRUE,(Ⅴ１!N57),"表示不可")</f>
        <v>表示不可</v>
      </c>
      <c r="P116" s="277"/>
      <c r="Q116" s="492"/>
      <c r="R116" s="493"/>
      <c r="S116" s="494"/>
      <c r="T116" s="496"/>
    </row>
    <row r="117" spans="1:20" ht="15.75" customHeight="1" x14ac:dyDescent="0.15">
      <c r="A117" s="77">
        <v>53</v>
      </c>
      <c r="B117" s="582" t="str">
        <f t="shared" si="6"/>
        <v/>
      </c>
      <c r="C117" s="583" t="str">
        <f>IF($C$26=TRUE,(Ⅴ１!B58),"表示不可")</f>
        <v>表示不可</v>
      </c>
      <c r="D117" s="584" t="str">
        <f>IF($C$26=TRUE,(Ⅴ１!C58),"表示不可")</f>
        <v>表示不可</v>
      </c>
      <c r="E117" s="585" t="str">
        <f>IF($C$26=TRUE,(Ⅴ１!D58),"表示不可")</f>
        <v>表示不可</v>
      </c>
      <c r="F117" s="586" t="str">
        <f>IF($C$26=TRUE,(Ⅴ１!E58),"表示不可")</f>
        <v>表示不可</v>
      </c>
      <c r="G117" s="491" t="str">
        <f>IF($C$26=TRUE,(Ⅴ１!F58),"表示不可")</f>
        <v>表示不可</v>
      </c>
      <c r="H117" s="587" t="str">
        <f t="shared" si="7"/>
        <v/>
      </c>
      <c r="I117" s="588" t="str">
        <f>IF($C$26=TRUE,(Ⅴ１!H58),"表示不可")</f>
        <v>表示不可</v>
      </c>
      <c r="J117" s="587" t="str">
        <f>IF($C$26=TRUE,(Ⅴ１!I58),"表示不可")</f>
        <v>表示不可</v>
      </c>
      <c r="K117" s="491" t="str">
        <f>IF($C$26=TRUE,(Ⅴ１!J58),"表示不可")</f>
        <v>表示不可</v>
      </c>
      <c r="L117" s="589" t="str">
        <f t="shared" si="8"/>
        <v/>
      </c>
      <c r="M117" s="585" t="str">
        <f>IF($C$26=TRUE,(Ⅴ１!L58),"表示不可")</f>
        <v>表示不可</v>
      </c>
      <c r="N117" s="590" t="str">
        <f>IF($C$26=TRUE,(Ⅴ１!M58),"表示不可")</f>
        <v>表示不可</v>
      </c>
      <c r="O117" s="591" t="str">
        <f>IF($C$26=TRUE,(Ⅴ１!N58),"表示不可")</f>
        <v>表示不可</v>
      </c>
      <c r="P117" s="277"/>
      <c r="Q117" s="492"/>
      <c r="R117" s="493"/>
      <c r="S117" s="494"/>
      <c r="T117" s="495"/>
    </row>
    <row r="118" spans="1:20" ht="15.75" customHeight="1" x14ac:dyDescent="0.15">
      <c r="A118" s="77">
        <v>54</v>
      </c>
      <c r="B118" s="582" t="str">
        <f t="shared" si="6"/>
        <v/>
      </c>
      <c r="C118" s="583" t="str">
        <f>IF($C$26=TRUE,(Ⅴ１!B59),"表示不可")</f>
        <v>表示不可</v>
      </c>
      <c r="D118" s="584" t="str">
        <f>IF($C$26=TRUE,(Ⅴ１!C59),"表示不可")</f>
        <v>表示不可</v>
      </c>
      <c r="E118" s="585" t="str">
        <f>IF($C$26=TRUE,(Ⅴ１!D59),"表示不可")</f>
        <v>表示不可</v>
      </c>
      <c r="F118" s="586" t="str">
        <f>IF($C$26=TRUE,(Ⅴ１!E59),"表示不可")</f>
        <v>表示不可</v>
      </c>
      <c r="G118" s="491" t="str">
        <f>IF($C$26=TRUE,(Ⅴ１!F59),"表示不可")</f>
        <v>表示不可</v>
      </c>
      <c r="H118" s="587" t="str">
        <f t="shared" si="7"/>
        <v/>
      </c>
      <c r="I118" s="588" t="str">
        <f>IF($C$26=TRUE,(Ⅴ１!H59),"表示不可")</f>
        <v>表示不可</v>
      </c>
      <c r="J118" s="587" t="str">
        <f>IF($C$26=TRUE,(Ⅴ１!I59),"表示不可")</f>
        <v>表示不可</v>
      </c>
      <c r="K118" s="491" t="str">
        <f>IF($C$26=TRUE,(Ⅴ１!J59),"表示不可")</f>
        <v>表示不可</v>
      </c>
      <c r="L118" s="589" t="str">
        <f t="shared" si="8"/>
        <v/>
      </c>
      <c r="M118" s="585" t="str">
        <f>IF($C$26=TRUE,(Ⅴ１!L59),"表示不可")</f>
        <v>表示不可</v>
      </c>
      <c r="N118" s="590" t="str">
        <f>IF($C$26=TRUE,(Ⅴ１!M59),"表示不可")</f>
        <v>表示不可</v>
      </c>
      <c r="O118" s="591" t="str">
        <f>IF($C$26=TRUE,(Ⅴ１!N59),"表示不可")</f>
        <v>表示不可</v>
      </c>
      <c r="P118" s="277"/>
      <c r="Q118" s="492"/>
      <c r="R118" s="493"/>
      <c r="S118" s="492"/>
      <c r="T118" s="495"/>
    </row>
    <row r="119" spans="1:20" ht="15.75" customHeight="1" thickBot="1" x14ac:dyDescent="0.2">
      <c r="A119" s="77">
        <v>55</v>
      </c>
      <c r="B119" s="592" t="str">
        <f t="shared" si="6"/>
        <v/>
      </c>
      <c r="C119" s="593" t="str">
        <f>IF($C$26=TRUE,(Ⅴ１!B60),"表示不可")</f>
        <v>表示不可</v>
      </c>
      <c r="D119" s="594" t="str">
        <f>IF($C$26=TRUE,(Ⅴ１!C60),"表示不可")</f>
        <v>表示不可</v>
      </c>
      <c r="E119" s="595" t="str">
        <f>IF($C$26=TRUE,(Ⅴ１!D60),"表示不可")</f>
        <v>表示不可</v>
      </c>
      <c r="F119" s="596" t="str">
        <f>IF($C$26=TRUE,(Ⅴ１!E60),"表示不可")</f>
        <v>表示不可</v>
      </c>
      <c r="G119" s="535" t="str">
        <f>IF($C$26=TRUE,(Ⅴ１!F60),"表示不可")</f>
        <v>表示不可</v>
      </c>
      <c r="H119" s="597" t="str">
        <f t="shared" si="7"/>
        <v/>
      </c>
      <c r="I119" s="598" t="str">
        <f>IF($C$26=TRUE,(Ⅴ１!H60),"表示不可")</f>
        <v>表示不可</v>
      </c>
      <c r="J119" s="597" t="str">
        <f>IF($C$26=TRUE,(Ⅴ１!I60),"表示不可")</f>
        <v>表示不可</v>
      </c>
      <c r="K119" s="535" t="str">
        <f>IF($C$26=TRUE,(Ⅴ１!J60),"表示不可")</f>
        <v>表示不可</v>
      </c>
      <c r="L119" s="599" t="str">
        <f t="shared" si="8"/>
        <v/>
      </c>
      <c r="M119" s="595" t="str">
        <f>IF($C$26=TRUE,(Ⅴ１!L60),"表示不可")</f>
        <v>表示不可</v>
      </c>
      <c r="N119" s="600" t="str">
        <f>IF($C$26=TRUE,(Ⅴ１!M60),"表示不可")</f>
        <v>表示不可</v>
      </c>
      <c r="O119" s="601" t="str">
        <f>IF($C$26=TRUE,(Ⅴ１!N60),"表示不可")</f>
        <v>表示不可</v>
      </c>
      <c r="P119" s="277"/>
      <c r="Q119" s="509"/>
      <c r="R119" s="510"/>
      <c r="S119" s="509"/>
      <c r="T119" s="512"/>
    </row>
    <row r="120" spans="1:20" ht="15.75" customHeight="1" x14ac:dyDescent="0.15">
      <c r="A120" s="77">
        <v>56</v>
      </c>
      <c r="B120" s="546" t="str">
        <f t="shared" si="6"/>
        <v/>
      </c>
      <c r="C120" s="602" t="str">
        <f>IF($C$26=TRUE,(Ⅴ１!B61),"表示不可")</f>
        <v>表示不可</v>
      </c>
      <c r="D120" s="603" t="str">
        <f>IF($C$26=TRUE,(Ⅴ１!C61),"表示不可")</f>
        <v>表示不可</v>
      </c>
      <c r="E120" s="478" t="str">
        <f>IF($C$26=TRUE,(Ⅴ１!D61),"表示不可")</f>
        <v>表示不可</v>
      </c>
      <c r="F120" s="479" t="str">
        <f>IF($C$26=TRUE,(Ⅴ１!E61),"表示不可")</f>
        <v>表示不可</v>
      </c>
      <c r="G120" s="480" t="str">
        <f>IF($C$26=TRUE,(Ⅴ１!F61),"表示不可")</f>
        <v>表示不可</v>
      </c>
      <c r="H120" s="483" t="str">
        <f t="shared" si="7"/>
        <v/>
      </c>
      <c r="I120" s="485" t="str">
        <f>IF($C$26=TRUE,(Ⅴ１!H61),"表示不可")</f>
        <v>表示不可</v>
      </c>
      <c r="J120" s="483" t="str">
        <f>IF($C$26=TRUE,(Ⅴ１!I61),"表示不可")</f>
        <v>表示不可</v>
      </c>
      <c r="K120" s="480" t="str">
        <f>IF($C$26=TRUE,(Ⅴ１!J61),"表示不可")</f>
        <v>表示不可</v>
      </c>
      <c r="L120" s="550" t="str">
        <f t="shared" si="8"/>
        <v/>
      </c>
      <c r="M120" s="478" t="str">
        <f>IF($C$26=TRUE,(Ⅴ１!L61),"表示不可")</f>
        <v>表示不可</v>
      </c>
      <c r="N120" s="548" t="str">
        <f>IF($C$26=TRUE,(Ⅴ１!M61),"表示不可")</f>
        <v>表示不可</v>
      </c>
      <c r="O120" s="549" t="str">
        <f>IF($C$26=TRUE,(Ⅴ１!N61),"表示不可")</f>
        <v>表示不可</v>
      </c>
      <c r="P120" s="277"/>
      <c r="Q120" s="523"/>
      <c r="R120" s="524"/>
      <c r="S120" s="523"/>
      <c r="T120" s="526"/>
    </row>
    <row r="121" spans="1:20" ht="15.75" customHeight="1" x14ac:dyDescent="0.15">
      <c r="A121" s="77">
        <v>57</v>
      </c>
      <c r="B121" s="582" t="str">
        <f t="shared" si="6"/>
        <v/>
      </c>
      <c r="C121" s="583" t="str">
        <f>IF($C$26=TRUE,(Ⅴ１!B62),"表示不可")</f>
        <v>表示不可</v>
      </c>
      <c r="D121" s="584" t="str">
        <f>IF($C$26=TRUE,(Ⅴ１!C62),"表示不可")</f>
        <v>表示不可</v>
      </c>
      <c r="E121" s="585" t="str">
        <f>IF($C$26=TRUE,(Ⅴ１!D62),"表示不可")</f>
        <v>表示不可</v>
      </c>
      <c r="F121" s="586" t="str">
        <f>IF($C$26=TRUE,(Ⅴ１!E62),"表示不可")</f>
        <v>表示不可</v>
      </c>
      <c r="G121" s="491" t="str">
        <f>IF($C$26=TRUE,(Ⅴ１!F62),"表示不可")</f>
        <v>表示不可</v>
      </c>
      <c r="H121" s="587" t="str">
        <f t="shared" si="7"/>
        <v/>
      </c>
      <c r="I121" s="588" t="str">
        <f>IF($C$26=TRUE,(Ⅴ１!H62),"表示不可")</f>
        <v>表示不可</v>
      </c>
      <c r="J121" s="587" t="str">
        <f>IF($C$26=TRUE,(Ⅴ１!I62),"表示不可")</f>
        <v>表示不可</v>
      </c>
      <c r="K121" s="491" t="str">
        <f>IF($C$26=TRUE,(Ⅴ１!J62),"表示不可")</f>
        <v>表示不可</v>
      </c>
      <c r="L121" s="589" t="str">
        <f t="shared" si="8"/>
        <v/>
      </c>
      <c r="M121" s="585" t="str">
        <f>IF($C$26=TRUE,(Ⅴ１!L62),"表示不可")</f>
        <v>表示不可</v>
      </c>
      <c r="N121" s="590" t="str">
        <f>IF($C$26=TRUE,(Ⅴ１!M62),"表示不可")</f>
        <v>表示不可</v>
      </c>
      <c r="O121" s="591" t="str">
        <f>IF($C$26=TRUE,(Ⅴ１!N62),"表示不可")</f>
        <v>表示不可</v>
      </c>
      <c r="P121" s="277"/>
      <c r="Q121" s="492"/>
      <c r="R121" s="493"/>
      <c r="S121" s="492"/>
      <c r="T121" s="495"/>
    </row>
    <row r="122" spans="1:20" ht="15.75" customHeight="1" x14ac:dyDescent="0.15">
      <c r="A122" s="77">
        <v>58</v>
      </c>
      <c r="B122" s="582" t="str">
        <f t="shared" si="6"/>
        <v/>
      </c>
      <c r="C122" s="583" t="str">
        <f>IF($C$26=TRUE,(Ⅴ１!B63),"表示不可")</f>
        <v>表示不可</v>
      </c>
      <c r="D122" s="584" t="str">
        <f>IF($C$26=TRUE,(Ⅴ１!C63),"表示不可")</f>
        <v>表示不可</v>
      </c>
      <c r="E122" s="585" t="str">
        <f>IF($C$26=TRUE,(Ⅴ１!D63),"表示不可")</f>
        <v>表示不可</v>
      </c>
      <c r="F122" s="586" t="str">
        <f>IF($C$26=TRUE,(Ⅴ１!E63),"表示不可")</f>
        <v>表示不可</v>
      </c>
      <c r="G122" s="491" t="str">
        <f>IF($C$26=TRUE,(Ⅴ１!F63),"表示不可")</f>
        <v>表示不可</v>
      </c>
      <c r="H122" s="587" t="str">
        <f t="shared" si="7"/>
        <v/>
      </c>
      <c r="I122" s="588" t="str">
        <f>IF($C$26=TRUE,(Ⅴ１!H63),"表示不可")</f>
        <v>表示不可</v>
      </c>
      <c r="J122" s="587" t="str">
        <f>IF($C$26=TRUE,(Ⅴ１!I63),"表示不可")</f>
        <v>表示不可</v>
      </c>
      <c r="K122" s="491" t="str">
        <f>IF($C$26=TRUE,(Ⅴ１!J63),"表示不可")</f>
        <v>表示不可</v>
      </c>
      <c r="L122" s="589" t="str">
        <f t="shared" si="8"/>
        <v/>
      </c>
      <c r="M122" s="585" t="str">
        <f>IF($C$26=TRUE,(Ⅴ１!L63),"表示不可")</f>
        <v>表示不可</v>
      </c>
      <c r="N122" s="590" t="str">
        <f>IF($C$26=TRUE,(Ⅴ１!M63),"表示不可")</f>
        <v>表示不可</v>
      </c>
      <c r="O122" s="591" t="str">
        <f>IF($C$26=TRUE,(Ⅴ１!N63),"表示不可")</f>
        <v>表示不可</v>
      </c>
      <c r="P122" s="277"/>
      <c r="Q122" s="492"/>
      <c r="R122" s="493"/>
      <c r="S122" s="492"/>
      <c r="T122" s="495"/>
    </row>
    <row r="123" spans="1:20" ht="15.75" customHeight="1" x14ac:dyDescent="0.15">
      <c r="A123" s="77">
        <v>59</v>
      </c>
      <c r="B123" s="582" t="str">
        <f t="shared" si="6"/>
        <v/>
      </c>
      <c r="C123" s="583" t="str">
        <f>IF($C$26=TRUE,(Ⅴ１!B64),"表示不可")</f>
        <v>表示不可</v>
      </c>
      <c r="D123" s="584" t="str">
        <f>IF($C$26=TRUE,(Ⅴ１!C64),"表示不可")</f>
        <v>表示不可</v>
      </c>
      <c r="E123" s="585" t="str">
        <f>IF($C$26=TRUE,(Ⅴ１!D64),"表示不可")</f>
        <v>表示不可</v>
      </c>
      <c r="F123" s="586" t="str">
        <f>IF($C$26=TRUE,(Ⅴ１!E64),"表示不可")</f>
        <v>表示不可</v>
      </c>
      <c r="G123" s="491" t="str">
        <f>IF($C$26=TRUE,(Ⅴ１!F64),"表示不可")</f>
        <v>表示不可</v>
      </c>
      <c r="H123" s="587" t="str">
        <f t="shared" si="7"/>
        <v/>
      </c>
      <c r="I123" s="588" t="str">
        <f>IF($C$26=TRUE,(Ⅴ１!H64),"表示不可")</f>
        <v>表示不可</v>
      </c>
      <c r="J123" s="587" t="str">
        <f>IF($C$26=TRUE,(Ⅴ１!I64),"表示不可")</f>
        <v>表示不可</v>
      </c>
      <c r="K123" s="491" t="str">
        <f>IF($C$26=TRUE,(Ⅴ１!J64),"表示不可")</f>
        <v>表示不可</v>
      </c>
      <c r="L123" s="589" t="str">
        <f t="shared" si="8"/>
        <v/>
      </c>
      <c r="M123" s="585" t="str">
        <f>IF($C$26=TRUE,(Ⅴ１!L64),"表示不可")</f>
        <v>表示不可</v>
      </c>
      <c r="N123" s="590" t="str">
        <f>IF($C$26=TRUE,(Ⅴ１!M64),"表示不可")</f>
        <v>表示不可</v>
      </c>
      <c r="O123" s="591" t="str">
        <f>IF($C$26=TRUE,(Ⅴ１!N64),"表示不可")</f>
        <v>表示不可</v>
      </c>
      <c r="P123" s="277"/>
      <c r="Q123" s="492"/>
      <c r="R123" s="493"/>
      <c r="S123" s="492"/>
      <c r="T123" s="495"/>
    </row>
    <row r="124" spans="1:20" ht="15.75" customHeight="1" thickBot="1" x14ac:dyDescent="0.2">
      <c r="A124" s="77">
        <v>60</v>
      </c>
      <c r="B124" s="592" t="str">
        <f t="shared" si="6"/>
        <v/>
      </c>
      <c r="C124" s="593" t="str">
        <f>IF($C$26=TRUE,(Ⅴ１!B65),"表示不可")</f>
        <v>表示不可</v>
      </c>
      <c r="D124" s="594" t="str">
        <f>IF($C$26=TRUE,(Ⅴ１!C65),"表示不可")</f>
        <v>表示不可</v>
      </c>
      <c r="E124" s="595" t="str">
        <f>IF($C$26=TRUE,(Ⅴ１!D65),"表示不可")</f>
        <v>表示不可</v>
      </c>
      <c r="F124" s="596" t="str">
        <f>IF($C$26=TRUE,(Ⅴ１!E65),"表示不可")</f>
        <v>表示不可</v>
      </c>
      <c r="G124" s="535" t="str">
        <f>IF($C$26=TRUE,(Ⅴ１!F65),"表示不可")</f>
        <v>表示不可</v>
      </c>
      <c r="H124" s="597" t="str">
        <f t="shared" si="7"/>
        <v/>
      </c>
      <c r="I124" s="598" t="str">
        <f>IF($C$26=TRUE,(Ⅴ１!H65),"表示不可")</f>
        <v>表示不可</v>
      </c>
      <c r="J124" s="597" t="str">
        <f>IF($C$26=TRUE,(Ⅴ１!I65),"表示不可")</f>
        <v>表示不可</v>
      </c>
      <c r="K124" s="535" t="str">
        <f>IF($C$26=TRUE,(Ⅴ１!J65),"表示不可")</f>
        <v>表示不可</v>
      </c>
      <c r="L124" s="599" t="str">
        <f t="shared" si="8"/>
        <v/>
      </c>
      <c r="M124" s="595" t="str">
        <f>IF($C$26=TRUE,(Ⅴ１!L65),"表示不可")</f>
        <v>表示不可</v>
      </c>
      <c r="N124" s="600" t="str">
        <f>IF($C$26=TRUE,(Ⅴ１!M65),"表示不可")</f>
        <v>表示不可</v>
      </c>
      <c r="O124" s="616" t="str">
        <f>IF($C$26=TRUE,(Ⅴ１!N65),"表示不可")</f>
        <v>表示不可</v>
      </c>
      <c r="P124" s="277"/>
      <c r="Q124" s="509"/>
      <c r="R124" s="510"/>
      <c r="S124" s="509"/>
      <c r="T124" s="512"/>
    </row>
    <row r="125" spans="1:20" ht="12" customHeight="1" x14ac:dyDescent="0.15">
      <c r="Q125" s="285"/>
      <c r="R125" s="285"/>
      <c r="S125" s="285"/>
      <c r="T125" s="285"/>
    </row>
    <row r="126" spans="1:20" ht="15.75" customHeight="1" x14ac:dyDescent="0.15">
      <c r="B126" s="77"/>
      <c r="Q126" s="285"/>
      <c r="R126" s="285"/>
      <c r="S126" s="285"/>
      <c r="T126" s="285"/>
    </row>
    <row r="127" spans="1:20" ht="15.75" customHeight="1" x14ac:dyDescent="0.15">
      <c r="B127" s="77"/>
      <c r="Q127" s="285"/>
      <c r="R127" s="285"/>
      <c r="S127" s="285"/>
      <c r="T127" s="285"/>
    </row>
    <row r="128" spans="1:20" ht="15.75" customHeight="1" x14ac:dyDescent="0.15">
      <c r="B128" s="77"/>
      <c r="Q128" s="285"/>
      <c r="R128" s="285"/>
      <c r="S128" s="285"/>
      <c r="T128" s="285"/>
    </row>
    <row r="129" spans="2:20" ht="15.75" customHeight="1" x14ac:dyDescent="0.15">
      <c r="B129" s="77"/>
      <c r="Q129" s="285"/>
      <c r="R129" s="285"/>
      <c r="S129" s="285"/>
      <c r="T129" s="285"/>
    </row>
    <row r="130" spans="2:20" ht="15.75" customHeight="1" x14ac:dyDescent="0.15">
      <c r="B130" s="77"/>
      <c r="Q130" s="285"/>
      <c r="R130" s="285"/>
      <c r="S130" s="285"/>
      <c r="T130" s="285"/>
    </row>
    <row r="131" spans="2:20" ht="15.75" customHeight="1" x14ac:dyDescent="0.15">
      <c r="B131" s="77"/>
      <c r="Q131" s="285"/>
      <c r="R131" s="285"/>
      <c r="S131" s="285"/>
      <c r="T131" s="285"/>
    </row>
    <row r="132" spans="2:20" ht="15.75" customHeight="1" x14ac:dyDescent="0.15">
      <c r="B132" s="77"/>
      <c r="Q132" s="285"/>
      <c r="R132" s="285"/>
      <c r="S132" s="285"/>
      <c r="T132" s="285"/>
    </row>
    <row r="133" spans="2:20" ht="15.75" customHeight="1" x14ac:dyDescent="0.15">
      <c r="B133" s="77"/>
      <c r="Q133" s="285"/>
      <c r="R133" s="285"/>
      <c r="S133" s="285"/>
      <c r="T133" s="285"/>
    </row>
    <row r="134" spans="2:20" ht="15.75" customHeight="1" x14ac:dyDescent="0.15">
      <c r="B134" s="77"/>
      <c r="Q134" s="285"/>
      <c r="R134" s="285"/>
      <c r="S134" s="285"/>
      <c r="T134" s="285"/>
    </row>
    <row r="135" spans="2:20" ht="15.75" customHeight="1" x14ac:dyDescent="0.15">
      <c r="B135" s="77"/>
      <c r="Q135" s="285"/>
      <c r="R135" s="285"/>
      <c r="S135" s="285"/>
      <c r="T135" s="285"/>
    </row>
    <row r="136" spans="2:20" ht="15.75" customHeight="1" x14ac:dyDescent="0.15">
      <c r="B136" s="77"/>
      <c r="Q136" s="285"/>
      <c r="R136" s="285"/>
      <c r="S136" s="285"/>
      <c r="T136" s="285"/>
    </row>
    <row r="137" spans="2:20" ht="15.75" customHeight="1" x14ac:dyDescent="0.15">
      <c r="B137" s="77"/>
      <c r="Q137" s="285"/>
      <c r="R137" s="285"/>
      <c r="S137" s="285"/>
      <c r="T137" s="285"/>
    </row>
    <row r="138" spans="2:20" ht="15.75" customHeight="1" x14ac:dyDescent="0.15">
      <c r="B138" s="77"/>
      <c r="Q138" s="285"/>
      <c r="R138" s="285"/>
      <c r="S138" s="285"/>
      <c r="T138" s="285"/>
    </row>
    <row r="139" spans="2:20" ht="15.75" customHeight="1" x14ac:dyDescent="0.15">
      <c r="B139" s="77"/>
      <c r="Q139" s="285"/>
      <c r="R139" s="285"/>
      <c r="S139" s="285"/>
      <c r="T139" s="285"/>
    </row>
    <row r="140" spans="2:20" ht="15.75" customHeight="1" x14ac:dyDescent="0.15">
      <c r="B140" s="77"/>
      <c r="Q140" s="285"/>
      <c r="R140" s="285"/>
      <c r="S140" s="285"/>
      <c r="T140" s="285"/>
    </row>
    <row r="141" spans="2:20" ht="15.75" customHeight="1" x14ac:dyDescent="0.15">
      <c r="B141" s="77"/>
      <c r="Q141" s="285"/>
      <c r="R141" s="285"/>
      <c r="S141" s="285"/>
      <c r="T141" s="285"/>
    </row>
    <row r="142" spans="2:20" ht="15.75" customHeight="1" x14ac:dyDescent="0.15">
      <c r="B142" s="77"/>
      <c r="Q142" s="285"/>
      <c r="R142" s="285"/>
      <c r="S142" s="285"/>
      <c r="T142" s="285"/>
    </row>
    <row r="143" spans="2:20" ht="15.75" customHeight="1" x14ac:dyDescent="0.15">
      <c r="B143" s="77"/>
      <c r="Q143" s="285"/>
      <c r="R143" s="285"/>
      <c r="S143" s="285"/>
      <c r="T143" s="285"/>
    </row>
    <row r="144" spans="2:20" ht="15.75" customHeight="1" x14ac:dyDescent="0.15">
      <c r="B144" s="77"/>
      <c r="Q144" s="285"/>
      <c r="R144" s="285"/>
      <c r="S144" s="285"/>
      <c r="T144" s="285"/>
    </row>
    <row r="145" spans="2:37" ht="15.75" customHeight="1" x14ac:dyDescent="0.15">
      <c r="B145" s="77"/>
      <c r="Q145" s="285"/>
      <c r="R145" s="285"/>
      <c r="S145" s="285"/>
      <c r="T145" s="285"/>
    </row>
    <row r="146" spans="2:37" ht="39" customHeight="1" x14ac:dyDescent="0.25">
      <c r="C146" s="845" t="str">
        <f>"　高文連個人情報に関する保護規定を承諾したうえで、上記のとおり"&amp;B42&amp;"への参加を申し込みます。"</f>
        <v>　高文連個人情報に関する保護規定を承諾したうえで、上記のとおり第70回NHK杯全国高校放送コンテスト　宮崎県予選への参加を申し込みます。</v>
      </c>
      <c r="D146" s="845"/>
      <c r="E146" s="845"/>
      <c r="F146" s="845"/>
      <c r="G146" s="845"/>
      <c r="H146" s="845"/>
      <c r="I146" s="845"/>
      <c r="J146" s="845"/>
      <c r="K146" s="845"/>
      <c r="L146" s="845"/>
      <c r="M146" s="845"/>
      <c r="N146" s="845"/>
      <c r="O146" s="845"/>
      <c r="P146" s="845"/>
      <c r="Q146" s="285"/>
      <c r="R146" s="285"/>
      <c r="S146" s="285"/>
      <c r="T146" s="285"/>
      <c r="X146" s="261"/>
      <c r="AB146" s="268"/>
      <c r="AC146" s="268"/>
      <c r="AD146" s="268"/>
      <c r="AE146" s="268"/>
      <c r="AF146" s="268"/>
      <c r="AG146" s="268"/>
      <c r="AH146" s="268"/>
    </row>
    <row r="147" spans="2:37" s="562" customFormat="1" ht="18.75" customHeight="1" x14ac:dyDescent="0.25">
      <c r="B147" s="307"/>
      <c r="C147" s="832">
        <f ca="1">(Ⅰ!C23)</f>
        <v>45055</v>
      </c>
      <c r="D147" s="832"/>
      <c r="F147" s="563"/>
      <c r="H147" s="563"/>
      <c r="K147" s="277"/>
      <c r="N147" s="307"/>
      <c r="O147" s="307"/>
      <c r="P147" s="307"/>
      <c r="Q147" s="564"/>
      <c r="R147" s="564"/>
      <c r="S147" s="564"/>
      <c r="T147" s="564"/>
      <c r="W147" s="76"/>
      <c r="X147" s="261"/>
      <c r="Y147" s="76"/>
      <c r="Z147" s="271"/>
      <c r="AA147" s="272"/>
      <c r="AB147" s="76"/>
      <c r="AC147" s="76"/>
      <c r="AD147" s="76"/>
      <c r="AE147" s="76"/>
      <c r="AF147" s="76"/>
      <c r="AG147" s="76"/>
      <c r="AH147" s="76"/>
      <c r="AI147" s="268"/>
      <c r="AJ147" s="268"/>
      <c r="AK147" s="76"/>
    </row>
    <row r="148" spans="2:37" ht="18.75" customHeight="1" x14ac:dyDescent="0.15">
      <c r="C148" s="136" t="s">
        <v>338</v>
      </c>
      <c r="D148" s="136"/>
      <c r="K148" s="277" t="s">
        <v>90</v>
      </c>
      <c r="L148" s="565"/>
      <c r="M148" s="346">
        <f>C3</f>
        <v>0</v>
      </c>
      <c r="N148" s="565">
        <f>C44</f>
        <v>0</v>
      </c>
      <c r="O148" s="566"/>
      <c r="P148" s="566"/>
      <c r="Q148" s="285"/>
      <c r="R148" s="285"/>
      <c r="S148" s="285"/>
      <c r="T148" s="285"/>
      <c r="X148" s="261"/>
      <c r="Y148" s="261"/>
      <c r="Z148" s="279"/>
    </row>
    <row r="149" spans="2:37" ht="18.75" customHeight="1" x14ac:dyDescent="0.15">
      <c r="C149" s="136" t="str">
        <f>C95</f>
        <v>（小林高等学校校長）</v>
      </c>
      <c r="D149" s="136"/>
      <c r="K149" s="567" t="s">
        <v>142</v>
      </c>
      <c r="L149" s="568"/>
      <c r="M149" s="869">
        <f>(Ⅰ!C21)</f>
        <v>0</v>
      </c>
      <c r="N149" s="869"/>
      <c r="O149" s="869"/>
      <c r="P149" s="569" t="s">
        <v>336</v>
      </c>
      <c r="Q149" s="285"/>
      <c r="R149" s="285"/>
      <c r="S149" s="285"/>
      <c r="T149" s="285"/>
      <c r="W149" s="261"/>
      <c r="X149" s="261"/>
      <c r="Y149" s="261"/>
      <c r="Z149" s="279"/>
      <c r="AB149" s="261"/>
      <c r="AC149" s="261"/>
      <c r="AD149" s="261"/>
      <c r="AE149" s="261"/>
      <c r="AF149" s="261"/>
      <c r="AG149" s="261"/>
      <c r="AH149" s="261"/>
    </row>
    <row r="150" spans="2:37" x14ac:dyDescent="0.15">
      <c r="Q150" s="285"/>
      <c r="R150" s="285"/>
      <c r="S150" s="285"/>
      <c r="T150" s="285"/>
    </row>
    <row r="151" spans="2:37" x14ac:dyDescent="0.15">
      <c r="Q151" s="285"/>
      <c r="R151" s="285"/>
      <c r="S151" s="285"/>
      <c r="T151" s="285"/>
    </row>
    <row r="152" spans="2:37" x14ac:dyDescent="0.15">
      <c r="Q152" s="285"/>
      <c r="R152" s="285"/>
      <c r="S152" s="285"/>
      <c r="T152" s="285"/>
    </row>
    <row r="153" spans="2:37" x14ac:dyDescent="0.15">
      <c r="Q153" s="285"/>
      <c r="R153" s="285"/>
      <c r="S153" s="285"/>
      <c r="T153" s="285"/>
    </row>
    <row r="154" spans="2:37" x14ac:dyDescent="0.15">
      <c r="Q154" s="285"/>
      <c r="R154" s="285"/>
      <c r="S154" s="285"/>
      <c r="T154" s="285"/>
    </row>
    <row r="155" spans="2:37" x14ac:dyDescent="0.15">
      <c r="Q155" s="285"/>
      <c r="R155" s="285"/>
      <c r="S155" s="285"/>
      <c r="T155" s="285"/>
    </row>
    <row r="156" spans="2:37" x14ac:dyDescent="0.15">
      <c r="Q156" s="285"/>
      <c r="R156" s="285"/>
      <c r="S156" s="285"/>
      <c r="T156" s="285"/>
    </row>
    <row r="157" spans="2:37" x14ac:dyDescent="0.15">
      <c r="Q157" s="285"/>
      <c r="R157" s="285"/>
      <c r="S157" s="285"/>
      <c r="T157" s="285"/>
    </row>
    <row r="158" spans="2:37" x14ac:dyDescent="0.15">
      <c r="Q158" s="285"/>
      <c r="R158" s="285"/>
      <c r="S158" s="285"/>
      <c r="T158" s="285"/>
    </row>
    <row r="159" spans="2:37" x14ac:dyDescent="0.15">
      <c r="Q159" s="285"/>
      <c r="R159" s="285"/>
      <c r="S159" s="285"/>
      <c r="T159" s="285"/>
    </row>
    <row r="160" spans="2:37" x14ac:dyDescent="0.15">
      <c r="Q160" s="285"/>
      <c r="R160" s="285"/>
      <c r="S160" s="285"/>
      <c r="T160" s="285"/>
    </row>
    <row r="161" spans="6:37" x14ac:dyDescent="0.15">
      <c r="F161" s="77"/>
      <c r="H161" s="77"/>
      <c r="K161" s="77"/>
      <c r="N161" s="77"/>
      <c r="O161" s="77"/>
      <c r="P161" s="77"/>
      <c r="Q161" s="285"/>
      <c r="R161" s="285"/>
      <c r="S161" s="285"/>
      <c r="T161" s="285"/>
      <c r="W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</row>
    <row r="162" spans="6:37" x14ac:dyDescent="0.15">
      <c r="F162" s="77"/>
      <c r="H162" s="77"/>
      <c r="K162" s="77"/>
      <c r="N162" s="77"/>
      <c r="O162" s="77"/>
      <c r="P162" s="77"/>
      <c r="Q162" s="285"/>
      <c r="R162" s="285"/>
      <c r="S162" s="285"/>
      <c r="T162" s="285"/>
      <c r="W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</row>
    <row r="163" spans="6:37" x14ac:dyDescent="0.15">
      <c r="F163" s="77"/>
      <c r="H163" s="77"/>
      <c r="K163" s="77"/>
      <c r="N163" s="77"/>
      <c r="O163" s="77"/>
      <c r="P163" s="77"/>
      <c r="Q163" s="285"/>
      <c r="R163" s="285"/>
      <c r="S163" s="285"/>
      <c r="T163" s="285"/>
      <c r="W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</row>
    <row r="164" spans="6:37" x14ac:dyDescent="0.15">
      <c r="F164" s="77"/>
      <c r="H164" s="77"/>
      <c r="K164" s="77"/>
      <c r="N164" s="77"/>
      <c r="O164" s="77"/>
      <c r="P164" s="77"/>
      <c r="Q164" s="285"/>
      <c r="R164" s="285"/>
      <c r="S164" s="285"/>
      <c r="T164" s="285"/>
      <c r="W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</row>
    <row r="165" spans="6:37" x14ac:dyDescent="0.15">
      <c r="F165" s="77"/>
      <c r="H165" s="77"/>
      <c r="K165" s="77"/>
      <c r="N165" s="77"/>
      <c r="O165" s="77"/>
      <c r="P165" s="77"/>
      <c r="Q165" s="285"/>
      <c r="R165" s="285"/>
      <c r="S165" s="285"/>
      <c r="T165" s="285"/>
      <c r="W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</row>
    <row r="166" spans="6:37" x14ac:dyDescent="0.15">
      <c r="F166" s="77"/>
      <c r="H166" s="77"/>
      <c r="K166" s="77"/>
      <c r="N166" s="77"/>
      <c r="O166" s="77"/>
      <c r="P166" s="77"/>
      <c r="Q166" s="285"/>
      <c r="R166" s="285"/>
      <c r="S166" s="285"/>
      <c r="T166" s="285"/>
      <c r="W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</row>
    <row r="167" spans="6:37" x14ac:dyDescent="0.15">
      <c r="F167" s="77"/>
      <c r="H167" s="77"/>
      <c r="K167" s="77"/>
      <c r="N167" s="77"/>
      <c r="O167" s="77"/>
      <c r="P167" s="77"/>
      <c r="Q167" s="285"/>
      <c r="R167" s="285"/>
      <c r="S167" s="285"/>
      <c r="T167" s="285"/>
      <c r="W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</row>
    <row r="168" spans="6:37" x14ac:dyDescent="0.15">
      <c r="F168" s="77"/>
      <c r="H168" s="77"/>
      <c r="K168" s="77"/>
      <c r="N168" s="77"/>
      <c r="O168" s="77"/>
      <c r="P168" s="77"/>
      <c r="Q168" s="285"/>
      <c r="R168" s="285"/>
      <c r="S168" s="285"/>
      <c r="T168" s="285"/>
      <c r="W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</row>
    <row r="169" spans="6:37" x14ac:dyDescent="0.15">
      <c r="F169" s="77"/>
      <c r="H169" s="77"/>
      <c r="K169" s="77"/>
      <c r="N169" s="77"/>
      <c r="O169" s="77"/>
      <c r="P169" s="77"/>
      <c r="Q169" s="285"/>
      <c r="R169" s="285"/>
      <c r="S169" s="285"/>
      <c r="T169" s="285"/>
      <c r="W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</row>
    <row r="170" spans="6:37" x14ac:dyDescent="0.15">
      <c r="F170" s="77"/>
      <c r="H170" s="77"/>
      <c r="K170" s="77"/>
      <c r="N170" s="77"/>
      <c r="O170" s="77"/>
      <c r="P170" s="77"/>
      <c r="Q170" s="285"/>
      <c r="R170" s="285"/>
      <c r="S170" s="285"/>
      <c r="T170" s="285"/>
      <c r="W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</row>
    <row r="171" spans="6:37" x14ac:dyDescent="0.15">
      <c r="F171" s="77"/>
      <c r="H171" s="77"/>
      <c r="K171" s="77"/>
      <c r="N171" s="77"/>
      <c r="O171" s="77"/>
      <c r="P171" s="77"/>
      <c r="Q171" s="285"/>
      <c r="R171" s="285"/>
      <c r="S171" s="285"/>
      <c r="T171" s="285"/>
      <c r="W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</row>
    <row r="172" spans="6:37" x14ac:dyDescent="0.15">
      <c r="F172" s="77"/>
      <c r="H172" s="77"/>
      <c r="K172" s="77"/>
      <c r="N172" s="77"/>
      <c r="O172" s="77"/>
      <c r="P172" s="77"/>
      <c r="Q172" s="285"/>
      <c r="R172" s="285"/>
      <c r="S172" s="285"/>
      <c r="T172" s="285"/>
      <c r="W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</row>
    <row r="173" spans="6:37" x14ac:dyDescent="0.15">
      <c r="F173" s="77"/>
      <c r="H173" s="77"/>
      <c r="K173" s="77"/>
      <c r="N173" s="77"/>
      <c r="O173" s="77"/>
      <c r="P173" s="77"/>
      <c r="Q173" s="285"/>
      <c r="R173" s="285"/>
      <c r="S173" s="285"/>
      <c r="T173" s="285"/>
      <c r="W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</row>
    <row r="174" spans="6:37" x14ac:dyDescent="0.15">
      <c r="F174" s="77"/>
      <c r="H174" s="77"/>
      <c r="K174" s="77"/>
      <c r="N174" s="77"/>
      <c r="O174" s="77"/>
      <c r="P174" s="77"/>
      <c r="Q174" s="285"/>
      <c r="R174" s="285"/>
      <c r="S174" s="285"/>
      <c r="T174" s="285"/>
      <c r="W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</row>
    <row r="175" spans="6:37" x14ac:dyDescent="0.15">
      <c r="F175" s="77"/>
      <c r="H175" s="77"/>
      <c r="K175" s="77"/>
      <c r="N175" s="77"/>
      <c r="O175" s="77"/>
      <c r="P175" s="77"/>
      <c r="Q175" s="285"/>
      <c r="R175" s="285"/>
      <c r="S175" s="285"/>
      <c r="T175" s="285"/>
      <c r="W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</row>
    <row r="176" spans="6:37" x14ac:dyDescent="0.15">
      <c r="F176" s="77"/>
      <c r="H176" s="77"/>
      <c r="K176" s="77"/>
      <c r="N176" s="77"/>
      <c r="O176" s="77"/>
      <c r="P176" s="77"/>
      <c r="Q176" s="285"/>
      <c r="R176" s="285"/>
      <c r="S176" s="285"/>
      <c r="T176" s="285"/>
      <c r="W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</row>
    <row r="177" spans="6:37" x14ac:dyDescent="0.15">
      <c r="F177" s="77"/>
      <c r="H177" s="77"/>
      <c r="K177" s="77"/>
      <c r="N177" s="77"/>
      <c r="O177" s="77"/>
      <c r="P177" s="77"/>
      <c r="Q177" s="285"/>
      <c r="R177" s="285"/>
      <c r="S177" s="285"/>
      <c r="T177" s="285"/>
      <c r="W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</row>
    <row r="178" spans="6:37" x14ac:dyDescent="0.15">
      <c r="F178" s="77"/>
      <c r="H178" s="77"/>
      <c r="K178" s="77"/>
      <c r="N178" s="77"/>
      <c r="O178" s="77"/>
      <c r="P178" s="77"/>
      <c r="Q178" s="285"/>
      <c r="R178" s="285"/>
      <c r="S178" s="285"/>
      <c r="T178" s="285"/>
      <c r="W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</row>
    <row r="179" spans="6:37" x14ac:dyDescent="0.15">
      <c r="F179" s="77"/>
      <c r="H179" s="77"/>
      <c r="K179" s="77"/>
      <c r="N179" s="77"/>
      <c r="O179" s="77"/>
      <c r="P179" s="77"/>
      <c r="Q179" s="285"/>
      <c r="R179" s="285"/>
      <c r="S179" s="285"/>
      <c r="T179" s="285"/>
      <c r="W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</row>
    <row r="180" spans="6:37" x14ac:dyDescent="0.15">
      <c r="F180" s="77"/>
      <c r="H180" s="77"/>
      <c r="K180" s="77"/>
      <c r="N180" s="77"/>
      <c r="O180" s="77"/>
      <c r="P180" s="77"/>
      <c r="Q180" s="285"/>
      <c r="R180" s="285"/>
      <c r="S180" s="285"/>
      <c r="T180" s="285"/>
      <c r="W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</row>
    <row r="181" spans="6:37" x14ac:dyDescent="0.15">
      <c r="F181" s="77"/>
      <c r="H181" s="77"/>
      <c r="K181" s="77"/>
      <c r="N181" s="77"/>
      <c r="O181" s="77"/>
      <c r="P181" s="77"/>
      <c r="Q181" s="285"/>
      <c r="R181" s="285"/>
      <c r="S181" s="285"/>
      <c r="T181" s="285"/>
      <c r="W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</row>
    <row r="182" spans="6:37" x14ac:dyDescent="0.15">
      <c r="F182" s="77"/>
      <c r="H182" s="77"/>
      <c r="K182" s="77"/>
      <c r="N182" s="77"/>
      <c r="O182" s="77"/>
      <c r="P182" s="77"/>
      <c r="Q182" s="285"/>
      <c r="R182" s="285"/>
      <c r="S182" s="285"/>
      <c r="T182" s="285"/>
      <c r="W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</row>
    <row r="183" spans="6:37" x14ac:dyDescent="0.15">
      <c r="F183" s="77"/>
      <c r="H183" s="77"/>
      <c r="K183" s="77"/>
      <c r="N183" s="77"/>
      <c r="O183" s="77"/>
      <c r="P183" s="77"/>
      <c r="Q183" s="285"/>
      <c r="R183" s="285"/>
      <c r="S183" s="285"/>
      <c r="T183" s="285"/>
      <c r="W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</row>
    <row r="184" spans="6:37" x14ac:dyDescent="0.15">
      <c r="F184" s="77"/>
      <c r="H184" s="77"/>
      <c r="K184" s="77"/>
      <c r="N184" s="77"/>
      <c r="O184" s="77"/>
      <c r="P184" s="77"/>
      <c r="Q184" s="285"/>
      <c r="R184" s="285"/>
      <c r="S184" s="285"/>
      <c r="T184" s="285"/>
      <c r="W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</row>
    <row r="185" spans="6:37" x14ac:dyDescent="0.15">
      <c r="F185" s="77"/>
      <c r="H185" s="77"/>
      <c r="K185" s="77"/>
      <c r="N185" s="77"/>
      <c r="O185" s="77"/>
      <c r="P185" s="77"/>
      <c r="Q185" s="285"/>
      <c r="R185" s="285"/>
      <c r="S185" s="285"/>
      <c r="T185" s="285"/>
      <c r="W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</row>
    <row r="186" spans="6:37" x14ac:dyDescent="0.15">
      <c r="F186" s="77"/>
      <c r="H186" s="77"/>
      <c r="K186" s="77"/>
      <c r="N186" s="77"/>
      <c r="O186" s="77"/>
      <c r="P186" s="77"/>
      <c r="Q186" s="285"/>
      <c r="R186" s="285"/>
      <c r="S186" s="285"/>
      <c r="T186" s="285"/>
      <c r="W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</row>
    <row r="187" spans="6:37" x14ac:dyDescent="0.15">
      <c r="F187" s="77"/>
      <c r="H187" s="77"/>
      <c r="K187" s="77"/>
      <c r="N187" s="77"/>
      <c r="O187" s="77"/>
      <c r="P187" s="77"/>
      <c r="Q187" s="285"/>
      <c r="R187" s="285"/>
      <c r="S187" s="285"/>
      <c r="T187" s="285"/>
      <c r="W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</row>
    <row r="188" spans="6:37" x14ac:dyDescent="0.15">
      <c r="F188" s="77"/>
      <c r="H188" s="77"/>
      <c r="K188" s="77"/>
      <c r="N188" s="77"/>
      <c r="O188" s="77"/>
      <c r="P188" s="77"/>
      <c r="Q188" s="285"/>
      <c r="R188" s="285"/>
      <c r="S188" s="285"/>
      <c r="T188" s="285"/>
      <c r="W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</row>
    <row r="189" spans="6:37" x14ac:dyDescent="0.15">
      <c r="F189" s="77"/>
      <c r="H189" s="77"/>
      <c r="K189" s="77"/>
      <c r="N189" s="77"/>
      <c r="O189" s="77"/>
      <c r="P189" s="77"/>
      <c r="Q189" s="285"/>
      <c r="R189" s="285"/>
      <c r="S189" s="285"/>
      <c r="T189" s="285"/>
      <c r="W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</row>
    <row r="190" spans="6:37" x14ac:dyDescent="0.15">
      <c r="F190" s="77"/>
      <c r="H190" s="77"/>
      <c r="K190" s="77"/>
      <c r="N190" s="77"/>
      <c r="O190" s="77"/>
      <c r="P190" s="77"/>
      <c r="Q190" s="285"/>
      <c r="R190" s="285"/>
      <c r="S190" s="285"/>
      <c r="T190" s="285"/>
      <c r="W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</row>
    <row r="191" spans="6:37" x14ac:dyDescent="0.15">
      <c r="F191" s="77"/>
      <c r="H191" s="77"/>
      <c r="K191" s="77"/>
      <c r="N191" s="77"/>
      <c r="O191" s="77"/>
      <c r="P191" s="77"/>
      <c r="Q191" s="285"/>
      <c r="R191" s="285"/>
      <c r="S191" s="285"/>
      <c r="T191" s="285"/>
      <c r="W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</row>
    <row r="192" spans="6:37" x14ac:dyDescent="0.15">
      <c r="F192" s="77"/>
      <c r="H192" s="77"/>
      <c r="K192" s="77"/>
      <c r="N192" s="77"/>
      <c r="O192" s="77"/>
      <c r="P192" s="77"/>
      <c r="Q192" s="285"/>
      <c r="R192" s="285"/>
      <c r="S192" s="285"/>
      <c r="T192" s="285"/>
      <c r="W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</row>
    <row r="193" spans="6:37" x14ac:dyDescent="0.15">
      <c r="F193" s="77"/>
      <c r="H193" s="77"/>
      <c r="K193" s="77"/>
      <c r="N193" s="77"/>
      <c r="O193" s="77"/>
      <c r="P193" s="77"/>
      <c r="Q193" s="285"/>
      <c r="R193" s="285"/>
      <c r="S193" s="285"/>
      <c r="T193" s="285"/>
      <c r="W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</row>
    <row r="194" spans="6:37" x14ac:dyDescent="0.15">
      <c r="F194" s="77"/>
      <c r="H194" s="77"/>
      <c r="K194" s="77"/>
      <c r="N194" s="77"/>
      <c r="O194" s="77"/>
      <c r="P194" s="77"/>
      <c r="Q194" s="285"/>
      <c r="R194" s="285"/>
      <c r="S194" s="285"/>
      <c r="T194" s="285"/>
      <c r="W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</row>
    <row r="195" spans="6:37" x14ac:dyDescent="0.15">
      <c r="F195" s="77"/>
      <c r="H195" s="77"/>
      <c r="K195" s="77"/>
      <c r="N195" s="77"/>
      <c r="O195" s="77"/>
      <c r="P195" s="77"/>
      <c r="Q195" s="285"/>
      <c r="R195" s="285"/>
      <c r="S195" s="285"/>
      <c r="T195" s="285"/>
      <c r="W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</row>
    <row r="196" spans="6:37" x14ac:dyDescent="0.15">
      <c r="F196" s="77"/>
      <c r="H196" s="77"/>
      <c r="K196" s="77"/>
      <c r="N196" s="77"/>
      <c r="O196" s="77"/>
      <c r="P196" s="77"/>
      <c r="Q196" s="285"/>
      <c r="R196" s="285"/>
      <c r="S196" s="285"/>
      <c r="T196" s="285"/>
      <c r="W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</row>
    <row r="197" spans="6:37" x14ac:dyDescent="0.15">
      <c r="F197" s="77"/>
      <c r="H197" s="77"/>
      <c r="K197" s="77"/>
      <c r="N197" s="77"/>
      <c r="O197" s="77"/>
      <c r="P197" s="77"/>
      <c r="Q197" s="285"/>
      <c r="R197" s="285"/>
      <c r="S197" s="285"/>
      <c r="T197" s="285"/>
      <c r="W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</row>
    <row r="198" spans="6:37" x14ac:dyDescent="0.15">
      <c r="F198" s="77"/>
      <c r="H198" s="77"/>
      <c r="K198" s="77"/>
      <c r="N198" s="77"/>
      <c r="O198" s="77"/>
      <c r="P198" s="77"/>
      <c r="Q198" s="285"/>
      <c r="R198" s="285"/>
      <c r="S198" s="285"/>
      <c r="T198" s="285"/>
      <c r="W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</row>
    <row r="199" spans="6:37" x14ac:dyDescent="0.15">
      <c r="F199" s="77"/>
      <c r="H199" s="77"/>
      <c r="K199" s="77"/>
      <c r="N199" s="77"/>
      <c r="O199" s="77"/>
      <c r="P199" s="77"/>
      <c r="Q199" s="285"/>
      <c r="R199" s="285"/>
      <c r="S199" s="285"/>
      <c r="T199" s="285"/>
      <c r="W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</row>
    <row r="200" spans="6:37" x14ac:dyDescent="0.15">
      <c r="F200" s="77"/>
      <c r="H200" s="77"/>
      <c r="K200" s="77"/>
      <c r="N200" s="77"/>
      <c r="O200" s="77"/>
      <c r="P200" s="77"/>
      <c r="Q200" s="285"/>
      <c r="R200" s="285"/>
      <c r="S200" s="285"/>
      <c r="T200" s="285"/>
      <c r="W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</row>
    <row r="201" spans="6:37" x14ac:dyDescent="0.15">
      <c r="F201" s="77"/>
      <c r="H201" s="77"/>
      <c r="K201" s="77"/>
      <c r="N201" s="77"/>
      <c r="O201" s="77"/>
      <c r="P201" s="77"/>
      <c r="Q201" s="285"/>
      <c r="R201" s="285"/>
      <c r="S201" s="285"/>
      <c r="T201" s="285"/>
      <c r="W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</row>
    <row r="202" spans="6:37" x14ac:dyDescent="0.15">
      <c r="F202" s="77"/>
      <c r="H202" s="77"/>
      <c r="K202" s="77"/>
      <c r="N202" s="77"/>
      <c r="O202" s="77"/>
      <c r="P202" s="77"/>
      <c r="Q202" s="285"/>
      <c r="R202" s="285"/>
      <c r="S202" s="285"/>
      <c r="T202" s="285"/>
      <c r="W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</row>
    <row r="203" spans="6:37" x14ac:dyDescent="0.15">
      <c r="F203" s="77"/>
      <c r="H203" s="77"/>
      <c r="K203" s="77"/>
      <c r="N203" s="77"/>
      <c r="O203" s="77"/>
      <c r="P203" s="77"/>
      <c r="Q203" s="285"/>
      <c r="R203" s="285"/>
      <c r="S203" s="285"/>
      <c r="T203" s="285"/>
      <c r="W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</row>
    <row r="204" spans="6:37" x14ac:dyDescent="0.15">
      <c r="F204" s="77"/>
      <c r="H204" s="77"/>
      <c r="K204" s="77"/>
      <c r="N204" s="77"/>
      <c r="O204" s="77"/>
      <c r="P204" s="77"/>
      <c r="Q204" s="285"/>
      <c r="R204" s="285"/>
      <c r="S204" s="285"/>
      <c r="T204" s="285"/>
      <c r="W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</row>
    <row r="205" spans="6:37" x14ac:dyDescent="0.15">
      <c r="F205" s="77"/>
      <c r="H205" s="77"/>
      <c r="K205" s="77"/>
      <c r="N205" s="77"/>
      <c r="O205" s="77"/>
      <c r="P205" s="77"/>
      <c r="Q205" s="285"/>
      <c r="R205" s="285"/>
      <c r="S205" s="285"/>
      <c r="T205" s="285"/>
      <c r="W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</row>
    <row r="206" spans="6:37" x14ac:dyDescent="0.15">
      <c r="F206" s="77"/>
      <c r="H206" s="77"/>
      <c r="K206" s="77"/>
      <c r="N206" s="77"/>
      <c r="O206" s="77"/>
      <c r="P206" s="77"/>
      <c r="Q206" s="285"/>
      <c r="R206" s="285"/>
      <c r="S206" s="285"/>
      <c r="T206" s="285"/>
      <c r="W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</row>
    <row r="207" spans="6:37" x14ac:dyDescent="0.15">
      <c r="F207" s="77"/>
      <c r="H207" s="77"/>
      <c r="K207" s="77"/>
      <c r="N207" s="77"/>
      <c r="O207" s="77"/>
      <c r="P207" s="77"/>
      <c r="Q207" s="285"/>
      <c r="R207" s="285"/>
      <c r="S207" s="285"/>
      <c r="T207" s="285"/>
      <c r="W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</row>
    <row r="208" spans="6:37" x14ac:dyDescent="0.15">
      <c r="F208" s="77"/>
      <c r="H208" s="77"/>
      <c r="K208" s="77"/>
      <c r="N208" s="77"/>
      <c r="O208" s="77"/>
      <c r="P208" s="77"/>
      <c r="Q208" s="285"/>
      <c r="R208" s="285"/>
      <c r="S208" s="285"/>
      <c r="T208" s="285"/>
      <c r="W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</row>
    <row r="209" spans="6:37" x14ac:dyDescent="0.15">
      <c r="F209" s="77"/>
      <c r="H209" s="77"/>
      <c r="K209" s="77"/>
      <c r="N209" s="77"/>
      <c r="O209" s="77"/>
      <c r="P209" s="77"/>
      <c r="Q209" s="285"/>
      <c r="R209" s="285"/>
      <c r="S209" s="285"/>
      <c r="T209" s="285"/>
      <c r="W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</row>
    <row r="210" spans="6:37" x14ac:dyDescent="0.15">
      <c r="F210" s="77"/>
      <c r="H210" s="77"/>
      <c r="K210" s="77"/>
      <c r="N210" s="77"/>
      <c r="O210" s="77"/>
      <c r="P210" s="77"/>
      <c r="Q210" s="285"/>
      <c r="R210" s="285"/>
      <c r="S210" s="285"/>
      <c r="T210" s="285"/>
      <c r="W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</row>
    <row r="211" spans="6:37" x14ac:dyDescent="0.15">
      <c r="F211" s="77"/>
      <c r="H211" s="77"/>
      <c r="K211" s="77"/>
      <c r="N211" s="77"/>
      <c r="O211" s="77"/>
      <c r="P211" s="77"/>
      <c r="Q211" s="285"/>
      <c r="R211" s="285"/>
      <c r="S211" s="285"/>
      <c r="T211" s="285"/>
      <c r="W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</row>
    <row r="212" spans="6:37" x14ac:dyDescent="0.15">
      <c r="F212" s="77"/>
      <c r="H212" s="77"/>
      <c r="K212" s="77"/>
      <c r="N212" s="77"/>
      <c r="O212" s="77"/>
      <c r="P212" s="77"/>
      <c r="Q212" s="285"/>
      <c r="R212" s="285"/>
      <c r="S212" s="285"/>
      <c r="T212" s="285"/>
      <c r="W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</row>
    <row r="213" spans="6:37" x14ac:dyDescent="0.15">
      <c r="F213" s="77"/>
      <c r="H213" s="77"/>
      <c r="K213" s="77"/>
      <c r="N213" s="77"/>
      <c r="O213" s="77"/>
      <c r="P213" s="77"/>
      <c r="Q213" s="285"/>
      <c r="R213" s="285"/>
      <c r="S213" s="285"/>
      <c r="T213" s="285"/>
      <c r="W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</row>
    <row r="214" spans="6:37" x14ac:dyDescent="0.15">
      <c r="F214" s="77"/>
      <c r="H214" s="77"/>
      <c r="K214" s="77"/>
      <c r="N214" s="77"/>
      <c r="O214" s="77"/>
      <c r="P214" s="77"/>
      <c r="Q214" s="285"/>
      <c r="R214" s="285"/>
      <c r="S214" s="285"/>
      <c r="T214" s="285"/>
      <c r="W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</row>
    <row r="215" spans="6:37" x14ac:dyDescent="0.15">
      <c r="F215" s="77"/>
      <c r="H215" s="77"/>
      <c r="K215" s="77"/>
      <c r="N215" s="77"/>
      <c r="O215" s="77"/>
      <c r="P215" s="77"/>
      <c r="Q215" s="285"/>
      <c r="R215" s="285"/>
      <c r="S215" s="285"/>
      <c r="T215" s="285"/>
      <c r="W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</row>
    <row r="216" spans="6:37" x14ac:dyDescent="0.15">
      <c r="F216" s="77"/>
      <c r="H216" s="77"/>
      <c r="K216" s="77"/>
      <c r="N216" s="77"/>
      <c r="O216" s="77"/>
      <c r="P216" s="77"/>
      <c r="Q216" s="285"/>
      <c r="R216" s="285"/>
      <c r="S216" s="285"/>
      <c r="T216" s="285"/>
      <c r="W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</row>
    <row r="217" spans="6:37" x14ac:dyDescent="0.15">
      <c r="F217" s="77"/>
      <c r="H217" s="77"/>
      <c r="K217" s="77"/>
      <c r="N217" s="77"/>
      <c r="O217" s="77"/>
      <c r="P217" s="77"/>
      <c r="Q217" s="285"/>
      <c r="R217" s="285"/>
      <c r="S217" s="285"/>
      <c r="T217" s="285"/>
      <c r="W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</row>
    <row r="218" spans="6:37" x14ac:dyDescent="0.15">
      <c r="F218" s="77"/>
      <c r="H218" s="77"/>
      <c r="K218" s="77"/>
      <c r="N218" s="77"/>
      <c r="O218" s="77"/>
      <c r="P218" s="77"/>
      <c r="Q218" s="285"/>
      <c r="R218" s="285"/>
      <c r="S218" s="285"/>
      <c r="T218" s="285"/>
      <c r="W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</row>
    <row r="219" spans="6:37" x14ac:dyDescent="0.15">
      <c r="F219" s="77"/>
      <c r="H219" s="77"/>
      <c r="K219" s="77"/>
      <c r="N219" s="77"/>
      <c r="O219" s="77"/>
      <c r="P219" s="77"/>
      <c r="Q219" s="285"/>
      <c r="R219" s="285"/>
      <c r="S219" s="285"/>
      <c r="T219" s="285"/>
      <c r="W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</row>
    <row r="220" spans="6:37" x14ac:dyDescent="0.15">
      <c r="F220" s="77"/>
      <c r="H220" s="77"/>
      <c r="K220" s="77"/>
      <c r="N220" s="77"/>
      <c r="O220" s="77"/>
      <c r="P220" s="77"/>
      <c r="Q220" s="285"/>
      <c r="R220" s="285"/>
      <c r="S220" s="285"/>
      <c r="T220" s="285"/>
      <c r="W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</row>
    <row r="221" spans="6:37" x14ac:dyDescent="0.15">
      <c r="F221" s="77"/>
      <c r="H221" s="77"/>
      <c r="K221" s="77"/>
      <c r="N221" s="77"/>
      <c r="O221" s="77"/>
      <c r="P221" s="77"/>
      <c r="Q221" s="285"/>
      <c r="R221" s="285"/>
      <c r="S221" s="285"/>
      <c r="T221" s="285"/>
      <c r="W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</row>
    <row r="222" spans="6:37" x14ac:dyDescent="0.15">
      <c r="F222" s="77"/>
      <c r="H222" s="77"/>
      <c r="K222" s="77"/>
      <c r="N222" s="77"/>
      <c r="O222" s="77"/>
      <c r="P222" s="77"/>
      <c r="Q222" s="285"/>
      <c r="R222" s="285"/>
      <c r="S222" s="285"/>
      <c r="T222" s="285"/>
      <c r="W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</row>
    <row r="223" spans="6:37" x14ac:dyDescent="0.15">
      <c r="F223" s="77"/>
      <c r="H223" s="77"/>
      <c r="K223" s="77"/>
      <c r="N223" s="77"/>
      <c r="O223" s="77"/>
      <c r="P223" s="77"/>
      <c r="Q223" s="285"/>
      <c r="R223" s="285"/>
      <c r="S223" s="285"/>
      <c r="T223" s="285"/>
      <c r="W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</row>
    <row r="224" spans="6:37" x14ac:dyDescent="0.15">
      <c r="F224" s="77"/>
      <c r="H224" s="77"/>
      <c r="K224" s="77"/>
      <c r="N224" s="77"/>
      <c r="O224" s="77"/>
      <c r="P224" s="77"/>
      <c r="Q224" s="285"/>
      <c r="R224" s="285"/>
      <c r="S224" s="285"/>
      <c r="T224" s="285"/>
      <c r="W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</row>
    <row r="225" spans="6:37" x14ac:dyDescent="0.15">
      <c r="F225" s="77"/>
      <c r="H225" s="77"/>
      <c r="K225" s="77"/>
      <c r="N225" s="77"/>
      <c r="O225" s="77"/>
      <c r="P225" s="77"/>
      <c r="Q225" s="77"/>
      <c r="R225" s="77"/>
      <c r="S225" s="285"/>
      <c r="T225" s="285"/>
      <c r="U225" s="285"/>
      <c r="V225" s="285"/>
      <c r="W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</row>
    <row r="226" spans="6:37" x14ac:dyDescent="0.15">
      <c r="F226" s="77"/>
      <c r="H226" s="77"/>
      <c r="K226" s="77"/>
      <c r="N226" s="77"/>
      <c r="O226" s="77"/>
      <c r="P226" s="77"/>
      <c r="Q226" s="77"/>
      <c r="R226" s="77"/>
      <c r="S226" s="285"/>
      <c r="T226" s="285"/>
      <c r="U226" s="285"/>
      <c r="V226" s="285"/>
      <c r="W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</row>
    <row r="227" spans="6:37" x14ac:dyDescent="0.15">
      <c r="F227" s="77"/>
      <c r="H227" s="77"/>
      <c r="K227" s="77"/>
      <c r="N227" s="77"/>
      <c r="O227" s="77"/>
      <c r="P227" s="77"/>
      <c r="Q227" s="77"/>
      <c r="R227" s="77"/>
      <c r="S227" s="285"/>
      <c r="T227" s="285"/>
      <c r="U227" s="285"/>
      <c r="V227" s="285"/>
      <c r="W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</row>
    <row r="228" spans="6:37" x14ac:dyDescent="0.15">
      <c r="F228" s="77"/>
      <c r="H228" s="77"/>
      <c r="K228" s="77"/>
      <c r="N228" s="77"/>
      <c r="O228" s="77"/>
      <c r="P228" s="77"/>
      <c r="Q228" s="77"/>
      <c r="R228" s="77"/>
      <c r="S228" s="285"/>
      <c r="T228" s="285"/>
      <c r="U228" s="285"/>
      <c r="V228" s="285"/>
      <c r="W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</row>
    <row r="229" spans="6:37" x14ac:dyDescent="0.15">
      <c r="F229" s="77"/>
      <c r="H229" s="77"/>
      <c r="K229" s="77"/>
      <c r="N229" s="77"/>
      <c r="O229" s="77"/>
      <c r="P229" s="77"/>
      <c r="Q229" s="77"/>
      <c r="R229" s="77"/>
      <c r="S229" s="285"/>
      <c r="T229" s="285"/>
      <c r="U229" s="285"/>
      <c r="V229" s="285"/>
      <c r="W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</row>
    <row r="230" spans="6:37" x14ac:dyDescent="0.15">
      <c r="F230" s="77"/>
      <c r="H230" s="77"/>
      <c r="K230" s="77"/>
      <c r="N230" s="77"/>
      <c r="O230" s="77"/>
      <c r="P230" s="77"/>
      <c r="Q230" s="77"/>
      <c r="R230" s="77"/>
      <c r="S230" s="285"/>
      <c r="T230" s="285"/>
      <c r="U230" s="285"/>
      <c r="V230" s="285"/>
      <c r="W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</row>
    <row r="231" spans="6:37" x14ac:dyDescent="0.15">
      <c r="F231" s="77"/>
      <c r="H231" s="77"/>
      <c r="K231" s="77"/>
      <c r="N231" s="77"/>
      <c r="O231" s="77"/>
      <c r="P231" s="77"/>
      <c r="Q231" s="77"/>
      <c r="R231" s="77"/>
      <c r="S231" s="285"/>
      <c r="T231" s="285"/>
      <c r="U231" s="285"/>
      <c r="V231" s="285"/>
      <c r="W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</row>
    <row r="232" spans="6:37" x14ac:dyDescent="0.15">
      <c r="F232" s="77"/>
      <c r="H232" s="77"/>
      <c r="K232" s="77"/>
      <c r="N232" s="77"/>
      <c r="O232" s="77"/>
      <c r="P232" s="77"/>
      <c r="Q232" s="77"/>
      <c r="R232" s="77"/>
      <c r="S232" s="285"/>
      <c r="T232" s="285"/>
      <c r="U232" s="285"/>
      <c r="V232" s="285"/>
      <c r="W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</row>
    <row r="233" spans="6:37" x14ac:dyDescent="0.15">
      <c r="F233" s="77"/>
      <c r="H233" s="77"/>
      <c r="K233" s="77"/>
      <c r="N233" s="77"/>
      <c r="O233" s="77"/>
      <c r="P233" s="77"/>
      <c r="Q233" s="77"/>
      <c r="R233" s="77"/>
      <c r="S233" s="285"/>
      <c r="T233" s="285"/>
      <c r="U233" s="285"/>
      <c r="V233" s="285"/>
      <c r="W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</row>
  </sheetData>
  <mergeCells count="76">
    <mergeCell ref="C15:D15"/>
    <mergeCell ref="C40:P40"/>
    <mergeCell ref="C29:P29"/>
    <mergeCell ref="M149:O149"/>
    <mergeCell ref="C146:P146"/>
    <mergeCell ref="C147:D147"/>
    <mergeCell ref="C103:C104"/>
    <mergeCell ref="C49:C50"/>
    <mergeCell ref="D103:D104"/>
    <mergeCell ref="E103:E104"/>
    <mergeCell ref="G100:I100"/>
    <mergeCell ref="G101:I101"/>
    <mergeCell ref="L50:M50"/>
    <mergeCell ref="J49:M49"/>
    <mergeCell ref="N49:O49"/>
    <mergeCell ref="L104:M104"/>
    <mergeCell ref="J103:M103"/>
    <mergeCell ref="O1:P2"/>
    <mergeCell ref="O21:P21"/>
    <mergeCell ref="O22:P22"/>
    <mergeCell ref="B1:K1"/>
    <mergeCell ref="C19:P19"/>
    <mergeCell ref="G24:I24"/>
    <mergeCell ref="G21:I21"/>
    <mergeCell ref="G22:I22"/>
    <mergeCell ref="C3:D3"/>
    <mergeCell ref="C35:D35"/>
    <mergeCell ref="M35:P35"/>
    <mergeCell ref="M36:P36"/>
    <mergeCell ref="G13:I13"/>
    <mergeCell ref="C20:M20"/>
    <mergeCell ref="O13:P13"/>
    <mergeCell ref="M15:P15"/>
    <mergeCell ref="G15:K15"/>
    <mergeCell ref="G17:I17"/>
    <mergeCell ref="G16:H16"/>
    <mergeCell ref="O5:P5"/>
    <mergeCell ref="G5:I5"/>
    <mergeCell ref="G7:I7"/>
    <mergeCell ref="G9:I9"/>
    <mergeCell ref="G11:I11"/>
    <mergeCell ref="O7:P7"/>
    <mergeCell ref="O9:P9"/>
    <mergeCell ref="O11:P11"/>
    <mergeCell ref="N103:O103"/>
    <mergeCell ref="B103:B104"/>
    <mergeCell ref="D97:I97"/>
    <mergeCell ref="S49:T49"/>
    <mergeCell ref="F50:G50"/>
    <mergeCell ref="J50:K50"/>
    <mergeCell ref="N50:O50"/>
    <mergeCell ref="F49:G49"/>
    <mergeCell ref="B96:K96"/>
    <mergeCell ref="M95:O95"/>
    <mergeCell ref="S103:T103"/>
    <mergeCell ref="F104:G104"/>
    <mergeCell ref="J104:K104"/>
    <mergeCell ref="N104:O104"/>
    <mergeCell ref="F103:G103"/>
    <mergeCell ref="Q103:R103"/>
    <mergeCell ref="Q49:R49"/>
    <mergeCell ref="C93:D93"/>
    <mergeCell ref="B21:B24"/>
    <mergeCell ref="G23:I23"/>
    <mergeCell ref="B49:B50"/>
    <mergeCell ref="D49:D50"/>
    <mergeCell ref="E49:E50"/>
    <mergeCell ref="B42:K42"/>
    <mergeCell ref="D43:I43"/>
    <mergeCell ref="C92:P92"/>
    <mergeCell ref="C27:P27"/>
    <mergeCell ref="C28:P28"/>
    <mergeCell ref="C31:P31"/>
    <mergeCell ref="O23:P23"/>
    <mergeCell ref="C30:P30"/>
    <mergeCell ref="M43:O43"/>
  </mergeCells>
  <phoneticPr fontId="4"/>
  <conditionalFormatting sqref="C3:C4">
    <cfRule type="expression" dxfId="24" priority="1">
      <formula>LEN(C3)&gt;0</formula>
    </cfRule>
  </conditionalFormatting>
  <conditionalFormatting sqref="C51:E90">
    <cfRule type="cellIs" dxfId="23" priority="14" operator="greaterThan">
      <formula>0</formula>
    </cfRule>
  </conditionalFormatting>
  <conditionalFormatting sqref="C105:E124">
    <cfRule type="cellIs" dxfId="22" priority="8" operator="greaterThan">
      <formula>0</formula>
    </cfRule>
  </conditionalFormatting>
  <conditionalFormatting sqref="D4">
    <cfRule type="expression" dxfId="21" priority="2">
      <formula>LEN(D4)&gt;0</formula>
    </cfRule>
  </conditionalFormatting>
  <conditionalFormatting sqref="F3:G3">
    <cfRule type="expression" dxfId="20" priority="94">
      <formula>LEN(F3)&gt;0</formula>
    </cfRule>
  </conditionalFormatting>
  <conditionalFormatting sqref="G51:G90">
    <cfRule type="expression" dxfId="19" priority="13">
      <formula>LEN(G51)&gt;0</formula>
    </cfRule>
  </conditionalFormatting>
  <conditionalFormatting sqref="G105:G124">
    <cfRule type="expression" dxfId="18" priority="7">
      <formula>LEN(G105)&gt;0</formula>
    </cfRule>
  </conditionalFormatting>
  <conditionalFormatting sqref="I51:I90">
    <cfRule type="expression" dxfId="17" priority="12">
      <formula>LEN(I51)&gt;0</formula>
    </cfRule>
  </conditionalFormatting>
  <conditionalFormatting sqref="I105:I124">
    <cfRule type="expression" dxfId="16" priority="6">
      <formula>LEN(I105)&gt;0</formula>
    </cfRule>
  </conditionalFormatting>
  <conditionalFormatting sqref="L51:P90">
    <cfRule type="cellIs" dxfId="15" priority="11" operator="greaterThan">
      <formula>0</formula>
    </cfRule>
  </conditionalFormatting>
  <conditionalFormatting sqref="L105:P124">
    <cfRule type="cellIs" dxfId="14" priority="5" operator="greaterThan">
      <formula>0</formula>
    </cfRule>
  </conditionalFormatting>
  <conditionalFormatting sqref="M95">
    <cfRule type="cellIs" dxfId="13" priority="79" operator="greaterThan">
      <formula>0</formula>
    </cfRule>
  </conditionalFormatting>
  <conditionalFormatting sqref="M149">
    <cfRule type="cellIs" dxfId="12" priority="4" operator="greaterThan">
      <formula>0</formula>
    </cfRule>
  </conditionalFormatting>
  <dataValidations disablePrompts="1" count="1">
    <dataValidation type="list" allowBlank="1" showInputMessage="1" showErrorMessage="1" sqref="G48" xr:uid="{00000000-0002-0000-0900-000000000000}">
      <formula1>",　,１年,２年,３年,"</formula1>
    </dataValidation>
  </dataValidations>
  <pageMargins left="0.63" right="0.51181102362204722" top="0.34" bottom="0.24" header="0.31496062992125984" footer="0.2"/>
  <pageSetup paperSize="9" scale="96" fitToHeight="4" orientation="portrait" r:id="rId1"/>
  <rowBreaks count="2" manualBreakCount="2">
    <brk id="41" max="15" man="1"/>
    <brk id="95" max="15" man="1"/>
  </rowBreaks>
  <ignoredErrors>
    <ignoredError sqref="G2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locked="0" defaultSize="0" print="0" autoFill="0" autoLine="0" autoPict="0" altText="">
                <anchor moveWithCells="1">
                  <from>
                    <xdr:col>0</xdr:col>
                    <xdr:colOff>28575</xdr:colOff>
                    <xdr:row>26</xdr:row>
                    <xdr:rowOff>19050</xdr:rowOff>
                  </from>
                  <to>
                    <xdr:col>15</xdr:col>
                    <xdr:colOff>314325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CV214"/>
  <sheetViews>
    <sheetView showZeros="0" view="pageBreakPreview" topLeftCell="A21" zoomScaleNormal="100" zoomScaleSheetLayoutView="100" workbookViewId="0">
      <pane xSplit="16" topLeftCell="Q1" activePane="topRight" state="frozen"/>
      <selection activeCell="C4" sqref="C4:N5"/>
      <selection pane="topRight" activeCell="P24" sqref="P1:P1048576"/>
    </sheetView>
  </sheetViews>
  <sheetFormatPr defaultRowHeight="15" x14ac:dyDescent="0.15"/>
  <cols>
    <col min="1" max="1" width="4.375" style="77" customWidth="1"/>
    <col min="2" max="2" width="9.75" style="77" hidden="1" customWidth="1"/>
    <col min="3" max="3" width="13.875" style="77" customWidth="1"/>
    <col min="4" max="4" width="15.25" style="77" customWidth="1"/>
    <col min="5" max="5" width="13.75" style="77" hidden="1" customWidth="1"/>
    <col min="6" max="6" width="5.375" style="274" hidden="1" customWidth="1"/>
    <col min="7" max="7" width="15.25" style="77" customWidth="1"/>
    <col min="8" max="8" width="5" style="274" hidden="1" customWidth="1"/>
    <col min="9" max="9" width="7.625" style="77" hidden="1" customWidth="1"/>
    <col min="10" max="10" width="5.125" style="77" hidden="1" customWidth="1"/>
    <col min="11" max="11" width="15.25" style="277" customWidth="1"/>
    <col min="12" max="12" width="5.25" style="77" hidden="1" customWidth="1"/>
    <col min="13" max="13" width="15.25" style="77" customWidth="1"/>
    <col min="14" max="14" width="4.5" style="271" hidden="1" customWidth="1"/>
    <col min="15" max="15" width="7.5" style="271" customWidth="1"/>
    <col min="16" max="16" width="7.75" style="271" customWidth="1"/>
    <col min="17" max="20" width="9.75" style="271" customWidth="1"/>
    <col min="21" max="21" width="11" style="271" customWidth="1"/>
    <col min="22" max="22" width="6.125" style="271" customWidth="1"/>
    <col min="23" max="25" width="9" style="76"/>
    <col min="26" max="26" width="9" style="271"/>
    <col min="27" max="27" width="9" style="272"/>
    <col min="28" max="37" width="9" style="76"/>
    <col min="38" max="16384" width="9" style="77"/>
  </cols>
  <sheetData>
    <row r="1" spans="1:37" ht="63" customHeight="1" x14ac:dyDescent="0.25">
      <c r="A1" s="269" t="s">
        <v>159</v>
      </c>
      <c r="B1" s="843" t="str">
        <f>(初期設定!D4)</f>
        <v>第70回NHK杯全国高校放送コンテスト　宮崎県予選</v>
      </c>
      <c r="C1" s="843"/>
      <c r="D1" s="843"/>
      <c r="E1" s="843"/>
      <c r="F1" s="843"/>
      <c r="G1" s="843"/>
      <c r="H1" s="843"/>
      <c r="I1" s="843"/>
      <c r="J1" s="843"/>
      <c r="K1" s="843"/>
      <c r="M1" s="270" t="s">
        <v>342</v>
      </c>
      <c r="O1" s="914" t="s">
        <v>343</v>
      </c>
      <c r="P1" s="914"/>
    </row>
    <row r="2" spans="1:37" ht="15" customHeight="1" thickBot="1" x14ac:dyDescent="0.2">
      <c r="C2" s="273" t="s">
        <v>90</v>
      </c>
      <c r="H2" s="275"/>
      <c r="J2" s="276"/>
      <c r="N2" s="278" t="s">
        <v>88</v>
      </c>
      <c r="O2" s="914"/>
      <c r="P2" s="914"/>
      <c r="Q2" s="278"/>
    </row>
    <row r="3" spans="1:37" s="279" customFormat="1" ht="25.5" customHeight="1" thickBot="1" x14ac:dyDescent="0.2">
      <c r="B3" s="327"/>
      <c r="C3" s="926">
        <f>(Ⅰ!C9)</f>
        <v>0</v>
      </c>
      <c r="D3" s="927"/>
      <c r="F3" s="280" t="e">
        <f>(Ⅳ１!#REF!)</f>
        <v>#REF!</v>
      </c>
      <c r="G3" s="280"/>
      <c r="H3" s="281"/>
      <c r="I3" s="281"/>
      <c r="J3" s="281"/>
      <c r="K3" s="281"/>
      <c r="L3" s="281"/>
      <c r="M3" s="281"/>
      <c r="N3" s="281"/>
      <c r="O3" s="282"/>
      <c r="P3" s="283" t="s">
        <v>87</v>
      </c>
      <c r="Q3" s="282"/>
      <c r="W3" s="261"/>
      <c r="X3" s="261"/>
      <c r="Y3" s="261"/>
      <c r="AA3" s="284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7" s="279" customFormat="1" ht="9.75" customHeight="1" thickBot="1" x14ac:dyDescent="0.3">
      <c r="B4" s="617"/>
      <c r="C4" s="286" t="str">
        <f>IF(ISERROR(VLOOKUP(C3,(初期設定!D31):(初期設定!E108),2,0)),"",VLOOKUP(C3,(初期設定!D31):(初期設定!E108),2,0))</f>
        <v/>
      </c>
      <c r="D4" s="618" t="str">
        <f>(初期設定!D9)</f>
        <v>6月2日(金)消印有効</v>
      </c>
      <c r="E4" s="288"/>
      <c r="F4" s="289"/>
      <c r="G4" s="290"/>
      <c r="H4" s="290"/>
      <c r="I4" s="290"/>
      <c r="J4" s="291"/>
      <c r="K4" s="292"/>
      <c r="L4" s="291"/>
      <c r="M4" s="291"/>
      <c r="N4" s="288"/>
      <c r="O4" s="288"/>
      <c r="P4" s="288"/>
      <c r="Q4" s="288"/>
      <c r="W4" s="261"/>
      <c r="X4" s="261"/>
      <c r="Y4" s="261"/>
      <c r="AA4" s="284"/>
      <c r="AB4" s="293"/>
      <c r="AC4" s="261"/>
      <c r="AD4" s="261"/>
      <c r="AE4" s="261"/>
      <c r="AF4" s="261"/>
      <c r="AG4" s="261"/>
      <c r="AH4" s="261"/>
      <c r="AI4" s="261"/>
      <c r="AJ4" s="261"/>
      <c r="AK4" s="261"/>
    </row>
    <row r="5" spans="1:37" s="279" customFormat="1" ht="28.5" customHeight="1" thickBot="1" x14ac:dyDescent="0.25">
      <c r="B5" s="617"/>
      <c r="C5" s="294" t="s">
        <v>335</v>
      </c>
      <c r="D5" s="295" t="s">
        <v>69</v>
      </c>
      <c r="G5" s="894" t="s">
        <v>308</v>
      </c>
      <c r="H5" s="895"/>
      <c r="I5" s="895"/>
      <c r="J5" s="619"/>
      <c r="K5" s="620" t="s">
        <v>69</v>
      </c>
      <c r="L5" s="298"/>
      <c r="M5" s="621" t="s">
        <v>309</v>
      </c>
      <c r="N5" s="300"/>
      <c r="O5" s="892" t="s">
        <v>69</v>
      </c>
      <c r="P5" s="893"/>
      <c r="Q5" s="288"/>
      <c r="W5" s="261"/>
      <c r="X5" s="261"/>
      <c r="Y5" s="261"/>
      <c r="AA5" s="284"/>
      <c r="AB5" s="293"/>
      <c r="AC5" s="261"/>
      <c r="AD5" s="261"/>
      <c r="AE5" s="261"/>
      <c r="AF5" s="261"/>
      <c r="AG5" s="261"/>
      <c r="AH5" s="261"/>
      <c r="AI5" s="261"/>
      <c r="AJ5" s="261"/>
      <c r="AK5" s="261"/>
    </row>
    <row r="6" spans="1:37" s="279" customFormat="1" ht="9.75" customHeight="1" thickBot="1" x14ac:dyDescent="0.3">
      <c r="B6" s="622"/>
      <c r="H6" s="302"/>
      <c r="I6" s="303"/>
      <c r="J6" s="303"/>
      <c r="K6" s="303"/>
      <c r="M6" s="304"/>
      <c r="N6" s="305"/>
      <c r="O6" s="306"/>
      <c r="P6" s="306"/>
      <c r="Q6" s="307"/>
      <c r="W6" s="261"/>
      <c r="X6" s="261"/>
      <c r="Y6" s="261"/>
      <c r="AA6" s="284"/>
      <c r="AB6" s="261"/>
      <c r="AC6" s="261"/>
      <c r="AD6" s="261"/>
      <c r="AE6" s="261"/>
      <c r="AF6" s="261"/>
      <c r="AG6" s="261"/>
      <c r="AH6" s="261"/>
      <c r="AI6" s="261"/>
      <c r="AJ6" s="261"/>
      <c r="AK6" s="261"/>
    </row>
    <row r="7" spans="1:37" s="279" customFormat="1" ht="22.5" customHeight="1" thickBot="1" x14ac:dyDescent="0.2">
      <c r="B7" s="623"/>
      <c r="C7" s="309" t="str">
        <f>(Ⅳ２!B12)</f>
        <v/>
      </c>
      <c r="D7" s="310"/>
      <c r="G7" s="896" t="str">
        <f>(Ⅳ２!D12)</f>
        <v/>
      </c>
      <c r="H7" s="897"/>
      <c r="I7" s="898"/>
      <c r="K7" s="311"/>
      <c r="M7" s="312" t="str">
        <f>(Ⅳ２!F12)</f>
        <v/>
      </c>
      <c r="N7" s="313"/>
      <c r="O7" s="905"/>
      <c r="P7" s="906"/>
      <c r="W7" s="261"/>
      <c r="X7" s="261"/>
      <c r="Y7" s="261"/>
      <c r="AA7" s="284"/>
      <c r="AB7" s="261"/>
      <c r="AC7" s="261"/>
      <c r="AD7" s="261"/>
      <c r="AE7" s="261"/>
      <c r="AF7" s="261"/>
      <c r="AG7" s="261"/>
      <c r="AH7" s="261"/>
      <c r="AI7" s="261"/>
      <c r="AJ7" s="261"/>
      <c r="AK7" s="261"/>
    </row>
    <row r="8" spans="1:37" s="279" customFormat="1" ht="9.75" customHeight="1" x14ac:dyDescent="0.15">
      <c r="B8" s="624"/>
      <c r="C8" s="315" t="str">
        <f>Ⅳ１!A14</f>
        <v>8日準備</v>
      </c>
      <c r="D8" s="316"/>
      <c r="G8" s="317" t="str">
        <f>C8</f>
        <v>8日準備</v>
      </c>
      <c r="H8" s="318"/>
      <c r="I8" s="319"/>
      <c r="K8" s="320"/>
      <c r="M8" s="321" t="str">
        <f>G8</f>
        <v>8日準備</v>
      </c>
      <c r="O8" s="625"/>
      <c r="P8" s="626"/>
      <c r="W8" s="261"/>
      <c r="X8" s="261"/>
      <c r="Y8" s="261"/>
      <c r="AA8" s="284"/>
      <c r="AB8" s="261"/>
      <c r="AC8" s="261"/>
      <c r="AD8" s="261"/>
      <c r="AE8" s="261"/>
      <c r="AF8" s="261"/>
      <c r="AG8" s="261"/>
      <c r="AH8" s="261"/>
      <c r="AI8" s="261"/>
      <c r="AJ8" s="261"/>
      <c r="AK8" s="261"/>
    </row>
    <row r="9" spans="1:37" s="279" customFormat="1" ht="22.5" customHeight="1" x14ac:dyDescent="0.15">
      <c r="B9" s="627"/>
      <c r="C9" s="339" t="str">
        <f>(Ⅳ２!B14)</f>
        <v>入力必須(クリック後選択)</v>
      </c>
      <c r="D9" s="340">
        <f>(Ⅳ２!C14)</f>
        <v>0</v>
      </c>
      <c r="G9" s="902" t="str">
        <f>(Ⅳ２!D14)</f>
        <v>入力必須(クリック後選択)</v>
      </c>
      <c r="H9" s="903"/>
      <c r="I9" s="904"/>
      <c r="K9" s="628">
        <f>(Ⅳ２!E14)</f>
        <v>0</v>
      </c>
      <c r="M9" s="342" t="str">
        <f>(Ⅳ２!F14)</f>
        <v>入力必須(クリック後選択)</v>
      </c>
      <c r="N9" s="331"/>
      <c r="O9" s="957">
        <f>(Ⅳ２!G14)</f>
        <v>0</v>
      </c>
      <c r="P9" s="958"/>
      <c r="Q9" s="331"/>
      <c r="W9" s="261"/>
      <c r="X9" s="261"/>
      <c r="Y9" s="261"/>
      <c r="AA9" s="284"/>
      <c r="AB9" s="261"/>
      <c r="AC9" s="261"/>
      <c r="AD9" s="261"/>
      <c r="AE9" s="261"/>
      <c r="AF9" s="261"/>
      <c r="AG9" s="261"/>
      <c r="AH9" s="261"/>
      <c r="AI9" s="261"/>
      <c r="AJ9" s="261"/>
      <c r="AK9" s="261"/>
    </row>
    <row r="10" spans="1:37" s="279" customFormat="1" ht="9.75" customHeight="1" x14ac:dyDescent="0.15">
      <c r="B10" s="629"/>
      <c r="C10" s="317" t="str">
        <f>Ⅳ１!A16</f>
        <v>9日の運営</v>
      </c>
      <c r="D10" s="333"/>
      <c r="G10" s="315" t="str">
        <f>C10</f>
        <v>9日の運営</v>
      </c>
      <c r="H10" s="334"/>
      <c r="I10" s="335"/>
      <c r="K10" s="336"/>
      <c r="M10" s="321" t="str">
        <f>G10</f>
        <v>9日の運営</v>
      </c>
      <c r="O10" s="630"/>
      <c r="P10" s="631"/>
      <c r="W10" s="261"/>
      <c r="X10" s="261"/>
      <c r="Y10" s="261"/>
      <c r="AA10" s="284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</row>
    <row r="11" spans="1:37" s="279" customFormat="1" ht="22.5" customHeight="1" x14ac:dyDescent="0.15">
      <c r="B11" s="627"/>
      <c r="C11" s="339" t="str">
        <f>(Ⅳ２!B16)</f>
        <v>入力必須(クリック後選択)</v>
      </c>
      <c r="D11" s="340">
        <f>(Ⅳ２!C16)</f>
        <v>0</v>
      </c>
      <c r="G11" s="902" t="str">
        <f>(Ⅳ２!D16)</f>
        <v>入力必須(クリック後選択)</v>
      </c>
      <c r="H11" s="903"/>
      <c r="I11" s="904"/>
      <c r="K11" s="632">
        <f>(Ⅳ２!E16)</f>
        <v>0</v>
      </c>
      <c r="M11" s="342" t="str">
        <f>(Ⅳ２!F16)</f>
        <v>入力必須(クリック後選択)</v>
      </c>
      <c r="N11" s="331"/>
      <c r="O11" s="957">
        <f>(Ⅳ２!G16)</f>
        <v>0</v>
      </c>
      <c r="P11" s="958"/>
      <c r="Q11" s="331"/>
      <c r="W11" s="261"/>
      <c r="X11" s="261"/>
      <c r="Y11" s="261"/>
      <c r="AA11" s="284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</row>
    <row r="12" spans="1:37" s="279" customFormat="1" ht="9.75" customHeight="1" x14ac:dyDescent="0.15">
      <c r="B12" s="629"/>
      <c r="C12" s="317" t="str">
        <f>Ⅳ１!A18</f>
        <v>10日の運営</v>
      </c>
      <c r="D12" s="333"/>
      <c r="G12" s="317" t="str">
        <f>C12</f>
        <v>10日の運営</v>
      </c>
      <c r="H12" s="343"/>
      <c r="I12" s="335"/>
      <c r="K12" s="344"/>
      <c r="M12" s="321" t="str">
        <f>G12</f>
        <v>10日の運営</v>
      </c>
      <c r="O12" s="345"/>
      <c r="P12" s="631"/>
      <c r="W12" s="261"/>
      <c r="X12" s="261"/>
      <c r="Y12" s="261"/>
      <c r="AA12" s="284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</row>
    <row r="13" spans="1:37" s="279" customFormat="1" ht="22.5" customHeight="1" x14ac:dyDescent="0.15">
      <c r="B13" s="627"/>
      <c r="C13" s="339" t="str">
        <f>(Ⅳ２!B18)</f>
        <v>入力必須(クリック後選択)</v>
      </c>
      <c r="D13" s="340">
        <f>(Ⅳ２!C18)</f>
        <v>0</v>
      </c>
      <c r="G13" s="902" t="str">
        <f>(Ⅳ２!D18)</f>
        <v>入力必須(クリック後選択)</v>
      </c>
      <c r="H13" s="903"/>
      <c r="I13" s="904"/>
      <c r="J13" s="346"/>
      <c r="K13" s="632">
        <f>(Ⅳ２!E18)</f>
        <v>0</v>
      </c>
      <c r="M13" s="342" t="str">
        <f>(Ⅳ２!F18)</f>
        <v>入力必須(クリック後選択)</v>
      </c>
      <c r="N13" s="331"/>
      <c r="O13" s="957">
        <f>(Ⅳ２!G18)</f>
        <v>0</v>
      </c>
      <c r="P13" s="958"/>
      <c r="Q13" s="331"/>
      <c r="W13" s="261"/>
      <c r="X13" s="261"/>
      <c r="Y13" s="261"/>
      <c r="AA13" s="284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</row>
    <row r="14" spans="1:37" s="279" customFormat="1" ht="9.75" customHeight="1" x14ac:dyDescent="0.15">
      <c r="B14" s="633"/>
      <c r="C14" s="317" t="s">
        <v>70</v>
      </c>
      <c r="D14" s="348"/>
      <c r="E14" s="349"/>
      <c r="F14" s="289"/>
      <c r="G14" s="315" t="s">
        <v>70</v>
      </c>
      <c r="H14" s="350"/>
      <c r="K14" s="351"/>
      <c r="M14" s="317" t="s">
        <v>70</v>
      </c>
      <c r="N14" s="346"/>
      <c r="O14" s="352"/>
      <c r="P14" s="353"/>
      <c r="W14" s="261"/>
      <c r="X14" s="261"/>
      <c r="Y14" s="261"/>
      <c r="AA14" s="284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</row>
    <row r="15" spans="1:37" s="279" customFormat="1" ht="30" customHeight="1" thickBot="1" x14ac:dyDescent="0.2">
      <c r="B15" s="623"/>
      <c r="C15" s="939" t="str">
        <f>(Ⅳ２!B20)&amp;(Ⅳ２!C20)</f>
        <v>弁当注文（選択必須）</v>
      </c>
      <c r="D15" s="940"/>
      <c r="G15" s="884" t="str">
        <f>(Ⅳ２!D20)&amp;(Ⅳ２!E20)</f>
        <v>弁当注文（選択必須）</v>
      </c>
      <c r="H15" s="885"/>
      <c r="I15" s="885"/>
      <c r="J15" s="885"/>
      <c r="K15" s="886"/>
      <c r="L15" s="354"/>
      <c r="M15" s="880" t="str">
        <f>(Ⅳ２!F20)&amp;(Ⅳ２!G20)</f>
        <v>弁当注文（選択必須）</v>
      </c>
      <c r="N15" s="881"/>
      <c r="O15" s="882"/>
      <c r="P15" s="883"/>
      <c r="Q15" s="355"/>
      <c r="W15" s="261"/>
      <c r="X15" s="261"/>
      <c r="Y15" s="261"/>
      <c r="AA15" s="284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</row>
    <row r="16" spans="1:37" s="279" customFormat="1" ht="9.75" customHeight="1" x14ac:dyDescent="0.15">
      <c r="B16" s="633"/>
      <c r="C16" s="356" t="s">
        <v>71</v>
      </c>
      <c r="D16" s="357"/>
      <c r="G16" s="890" t="s">
        <v>71</v>
      </c>
      <c r="H16" s="891"/>
      <c r="I16" s="353"/>
      <c r="K16" s="358"/>
      <c r="M16" s="359" t="s">
        <v>71</v>
      </c>
      <c r="N16" s="352"/>
      <c r="O16" s="360"/>
      <c r="P16" s="313"/>
      <c r="W16" s="261"/>
      <c r="X16" s="261"/>
      <c r="Y16" s="76"/>
      <c r="Z16" s="271"/>
      <c r="AA16" s="284"/>
      <c r="AB16" s="261"/>
      <c r="AC16" s="261"/>
      <c r="AD16" s="261"/>
      <c r="AE16" s="261"/>
      <c r="AF16" s="261"/>
      <c r="AG16" s="261"/>
      <c r="AH16" s="261"/>
      <c r="AI16" s="261"/>
      <c r="AJ16" s="261"/>
      <c r="AK16" s="76"/>
    </row>
    <row r="17" spans="1:46" s="279" customFormat="1" ht="20.25" customHeight="1" thickBot="1" x14ac:dyDescent="0.2">
      <c r="B17" s="627"/>
      <c r="C17" s="361">
        <f>(Ⅳ２!B22)</f>
        <v>0</v>
      </c>
      <c r="D17" s="362"/>
      <c r="G17" s="887">
        <f>(Ⅳ２!D22)</f>
        <v>0</v>
      </c>
      <c r="H17" s="888"/>
      <c r="I17" s="889"/>
      <c r="J17" s="363"/>
      <c r="K17" s="364"/>
      <c r="L17" s="365"/>
      <c r="M17" s="634">
        <f>(Ⅳ２!F22)</f>
        <v>0</v>
      </c>
      <c r="N17" s="367"/>
      <c r="O17" s="368"/>
      <c r="P17" s="331"/>
      <c r="Q17" s="331"/>
      <c r="W17" s="261"/>
      <c r="X17" s="261"/>
      <c r="Y17" s="76"/>
      <c r="Z17" s="271"/>
      <c r="AA17" s="284"/>
      <c r="AB17" s="261"/>
      <c r="AC17" s="261"/>
      <c r="AD17" s="261"/>
      <c r="AE17" s="261"/>
      <c r="AF17" s="261"/>
      <c r="AG17" s="261"/>
      <c r="AH17" s="261"/>
      <c r="AI17" s="261"/>
      <c r="AJ17" s="261"/>
      <c r="AK17" s="76"/>
    </row>
    <row r="18" spans="1:46" s="279" customFormat="1" ht="7.5" customHeight="1" thickBot="1" x14ac:dyDescent="0.2">
      <c r="B18" s="635"/>
      <c r="C18" s="369"/>
      <c r="D18" s="332"/>
      <c r="E18" s="370"/>
      <c r="F18" s="289"/>
      <c r="G18" s="371"/>
      <c r="H18" s="289"/>
      <c r="I18" s="292"/>
      <c r="J18" s="292"/>
      <c r="K18" s="372"/>
      <c r="L18" s="292"/>
      <c r="M18" s="292"/>
      <c r="N18" s="373"/>
      <c r="O18" s="373"/>
      <c r="P18" s="373"/>
      <c r="Q18" s="373"/>
      <c r="W18" s="261"/>
      <c r="X18" s="261"/>
      <c r="Y18" s="76"/>
      <c r="Z18" s="271"/>
      <c r="AA18" s="284"/>
      <c r="AB18" s="261"/>
      <c r="AC18" s="261"/>
      <c r="AD18" s="261"/>
      <c r="AE18" s="261"/>
      <c r="AF18" s="261"/>
      <c r="AG18" s="261"/>
      <c r="AH18" s="261"/>
      <c r="AI18" s="261"/>
      <c r="AJ18" s="261"/>
      <c r="AK18" s="76"/>
    </row>
    <row r="19" spans="1:46" s="374" customFormat="1" ht="24.75" customHeight="1" thickBot="1" x14ac:dyDescent="0.3">
      <c r="B19" s="636"/>
      <c r="C19" s="920" t="s">
        <v>91</v>
      </c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2"/>
      <c r="Q19" s="376"/>
      <c r="W19" s="261"/>
      <c r="X19" s="261"/>
      <c r="Y19" s="76"/>
      <c r="Z19" s="271"/>
      <c r="AA19" s="272"/>
      <c r="AB19" s="261"/>
      <c r="AC19" s="261"/>
      <c r="AD19" s="261"/>
      <c r="AE19" s="261"/>
      <c r="AF19" s="261"/>
      <c r="AG19" s="261"/>
      <c r="AH19" s="261"/>
      <c r="AI19" s="263"/>
      <c r="AJ19" s="263"/>
      <c r="AK19" s="76"/>
    </row>
    <row r="20" spans="1:46" s="279" customFormat="1" ht="18.75" customHeight="1" thickBot="1" x14ac:dyDescent="0.2">
      <c r="B20" s="637"/>
      <c r="C20" s="954" t="s">
        <v>328</v>
      </c>
      <c r="D20" s="955"/>
      <c r="E20" s="955"/>
      <c r="F20" s="955"/>
      <c r="G20" s="955"/>
      <c r="H20" s="955"/>
      <c r="I20" s="955"/>
      <c r="J20" s="955"/>
      <c r="K20" s="955"/>
      <c r="L20" s="955"/>
      <c r="M20" s="956"/>
      <c r="P20" s="638"/>
      <c r="W20" s="261"/>
      <c r="X20" s="261"/>
      <c r="Y20" s="76"/>
      <c r="Z20" s="271"/>
      <c r="AA20" s="272"/>
      <c r="AB20" s="261"/>
      <c r="AC20" s="261"/>
      <c r="AD20" s="261"/>
      <c r="AE20" s="261"/>
      <c r="AF20" s="261"/>
      <c r="AG20" s="261"/>
      <c r="AH20" s="261"/>
      <c r="AI20" s="261"/>
      <c r="AJ20" s="261"/>
      <c r="AK20" s="76"/>
    </row>
    <row r="21" spans="1:46" s="285" customFormat="1" ht="12" customHeight="1" x14ac:dyDescent="0.15">
      <c r="B21" s="960"/>
      <c r="C21" s="380" t="s">
        <v>92</v>
      </c>
      <c r="D21" s="381" t="s">
        <v>93</v>
      </c>
      <c r="E21" s="382"/>
      <c r="F21" s="382"/>
      <c r="G21" s="835" t="str">
        <f>(初期設定!D13)</f>
        <v>ラジオドキュメント</v>
      </c>
      <c r="H21" s="835"/>
      <c r="I21" s="835"/>
      <c r="J21" s="384"/>
      <c r="K21" s="383" t="str">
        <f>(初期設定!D14)</f>
        <v>テレビドキュメント</v>
      </c>
      <c r="L21" s="385"/>
      <c r="M21" s="386" t="str">
        <f>(初期設定!D15)</f>
        <v>創作ラジオドラマ</v>
      </c>
      <c r="N21" s="387"/>
      <c r="O21" s="915" t="s">
        <v>95</v>
      </c>
      <c r="P21" s="916"/>
      <c r="Q21" s="387"/>
      <c r="W21" s="388"/>
      <c r="X21" s="388"/>
      <c r="Y21" s="388"/>
      <c r="AA21" s="389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</row>
    <row r="22" spans="1:46" s="279" customFormat="1" ht="18" customHeight="1" thickBot="1" x14ac:dyDescent="0.2">
      <c r="B22" s="961"/>
      <c r="C22" s="390">
        <f ca="1">COUNTIF($C$51:$C$124,"アナウンス")</f>
        <v>0</v>
      </c>
      <c r="D22" s="391">
        <f ca="1">COUNTIF($C$51:$C$124,"朗読")</f>
        <v>0</v>
      </c>
      <c r="E22" s="392"/>
      <c r="F22" s="393"/>
      <c r="G22" s="925">
        <f ca="1">COUNTIF($C$51:$C$124,G21)</f>
        <v>0</v>
      </c>
      <c r="H22" s="925"/>
      <c r="I22" s="925"/>
      <c r="J22" s="392"/>
      <c r="K22" s="394">
        <f ca="1">COUNTIF($C$51:$C$124,K21)</f>
        <v>0</v>
      </c>
      <c r="L22" s="393"/>
      <c r="M22" s="395">
        <f ca="1">COUNTIF($C$51:$C$124,M21)</f>
        <v>0</v>
      </c>
      <c r="N22" s="396"/>
      <c r="O22" s="917">
        <f ca="1">C22+D22++G22+K22+M22+C24+D24</f>
        <v>0</v>
      </c>
      <c r="P22" s="918"/>
      <c r="Q22" s="396"/>
      <c r="W22" s="261"/>
      <c r="X22" s="261"/>
      <c r="Y22" s="76"/>
      <c r="Z22" s="271"/>
      <c r="AA22" s="272"/>
      <c r="AB22" s="261"/>
      <c r="AC22" s="261"/>
      <c r="AD22" s="261"/>
      <c r="AE22" s="261"/>
      <c r="AF22" s="261"/>
      <c r="AG22" s="261"/>
      <c r="AH22" s="261"/>
      <c r="AI22" s="261"/>
      <c r="AJ22" s="261"/>
      <c r="AK22" s="76"/>
    </row>
    <row r="23" spans="1:46" s="279" customFormat="1" ht="12" customHeight="1" thickBot="1" x14ac:dyDescent="0.2">
      <c r="B23" s="961"/>
      <c r="C23" s="380" t="str">
        <f>(初期設定!D16)</f>
        <v>創作テレビドラマ</v>
      </c>
      <c r="D23" s="381" t="str">
        <f>(初期設定!D17)</f>
        <v>校内放送研究発表</v>
      </c>
      <c r="E23" s="397"/>
      <c r="F23" s="384"/>
      <c r="G23" s="835" t="str">
        <f>(初期設定!D18)</f>
        <v>番組研発のみ参加</v>
      </c>
      <c r="H23" s="835"/>
      <c r="I23" s="836"/>
      <c r="K23" s="398"/>
      <c r="M23" s="399"/>
      <c r="N23" s="399"/>
      <c r="O23" s="855" t="s">
        <v>500</v>
      </c>
      <c r="P23" s="856"/>
      <c r="Q23" s="400"/>
      <c r="W23" s="261"/>
      <c r="X23" s="261"/>
      <c r="Y23" s="76"/>
      <c r="Z23" s="271"/>
      <c r="AA23" s="272"/>
      <c r="AB23" s="261"/>
      <c r="AC23" s="261"/>
      <c r="AD23" s="261"/>
      <c r="AE23" s="261"/>
      <c r="AF23" s="261"/>
      <c r="AG23" s="261"/>
      <c r="AH23" s="261"/>
      <c r="AI23" s="261"/>
      <c r="AJ23" s="261"/>
      <c r="AK23" s="76"/>
    </row>
    <row r="24" spans="1:46" s="279" customFormat="1" ht="18" customHeight="1" thickBot="1" x14ac:dyDescent="0.2">
      <c r="B24" s="961"/>
      <c r="C24" s="401">
        <f ca="1">COUNTIF($C$51:$C$124,C23)</f>
        <v>0</v>
      </c>
      <c r="D24" s="394">
        <f ca="1">COUNTIF($C$51:$C$124,D23)</f>
        <v>0</v>
      </c>
      <c r="E24" s="392"/>
      <c r="F24" s="402"/>
      <c r="G24" s="923">
        <f ca="1">COUNTIF($C$51:$C$124,G23)</f>
        <v>0</v>
      </c>
      <c r="H24" s="923"/>
      <c r="I24" s="924"/>
      <c r="K24" s="403"/>
      <c r="M24" s="404" t="s">
        <v>151</v>
      </c>
      <c r="N24" s="400"/>
      <c r="O24" s="400"/>
      <c r="P24" s="405"/>
      <c r="Q24" s="400"/>
      <c r="W24" s="261"/>
      <c r="X24" s="261"/>
      <c r="Y24" s="76"/>
      <c r="Z24" s="271"/>
      <c r="AA24" s="272"/>
      <c r="AB24" s="261"/>
      <c r="AC24" s="261"/>
      <c r="AD24" s="261"/>
      <c r="AE24" s="261"/>
      <c r="AF24" s="261"/>
      <c r="AG24" s="261"/>
      <c r="AH24" s="261"/>
      <c r="AI24" s="261"/>
      <c r="AJ24" s="261"/>
      <c r="AK24" s="76"/>
    </row>
    <row r="25" spans="1:46" s="279" customFormat="1" ht="5.25" customHeight="1" x14ac:dyDescent="0.15">
      <c r="B25" s="639"/>
      <c r="C25" s="407"/>
      <c r="D25" s="400"/>
      <c r="E25" s="400"/>
      <c r="F25" s="400"/>
      <c r="G25" s="400"/>
      <c r="H25" s="396"/>
      <c r="I25" s="77"/>
      <c r="J25" s="400"/>
      <c r="M25" s="400"/>
      <c r="N25" s="400"/>
      <c r="O25" s="400"/>
      <c r="P25" s="405"/>
      <c r="Q25" s="400"/>
      <c r="S25" s="408"/>
      <c r="T25" s="640"/>
      <c r="U25" s="408"/>
      <c r="W25" s="261"/>
      <c r="X25" s="261"/>
      <c r="Y25" s="76"/>
      <c r="Z25" s="271"/>
      <c r="AA25" s="272"/>
      <c r="AB25" s="261"/>
      <c r="AC25" s="261"/>
      <c r="AD25" s="261"/>
      <c r="AE25" s="261"/>
      <c r="AF25" s="261"/>
      <c r="AG25" s="261"/>
      <c r="AH25" s="261"/>
      <c r="AI25" s="261"/>
      <c r="AJ25" s="261"/>
      <c r="AK25" s="76"/>
    </row>
    <row r="26" spans="1:46" s="279" customFormat="1" ht="39.75" customHeight="1" x14ac:dyDescent="0.25">
      <c r="A26" s="410"/>
      <c r="B26" s="641"/>
      <c r="C26" s="409" t="b">
        <v>1</v>
      </c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1"/>
      <c r="Q26" s="400"/>
      <c r="S26" s="408"/>
      <c r="U26" s="408"/>
      <c r="W26" s="261"/>
      <c r="X26" s="261"/>
      <c r="Y26" s="76"/>
      <c r="Z26" s="271"/>
      <c r="AA26" s="272"/>
      <c r="AB26" s="261"/>
      <c r="AC26" s="261"/>
      <c r="AD26" s="261"/>
      <c r="AE26" s="261"/>
      <c r="AF26" s="261"/>
      <c r="AG26" s="261"/>
      <c r="AH26" s="261"/>
      <c r="AI26" s="261"/>
      <c r="AJ26" s="261"/>
      <c r="AK26" s="76"/>
    </row>
    <row r="27" spans="1:46" s="279" customFormat="1" ht="42" customHeight="1" x14ac:dyDescent="0.25">
      <c r="A27" s="412"/>
      <c r="B27" s="413"/>
      <c r="C27" s="846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8"/>
      <c r="Q27" s="400"/>
      <c r="S27" s="408"/>
      <c r="T27" s="408"/>
      <c r="U27" s="408"/>
      <c r="W27" s="261"/>
      <c r="X27" s="261"/>
      <c r="Y27" s="76"/>
      <c r="Z27" s="271"/>
      <c r="AA27" s="272"/>
      <c r="AB27" s="261"/>
      <c r="AC27" s="261"/>
      <c r="AD27" s="261"/>
      <c r="AE27" s="261"/>
      <c r="AF27" s="261"/>
      <c r="AG27" s="261"/>
      <c r="AH27" s="261"/>
      <c r="AI27" s="261"/>
      <c r="AJ27" s="261"/>
      <c r="AK27" s="76"/>
    </row>
    <row r="28" spans="1:46" s="279" customFormat="1" ht="93.75" customHeight="1" x14ac:dyDescent="0.15">
      <c r="A28" s="412"/>
      <c r="B28" s="413"/>
      <c r="C28" s="849"/>
      <c r="D28" s="850"/>
      <c r="E28" s="850"/>
      <c r="F28" s="850"/>
      <c r="G28" s="850"/>
      <c r="H28" s="850"/>
      <c r="I28" s="850"/>
      <c r="J28" s="850"/>
      <c r="K28" s="850"/>
      <c r="L28" s="850"/>
      <c r="M28" s="850"/>
      <c r="N28" s="850"/>
      <c r="O28" s="850"/>
      <c r="P28" s="851"/>
      <c r="Q28" s="400"/>
      <c r="R28" s="279" t="s">
        <v>516</v>
      </c>
      <c r="S28" s="408"/>
      <c r="T28" s="408"/>
      <c r="U28" s="408"/>
      <c r="W28" s="261"/>
      <c r="X28" s="261"/>
      <c r="Y28" s="76"/>
      <c r="Z28" s="271"/>
      <c r="AA28" s="272"/>
      <c r="AB28" s="261"/>
      <c r="AC28" s="261"/>
      <c r="AD28" s="261"/>
      <c r="AE28" s="261"/>
      <c r="AF28" s="261"/>
      <c r="AG28" s="261"/>
      <c r="AH28" s="261"/>
      <c r="AI28" s="261"/>
      <c r="AJ28" s="261"/>
      <c r="AK28" s="76"/>
    </row>
    <row r="29" spans="1:46" s="279" customFormat="1" ht="28.5" customHeight="1" x14ac:dyDescent="0.15">
      <c r="A29" s="412"/>
      <c r="B29" s="414"/>
      <c r="C29" s="849"/>
      <c r="D29" s="850"/>
      <c r="E29" s="850"/>
      <c r="F29" s="850"/>
      <c r="G29" s="850"/>
      <c r="H29" s="850"/>
      <c r="I29" s="850"/>
      <c r="J29" s="850"/>
      <c r="K29" s="850"/>
      <c r="L29" s="850"/>
      <c r="M29" s="850"/>
      <c r="N29" s="850"/>
      <c r="O29" s="850"/>
      <c r="P29" s="851"/>
      <c r="Q29" s="400"/>
      <c r="S29" s="408"/>
      <c r="T29" s="408"/>
      <c r="U29" s="408"/>
      <c r="W29" s="261"/>
      <c r="X29" s="261"/>
      <c r="Y29" s="261"/>
      <c r="AA29" s="272"/>
      <c r="AB29" s="261"/>
      <c r="AC29" s="261"/>
      <c r="AD29" s="261"/>
      <c r="AE29" s="261"/>
      <c r="AF29" s="261"/>
      <c r="AG29" s="261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6"/>
    </row>
    <row r="30" spans="1:46" s="279" customFormat="1" ht="40.5" customHeight="1" x14ac:dyDescent="0.15">
      <c r="A30" s="412"/>
      <c r="B30" s="417"/>
      <c r="C30" s="849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1"/>
      <c r="Q30" s="400"/>
      <c r="S30" s="408"/>
      <c r="T30" s="408"/>
      <c r="U30" s="408"/>
      <c r="W30" s="261"/>
      <c r="X30" s="261"/>
      <c r="Y30" s="261"/>
      <c r="AA30" s="272"/>
      <c r="AB30" s="261"/>
      <c r="AC30" s="261"/>
      <c r="AD30" s="261"/>
      <c r="AE30" s="261"/>
      <c r="AF30" s="261"/>
      <c r="AG30" s="261"/>
      <c r="AH30" s="261"/>
      <c r="AI30" s="261"/>
      <c r="AJ30" s="261"/>
      <c r="AK30" s="76"/>
    </row>
    <row r="31" spans="1:46" s="279" customFormat="1" ht="28.5" customHeight="1" thickBot="1" x14ac:dyDescent="0.2">
      <c r="A31" s="412"/>
      <c r="B31" s="418"/>
      <c r="C31" s="852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4"/>
      <c r="Q31" s="419"/>
      <c r="S31" s="408"/>
      <c r="T31" s="408"/>
      <c r="U31" s="408"/>
      <c r="W31" s="261"/>
      <c r="X31" s="261"/>
      <c r="Y31" s="261"/>
      <c r="AA31" s="272"/>
      <c r="AB31" s="261"/>
      <c r="AC31" s="261"/>
      <c r="AD31" s="261"/>
      <c r="AE31" s="261"/>
      <c r="AF31" s="261"/>
      <c r="AG31" s="261"/>
      <c r="AH31" s="261"/>
      <c r="AI31" s="261"/>
      <c r="AJ31" s="261"/>
      <c r="AK31" s="76"/>
    </row>
    <row r="32" spans="1:46" s="279" customFormat="1" ht="14.25" customHeight="1" x14ac:dyDescent="0.15">
      <c r="A32" s="410"/>
      <c r="B32" s="420"/>
      <c r="C32" s="421" t="s">
        <v>333</v>
      </c>
      <c r="D32" s="421"/>
      <c r="E32" s="422"/>
      <c r="F32" s="423"/>
      <c r="G32" s="410"/>
      <c r="H32" s="410"/>
      <c r="I32" s="423"/>
      <c r="J32" s="410"/>
      <c r="K32" s="424"/>
      <c r="L32" s="424"/>
      <c r="M32" s="410"/>
      <c r="N32" s="425"/>
      <c r="O32" s="425"/>
      <c r="P32" s="425"/>
      <c r="Q32" s="419"/>
      <c r="S32" s="408"/>
      <c r="T32" s="408"/>
      <c r="U32" s="408"/>
      <c r="W32" s="261"/>
      <c r="X32" s="261"/>
      <c r="Y32" s="76"/>
      <c r="Z32" s="271"/>
      <c r="AA32" s="272"/>
      <c r="AB32" s="261"/>
      <c r="AC32" s="261"/>
      <c r="AD32" s="261"/>
      <c r="AE32" s="261"/>
      <c r="AF32" s="261"/>
      <c r="AG32" s="261"/>
      <c r="AH32" s="261"/>
      <c r="AI32" s="261"/>
      <c r="AJ32" s="261"/>
      <c r="AK32" s="76"/>
    </row>
    <row r="33" spans="2:37" s="279" customFormat="1" ht="23.25" customHeight="1" thickBot="1" x14ac:dyDescent="0.2">
      <c r="B33" s="327"/>
      <c r="C33" s="324" t="s">
        <v>334</v>
      </c>
      <c r="D33" s="426">
        <f>(Ⅰ!C19)</f>
        <v>0</v>
      </c>
      <c r="G33" s="427" t="s">
        <v>85</v>
      </c>
      <c r="I33" s="428">
        <f>(Ⅰ!F19)</f>
        <v>0</v>
      </c>
      <c r="K33" s="429"/>
      <c r="L33" s="365"/>
      <c r="M33" s="365"/>
      <c r="N33" s="365"/>
      <c r="O33" s="430"/>
      <c r="P33" s="419"/>
      <c r="Q33" s="419"/>
      <c r="S33" s="408"/>
      <c r="T33" s="408"/>
      <c r="U33" s="408"/>
      <c r="W33" s="261"/>
      <c r="X33" s="261"/>
      <c r="Y33" s="76"/>
      <c r="Z33" s="271"/>
      <c r="AA33" s="284"/>
      <c r="AB33" s="261"/>
      <c r="AC33" s="261"/>
      <c r="AD33" s="261"/>
      <c r="AE33" s="261"/>
      <c r="AF33" s="261"/>
      <c r="AG33" s="261"/>
      <c r="AH33" s="261"/>
      <c r="AI33" s="261"/>
      <c r="AJ33" s="261"/>
      <c r="AK33" s="76"/>
    </row>
    <row r="34" spans="2:37" s="279" customFormat="1" ht="7.5" customHeight="1" thickBot="1" x14ac:dyDescent="0.2">
      <c r="B34" s="327"/>
      <c r="C34" s="324"/>
      <c r="D34" s="424"/>
      <c r="G34" s="427"/>
      <c r="I34" s="431"/>
      <c r="K34" s="371"/>
      <c r="O34" s="419"/>
      <c r="P34" s="419"/>
      <c r="Q34" s="432"/>
      <c r="S34" s="110"/>
      <c r="T34" s="110"/>
      <c r="U34" s="110"/>
      <c r="V34" s="110"/>
      <c r="W34" s="110"/>
      <c r="X34" s="110"/>
      <c r="Y34" s="110"/>
      <c r="Z34" s="271"/>
      <c r="AA34" s="284"/>
      <c r="AB34" s="261"/>
      <c r="AC34" s="261"/>
      <c r="AD34" s="261"/>
      <c r="AE34" s="261"/>
      <c r="AF34" s="261"/>
      <c r="AG34" s="261"/>
      <c r="AH34" s="261"/>
      <c r="AI34" s="261"/>
      <c r="AJ34" s="261"/>
      <c r="AK34" s="76"/>
    </row>
    <row r="35" spans="2:37" s="279" customFormat="1" ht="21.75" customHeight="1" thickBot="1" x14ac:dyDescent="0.2">
      <c r="B35" s="327"/>
      <c r="C35" s="928" t="s">
        <v>341</v>
      </c>
      <c r="D35" s="929"/>
      <c r="E35" s="433"/>
      <c r="F35" s="433"/>
      <c r="G35" s="434"/>
      <c r="H35" s="433"/>
      <c r="I35" s="435"/>
      <c r="J35" s="433"/>
      <c r="K35" s="436"/>
      <c r="L35" s="433"/>
      <c r="M35" s="930" t="s">
        <v>156</v>
      </c>
      <c r="N35" s="931"/>
      <c r="O35" s="931"/>
      <c r="P35" s="932"/>
      <c r="Q35" s="111"/>
      <c r="S35" s="110"/>
      <c r="T35" s="110"/>
      <c r="U35" s="110"/>
      <c r="V35" s="110"/>
      <c r="W35" s="110"/>
      <c r="X35" s="110"/>
      <c r="Y35" s="110"/>
      <c r="Z35" s="271"/>
      <c r="AA35" s="284"/>
      <c r="AB35" s="261"/>
      <c r="AC35" s="261"/>
      <c r="AD35" s="261"/>
      <c r="AE35" s="261"/>
      <c r="AF35" s="261"/>
      <c r="AG35" s="261"/>
      <c r="AH35" s="261"/>
      <c r="AI35" s="261"/>
      <c r="AJ35" s="261"/>
      <c r="AK35" s="76"/>
    </row>
    <row r="36" spans="2:37" s="279" customFormat="1" ht="16.5" customHeight="1" thickBot="1" x14ac:dyDescent="0.2">
      <c r="B36" s="327"/>
      <c r="C36" s="437" t="s">
        <v>344</v>
      </c>
      <c r="D36" s="438"/>
      <c r="E36" s="439"/>
      <c r="F36" s="439"/>
      <c r="G36" s="440"/>
      <c r="H36" s="439"/>
      <c r="I36" s="441"/>
      <c r="J36" s="439"/>
      <c r="K36" s="442"/>
      <c r="L36" s="439"/>
      <c r="M36" s="933" t="str">
        <f>IF(ISERROR(VLOOKUP(C3,(初期設定!D33):(初期設定!F110),3,0)),"",VLOOKUP(C3,(初期設定!D33):(初期設定!F110),3,0))</f>
        <v/>
      </c>
      <c r="N36" s="934"/>
      <c r="O36" s="934"/>
      <c r="P36" s="935"/>
      <c r="Q36" s="111"/>
      <c r="R36" s="111"/>
      <c r="S36" s="110"/>
      <c r="T36" s="110"/>
      <c r="U36" s="110"/>
      <c r="V36" s="110"/>
      <c r="W36" s="110"/>
      <c r="X36" s="110"/>
      <c r="Y36" s="110"/>
      <c r="Z36" s="271"/>
      <c r="AA36" s="284"/>
      <c r="AB36" s="261"/>
      <c r="AC36" s="261"/>
      <c r="AD36" s="261"/>
      <c r="AE36" s="261"/>
      <c r="AF36" s="261"/>
      <c r="AG36" s="261"/>
      <c r="AH36" s="261"/>
      <c r="AI36" s="261"/>
      <c r="AJ36" s="261"/>
      <c r="AK36" s="76"/>
    </row>
    <row r="37" spans="2:37" s="279" customFormat="1" ht="16.5" customHeight="1" thickTop="1" x14ac:dyDescent="0.15">
      <c r="B37" s="327"/>
      <c r="C37" s="443" t="s">
        <v>503</v>
      </c>
      <c r="D37" s="438"/>
      <c r="E37" s="439"/>
      <c r="F37" s="439"/>
      <c r="G37" s="440"/>
      <c r="H37" s="439"/>
      <c r="I37" s="441"/>
      <c r="J37" s="439"/>
      <c r="K37" s="442"/>
      <c r="L37" s="442"/>
      <c r="M37" s="442"/>
      <c r="N37" s="442"/>
      <c r="O37" s="442"/>
      <c r="P37" s="444"/>
      <c r="Q37" s="111"/>
      <c r="R37" s="111"/>
      <c r="S37" s="110"/>
      <c r="T37" s="110"/>
      <c r="U37" s="110"/>
      <c r="V37" s="110"/>
      <c r="W37" s="110"/>
      <c r="X37" s="110"/>
      <c r="Y37" s="110"/>
      <c r="Z37" s="271"/>
      <c r="AA37" s="284"/>
      <c r="AB37" s="261"/>
      <c r="AC37" s="261"/>
      <c r="AD37" s="261"/>
      <c r="AE37" s="261"/>
      <c r="AF37" s="261"/>
      <c r="AG37" s="261"/>
      <c r="AH37" s="261"/>
      <c r="AI37" s="261"/>
      <c r="AJ37" s="261"/>
      <c r="AK37" s="76"/>
    </row>
    <row r="38" spans="2:37" s="279" customFormat="1" ht="16.5" customHeight="1" x14ac:dyDescent="0.15">
      <c r="B38" s="327"/>
      <c r="C38" s="445" t="s">
        <v>504</v>
      </c>
      <c r="D38" s="438"/>
      <c r="E38" s="439"/>
      <c r="F38" s="439"/>
      <c r="G38" s="440"/>
      <c r="H38" s="439"/>
      <c r="I38" s="441"/>
      <c r="J38" s="439"/>
      <c r="K38" s="442"/>
      <c r="L38" s="439"/>
      <c r="M38" s="439"/>
      <c r="N38" s="439"/>
      <c r="O38" s="446"/>
      <c r="P38" s="444"/>
      <c r="Q38" s="111"/>
      <c r="R38" s="111"/>
      <c r="S38" s="110"/>
      <c r="T38" s="110"/>
      <c r="U38" s="110"/>
      <c r="V38" s="110"/>
      <c r="W38" s="110"/>
      <c r="X38" s="110"/>
      <c r="Y38" s="110"/>
      <c r="Z38" s="271"/>
      <c r="AA38" s="284"/>
      <c r="AB38" s="261"/>
      <c r="AC38" s="261"/>
      <c r="AD38" s="261"/>
      <c r="AE38" s="261"/>
      <c r="AF38" s="261"/>
      <c r="AG38" s="261"/>
      <c r="AH38" s="261"/>
      <c r="AI38" s="261"/>
      <c r="AJ38" s="261"/>
      <c r="AK38" s="76"/>
    </row>
    <row r="39" spans="2:37" s="279" customFormat="1" ht="16.5" customHeight="1" x14ac:dyDescent="0.15">
      <c r="B39" s="327"/>
      <c r="C39" s="447" t="s">
        <v>243</v>
      </c>
      <c r="D39" s="438"/>
      <c r="E39" s="439"/>
      <c r="F39" s="439"/>
      <c r="G39" s="440"/>
      <c r="H39" s="439"/>
      <c r="I39" s="441"/>
      <c r="J39" s="439"/>
      <c r="K39" s="442"/>
      <c r="L39" s="439"/>
      <c r="M39" s="439"/>
      <c r="N39" s="439"/>
      <c r="O39" s="446"/>
      <c r="P39" s="444"/>
      <c r="Q39" s="111"/>
      <c r="R39" s="111"/>
      <c r="S39" s="110"/>
      <c r="T39" s="110"/>
      <c r="U39" s="110"/>
      <c r="V39" s="110"/>
      <c r="W39" s="110"/>
      <c r="X39" s="110"/>
      <c r="Y39" s="110"/>
      <c r="Z39" s="271"/>
      <c r="AA39" s="284"/>
      <c r="AB39" s="261"/>
      <c r="AC39" s="261"/>
      <c r="AD39" s="261"/>
      <c r="AE39" s="261"/>
      <c r="AF39" s="261"/>
      <c r="AG39" s="261"/>
      <c r="AH39" s="261"/>
      <c r="AI39" s="261"/>
      <c r="AJ39" s="261"/>
      <c r="AK39" s="76"/>
    </row>
    <row r="40" spans="2:37" s="450" customFormat="1" ht="28.5" customHeight="1" thickBot="1" x14ac:dyDescent="0.2">
      <c r="B40" s="448"/>
      <c r="C40" s="941" t="s">
        <v>505</v>
      </c>
      <c r="D40" s="942"/>
      <c r="E40" s="942"/>
      <c r="F40" s="942"/>
      <c r="G40" s="942"/>
      <c r="H40" s="942"/>
      <c r="I40" s="942"/>
      <c r="J40" s="942"/>
      <c r="K40" s="942"/>
      <c r="L40" s="942"/>
      <c r="M40" s="942"/>
      <c r="N40" s="942"/>
      <c r="O40" s="942"/>
      <c r="P40" s="943"/>
      <c r="Q40" s="449"/>
      <c r="Y40" s="451"/>
      <c r="Z40" s="452"/>
      <c r="AA40" s="453"/>
      <c r="AB40" s="454"/>
      <c r="AC40" s="454"/>
      <c r="AD40" s="454"/>
      <c r="AE40" s="454"/>
      <c r="AF40" s="454"/>
      <c r="AG40" s="454"/>
      <c r="AH40" s="454"/>
      <c r="AI40" s="454"/>
      <c r="AJ40" s="454"/>
      <c r="AK40" s="455"/>
    </row>
    <row r="41" spans="2:37" s="279" customFormat="1" ht="4.5" customHeight="1" x14ac:dyDescent="0.15">
      <c r="B41" s="642"/>
      <c r="F41" s="289"/>
      <c r="I41" s="289"/>
      <c r="K41" s="372"/>
      <c r="L41" s="372"/>
      <c r="N41" s="419"/>
      <c r="O41" s="419"/>
      <c r="P41" s="419"/>
      <c r="Q41" s="110"/>
      <c r="Y41" s="110"/>
      <c r="Z41" s="271"/>
      <c r="AA41" s="272"/>
      <c r="AB41" s="261"/>
      <c r="AC41" s="261"/>
      <c r="AD41" s="261"/>
      <c r="AE41" s="261"/>
      <c r="AF41" s="261"/>
      <c r="AG41" s="261"/>
      <c r="AH41" s="261"/>
      <c r="AI41" s="261"/>
      <c r="AJ41" s="261"/>
      <c r="AK41" s="76"/>
    </row>
    <row r="42" spans="2:37" s="279" customFormat="1" ht="63" customHeight="1" x14ac:dyDescent="0.15">
      <c r="B42" s="843" t="str">
        <f>B1</f>
        <v>第70回NHK杯全国高校放送コンテスト　宮崎県予選</v>
      </c>
      <c r="C42" s="843"/>
      <c r="D42" s="843"/>
      <c r="E42" s="843"/>
      <c r="F42" s="843"/>
      <c r="G42" s="843"/>
      <c r="H42" s="843"/>
      <c r="I42" s="843"/>
      <c r="J42" s="843"/>
      <c r="K42" s="843"/>
      <c r="L42" s="282"/>
      <c r="M42" s="456" t="s">
        <v>149</v>
      </c>
      <c r="N42" s="278" t="s">
        <v>102</v>
      </c>
      <c r="O42" s="457"/>
      <c r="P42" s="457"/>
      <c r="Q42" s="457"/>
      <c r="W42" s="261"/>
      <c r="X42" s="261"/>
      <c r="Y42" s="76"/>
      <c r="Z42" s="271"/>
      <c r="AA42" s="272"/>
      <c r="AB42" s="261"/>
      <c r="AC42" s="261"/>
      <c r="AD42" s="261"/>
      <c r="AE42" s="261"/>
      <c r="AF42" s="261"/>
      <c r="AG42" s="261"/>
      <c r="AH42" s="261"/>
      <c r="AI42" s="261"/>
      <c r="AJ42" s="261"/>
      <c r="AK42" s="76"/>
    </row>
    <row r="43" spans="2:37" s="374" customFormat="1" ht="21" customHeight="1" x14ac:dyDescent="0.25">
      <c r="B43" s="643"/>
      <c r="C43" s="644" t="s">
        <v>103</v>
      </c>
      <c r="D43" s="964">
        <f>C3</f>
        <v>0</v>
      </c>
      <c r="E43" s="964"/>
      <c r="F43" s="964"/>
      <c r="G43" s="964"/>
      <c r="H43" s="964"/>
      <c r="I43" s="964"/>
      <c r="K43" s="645"/>
      <c r="L43" s="291"/>
      <c r="M43" s="857" t="str">
        <f>M36</f>
        <v/>
      </c>
      <c r="N43" s="857"/>
      <c r="O43" s="857"/>
      <c r="P43" s="646"/>
      <c r="Q43" s="646"/>
      <c r="S43" s="647"/>
      <c r="W43" s="263"/>
      <c r="X43" s="263"/>
      <c r="Y43" s="268"/>
      <c r="Z43" s="307"/>
      <c r="AA43" s="648"/>
      <c r="AB43" s="263"/>
      <c r="AC43" s="263"/>
      <c r="AD43" s="263"/>
      <c r="AE43" s="263"/>
      <c r="AF43" s="263"/>
      <c r="AG43" s="263"/>
      <c r="AH43" s="263"/>
      <c r="AI43" s="263"/>
      <c r="AJ43" s="263"/>
      <c r="AK43" s="268"/>
    </row>
    <row r="44" spans="2:37" s="279" customFormat="1" ht="7.5" customHeight="1" x14ac:dyDescent="0.25">
      <c r="B44" s="327"/>
      <c r="C44" s="301"/>
      <c r="D44" s="376"/>
      <c r="E44" s="301"/>
      <c r="F44" s="376"/>
      <c r="K44" s="419"/>
      <c r="L44" s="419"/>
      <c r="M44" s="419"/>
      <c r="N44" s="288"/>
      <c r="O44" s="288"/>
      <c r="P44" s="288"/>
      <c r="Q44" s="288"/>
      <c r="S44" s="292"/>
      <c r="W44" s="261"/>
      <c r="X44" s="261"/>
      <c r="Y44" s="76"/>
      <c r="Z44" s="271"/>
      <c r="AA44" s="272"/>
      <c r="AB44" s="261"/>
      <c r="AC44" s="261"/>
      <c r="AD44" s="261"/>
      <c r="AE44" s="261"/>
      <c r="AF44" s="261"/>
      <c r="AG44" s="261"/>
      <c r="AH44" s="261"/>
      <c r="AI44" s="261"/>
      <c r="AJ44" s="261"/>
      <c r="AK44" s="76"/>
    </row>
    <row r="45" spans="2:37" s="279" customFormat="1" ht="16.5" customHeight="1" x14ac:dyDescent="0.15">
      <c r="B45" s="327"/>
      <c r="C45" s="273" t="s">
        <v>106</v>
      </c>
      <c r="D45" s="459">
        <f>(Ⅰ!C17)</f>
        <v>0</v>
      </c>
      <c r="E45" s="332"/>
      <c r="F45" s="370"/>
      <c r="K45" s="460"/>
      <c r="M45" s="461" t="s">
        <v>150</v>
      </c>
      <c r="N45" s="462">
        <v>1</v>
      </c>
      <c r="O45" s="463">
        <v>1</v>
      </c>
      <c r="P45" s="458" t="s">
        <v>112</v>
      </c>
      <c r="W45" s="261"/>
      <c r="X45" s="261"/>
      <c r="Y45" s="76"/>
      <c r="Z45" s="271"/>
      <c r="AA45" s="272"/>
      <c r="AB45" s="261"/>
      <c r="AC45" s="261"/>
      <c r="AD45" s="261"/>
      <c r="AE45" s="261"/>
      <c r="AF45" s="261"/>
      <c r="AG45" s="261"/>
      <c r="AH45" s="261"/>
      <c r="AI45" s="261"/>
      <c r="AJ45" s="261"/>
      <c r="AK45" s="76"/>
    </row>
    <row r="46" spans="2:37" s="279" customFormat="1" ht="7.5" hidden="1" customHeight="1" x14ac:dyDescent="0.15">
      <c r="B46" s="327"/>
      <c r="C46" s="464"/>
      <c r="D46" s="369"/>
      <c r="E46" s="332"/>
      <c r="F46" s="370"/>
      <c r="K46" s="372"/>
      <c r="L46" s="292"/>
      <c r="M46" s="465"/>
      <c r="N46" s="465"/>
      <c r="O46" s="465"/>
      <c r="P46" s="465"/>
      <c r="Q46" s="465"/>
      <c r="W46" s="261"/>
      <c r="X46" s="261"/>
      <c r="Y46" s="76"/>
      <c r="Z46" s="271"/>
      <c r="AA46" s="272"/>
      <c r="AB46" s="261"/>
      <c r="AC46" s="261"/>
      <c r="AD46" s="261"/>
      <c r="AE46" s="261"/>
      <c r="AF46" s="261"/>
      <c r="AG46" s="261"/>
      <c r="AH46" s="261"/>
      <c r="AI46" s="261"/>
      <c r="AJ46" s="261"/>
      <c r="AK46" s="76"/>
    </row>
    <row r="47" spans="2:37" s="279" customFormat="1" ht="16.5" hidden="1" customHeight="1" x14ac:dyDescent="0.15">
      <c r="B47" s="327"/>
      <c r="C47" s="466" t="s">
        <v>109</v>
      </c>
      <c r="D47" s="459">
        <f>D33</f>
        <v>0</v>
      </c>
      <c r="G47" s="467" t="s">
        <v>110</v>
      </c>
      <c r="H47" s="459">
        <f>I33</f>
        <v>0</v>
      </c>
      <c r="I47" s="468">
        <f>(Ⅰ!F19)</f>
        <v>0</v>
      </c>
      <c r="Q47" s="458"/>
      <c r="W47" s="261"/>
      <c r="X47" s="261"/>
      <c r="Y47" s="76"/>
      <c r="Z47" s="271"/>
      <c r="AA47" s="272"/>
      <c r="AB47" s="261"/>
      <c r="AC47" s="261"/>
      <c r="AD47" s="261"/>
      <c r="AE47" s="261"/>
      <c r="AF47" s="261"/>
      <c r="AG47" s="261"/>
      <c r="AH47" s="261"/>
      <c r="AI47" s="261"/>
      <c r="AJ47" s="261"/>
      <c r="AK47" s="76"/>
    </row>
    <row r="48" spans="2:37" s="279" customFormat="1" ht="7.5" customHeight="1" thickBot="1" x14ac:dyDescent="0.2">
      <c r="B48" s="649"/>
      <c r="C48" s="288"/>
      <c r="D48" s="332"/>
      <c r="E48" s="288"/>
      <c r="F48" s="289"/>
      <c r="G48" s="277"/>
      <c r="H48" s="289"/>
      <c r="I48" s="288"/>
      <c r="J48" s="288"/>
      <c r="O48" s="458"/>
      <c r="P48" s="458"/>
      <c r="Q48" s="458"/>
      <c r="W48" s="261"/>
      <c r="X48" s="261"/>
      <c r="Y48" s="76"/>
      <c r="Z48" s="271"/>
      <c r="AA48" s="272"/>
      <c r="AB48" s="76"/>
      <c r="AC48" s="76"/>
      <c r="AD48" s="76"/>
      <c r="AE48" s="76"/>
      <c r="AF48" s="76"/>
      <c r="AG48" s="76"/>
      <c r="AH48" s="76"/>
      <c r="AI48" s="261"/>
      <c r="AJ48" s="261"/>
      <c r="AK48" s="76"/>
    </row>
    <row r="49" spans="1:24" ht="31.5" customHeight="1" x14ac:dyDescent="0.15">
      <c r="B49" s="962" t="s">
        <v>508</v>
      </c>
      <c r="C49" s="944" t="s">
        <v>78</v>
      </c>
      <c r="D49" s="839" t="str">
        <f>Ⅵ１!D49</f>
        <v>●氏　名
●番組部門は決まっていたら作品名を記入</v>
      </c>
      <c r="E49" s="841" t="s">
        <v>507</v>
      </c>
      <c r="F49" s="911" t="s">
        <v>79</v>
      </c>
      <c r="G49" s="959"/>
      <c r="H49" s="650" t="s">
        <v>80</v>
      </c>
      <c r="I49" s="469"/>
      <c r="J49" s="948" t="s">
        <v>347</v>
      </c>
      <c r="K49" s="949"/>
      <c r="L49" s="949"/>
      <c r="M49" s="950"/>
      <c r="N49" s="951" t="s">
        <v>365</v>
      </c>
      <c r="O49" s="952"/>
      <c r="P49" s="419"/>
      <c r="Q49" s="830" t="str">
        <f>Ⅵ１!Q49</f>
        <v>R04
新人戦</v>
      </c>
      <c r="R49" s="831"/>
      <c r="S49" s="830" t="str">
        <f>Ⅵ１!S49</f>
        <v>R04
NHK杯</v>
      </c>
      <c r="T49" s="831"/>
      <c r="X49" s="261"/>
    </row>
    <row r="50" spans="1:24" ht="24.75" customHeight="1" thickBot="1" x14ac:dyDescent="0.2">
      <c r="B50" s="963"/>
      <c r="C50" s="945"/>
      <c r="D50" s="840"/>
      <c r="E50" s="842"/>
      <c r="F50" s="861" t="s">
        <v>349</v>
      </c>
      <c r="G50" s="862"/>
      <c r="H50" s="651" t="s">
        <v>350</v>
      </c>
      <c r="I50" s="470"/>
      <c r="J50" s="863" t="s">
        <v>351</v>
      </c>
      <c r="K50" s="864"/>
      <c r="L50" s="863" t="s">
        <v>352</v>
      </c>
      <c r="M50" s="947"/>
      <c r="N50" s="865" t="s">
        <v>247</v>
      </c>
      <c r="O50" s="866"/>
      <c r="P50" s="471"/>
      <c r="Q50" s="472" t="s">
        <v>115</v>
      </c>
      <c r="R50" s="473" t="s">
        <v>116</v>
      </c>
      <c r="S50" s="474" t="s">
        <v>115</v>
      </c>
      <c r="T50" s="475" t="s">
        <v>116</v>
      </c>
      <c r="X50" s="261"/>
    </row>
    <row r="51" spans="1:24" ht="15.75" customHeight="1" thickTop="1" x14ac:dyDescent="0.15">
      <c r="A51" s="77">
        <v>1</v>
      </c>
      <c r="B51" s="652" t="str">
        <f>IF($C$4="", "",$C$4)</f>
        <v/>
      </c>
      <c r="C51" s="477">
        <f>IF($C$26=TRUE,(Ⅴ２!B6),"表示不可")</f>
        <v>0</v>
      </c>
      <c r="D51" s="478" t="str">
        <f>IF($C$26=TRUE,(Ⅴ２!C6),"表示不可")</f>
        <v>入力不可(前ページへ戻って確認！）</v>
      </c>
      <c r="E51" s="478">
        <f>IF($C$26=TRUE,(Ⅴ２!D6),"表示不可")</f>
        <v>0</v>
      </c>
      <c r="F51" s="653">
        <f>IF($C$26=TRUE,(Ⅴ２!E6),"表示不可")</f>
        <v>0</v>
      </c>
      <c r="G51" s="654">
        <f>IF($C$26=TRUE,(Ⅴ２!F6),"表示不可")</f>
        <v>0</v>
      </c>
      <c r="H51" s="655" t="str">
        <f>IF(C51="アナウンス","記入→","")</f>
        <v/>
      </c>
      <c r="I51" s="656">
        <f>IF($C$26=TRUE,(Ⅴ２!H6),"表示不可")</f>
        <v>0</v>
      </c>
      <c r="J51" s="657" t="str">
        <f>IF($C$26=TRUE,(Ⅴ２!I6),"表示不可")</f>
        <v/>
      </c>
      <c r="K51" s="658">
        <f>IF($C$26=TRUE,(Ⅴ２!J6),"表示不可")</f>
        <v>0</v>
      </c>
      <c r="L51" s="659" t="str">
        <f>IF(C51="朗読","記入→","")</f>
        <v/>
      </c>
      <c r="M51" s="659" t="str">
        <f>IF($C$26=TRUE,(Ⅴ２!L6),"表示不可")</f>
        <v/>
      </c>
      <c r="N51" s="485" t="str">
        <f>IF($C$26=TRUE,(Ⅴ２!M6),"表示不可")</f>
        <v/>
      </c>
      <c r="O51" s="486">
        <f>IF($C$26=TRUE,(Ⅴ２!N6),"表示不可")</f>
        <v>0</v>
      </c>
      <c r="P51" s="277"/>
      <c r="Q51" s="487"/>
      <c r="R51" s="488"/>
      <c r="S51" s="489"/>
      <c r="T51" s="490"/>
      <c r="X51" s="261"/>
    </row>
    <row r="52" spans="1:24" ht="15.75" customHeight="1" x14ac:dyDescent="0.15">
      <c r="A52" s="77">
        <v>2</v>
      </c>
      <c r="B52" s="652" t="str">
        <f t="shared" ref="B52:B70" si="0">IF($C$4="", "",$C$4)</f>
        <v/>
      </c>
      <c r="C52" s="477">
        <f>IF($C$26=TRUE,(Ⅴ２!B7),"表示不可")</f>
        <v>0</v>
      </c>
      <c r="D52" s="478" t="str">
        <f>IF($C$26=TRUE,(Ⅴ２!C7),"表示不可")</f>
        <v>入力不可(前ページへ戻って確認！）</v>
      </c>
      <c r="E52" s="478">
        <f>IF($C$26=TRUE,(Ⅴ２!D7),"表示不可")</f>
        <v>0</v>
      </c>
      <c r="F52" s="653">
        <f>IF($C$26=TRUE,(Ⅴ２!E7),"表示不可")</f>
        <v>0</v>
      </c>
      <c r="G52" s="654">
        <f>IF($C$26=TRUE,(Ⅴ２!F7),"表示不可")</f>
        <v>0</v>
      </c>
      <c r="H52" s="655" t="str">
        <f t="shared" ref="H52:H70" si="1">IF(C52="アナウンス","記入→","")</f>
        <v/>
      </c>
      <c r="I52" s="656">
        <f>IF($C$26=TRUE,(Ⅴ２!H7),"表示不可")</f>
        <v>0</v>
      </c>
      <c r="J52" s="657" t="str">
        <f>IF($C$26=TRUE,(Ⅴ２!I7),"表示不可")</f>
        <v/>
      </c>
      <c r="K52" s="660">
        <f>IF($C$26=TRUE,(Ⅴ２!J7),"表示不可")</f>
        <v>0</v>
      </c>
      <c r="L52" s="659" t="str">
        <f t="shared" ref="L52:L70" si="2">IF(C52="朗読","記入→","")</f>
        <v/>
      </c>
      <c r="M52" s="659" t="str">
        <f>IF($C$26=TRUE,(Ⅴ２!L7),"表示不可")</f>
        <v/>
      </c>
      <c r="N52" s="485" t="str">
        <f>IF($C$26=TRUE,(Ⅴ２!M7),"表示不可")</f>
        <v/>
      </c>
      <c r="O52" s="486">
        <f>IF($C$26=TRUE,(Ⅴ２!N7),"表示不可")</f>
        <v>0</v>
      </c>
      <c r="P52" s="277"/>
      <c r="Q52" s="492"/>
      <c r="R52" s="493"/>
      <c r="S52" s="494"/>
      <c r="T52" s="495"/>
      <c r="X52" s="261"/>
    </row>
    <row r="53" spans="1:24" ht="15.75" customHeight="1" x14ac:dyDescent="0.15">
      <c r="A53" s="77">
        <v>3</v>
      </c>
      <c r="B53" s="652" t="str">
        <f t="shared" si="0"/>
        <v/>
      </c>
      <c r="C53" s="477">
        <f>IF($C$26=TRUE,(Ⅴ２!B8),"表示不可")</f>
        <v>0</v>
      </c>
      <c r="D53" s="478" t="str">
        <f>IF($C$26=TRUE,(Ⅴ２!C8),"表示不可")</f>
        <v>入力不可(前ページへ戻って確認！）</v>
      </c>
      <c r="E53" s="478">
        <f>IF($C$26=TRUE,(Ⅴ２!D8),"表示不可")</f>
        <v>0</v>
      </c>
      <c r="F53" s="653">
        <f>IF($C$26=TRUE,(Ⅴ２!E8),"表示不可")</f>
        <v>0</v>
      </c>
      <c r="G53" s="654">
        <f>IF($C$26=TRUE,(Ⅴ２!F8),"表示不可")</f>
        <v>0</v>
      </c>
      <c r="H53" s="655" t="str">
        <f t="shared" si="1"/>
        <v/>
      </c>
      <c r="I53" s="656">
        <f>IF($C$26=TRUE,(Ⅴ２!H8),"表示不可")</f>
        <v>0</v>
      </c>
      <c r="J53" s="657" t="str">
        <f>IF($C$26=TRUE,(Ⅴ２!I8),"表示不可")</f>
        <v/>
      </c>
      <c r="K53" s="660">
        <f>IF($C$26=TRUE,(Ⅴ２!J8),"表示不可")</f>
        <v>0</v>
      </c>
      <c r="L53" s="659" t="str">
        <f t="shared" si="2"/>
        <v/>
      </c>
      <c r="M53" s="659" t="str">
        <f>IF($C$26=TRUE,(Ⅴ２!L8),"表示不可")</f>
        <v/>
      </c>
      <c r="N53" s="485" t="str">
        <f>IF($C$26=TRUE,(Ⅴ２!M8),"表示不可")</f>
        <v/>
      </c>
      <c r="O53" s="486">
        <f>IF($C$26=TRUE,(Ⅴ２!N8),"表示不可")</f>
        <v>0</v>
      </c>
      <c r="P53" s="277"/>
      <c r="Q53" s="492"/>
      <c r="R53" s="493"/>
      <c r="S53" s="494"/>
      <c r="T53" s="495"/>
      <c r="X53" s="261"/>
    </row>
    <row r="54" spans="1:24" ht="15.75" customHeight="1" x14ac:dyDescent="0.15">
      <c r="A54" s="77">
        <v>4</v>
      </c>
      <c r="B54" s="652" t="str">
        <f t="shared" si="0"/>
        <v/>
      </c>
      <c r="C54" s="477">
        <f>IF($C$26=TRUE,(Ⅴ２!B9),"表示不可")</f>
        <v>0</v>
      </c>
      <c r="D54" s="478" t="str">
        <f>IF($C$26=TRUE,(Ⅴ２!C9),"表示不可")</f>
        <v>入力不可(前ページへ戻って確認！）</v>
      </c>
      <c r="E54" s="478">
        <f>IF($C$26=TRUE,(Ⅴ２!D9),"表示不可")</f>
        <v>0</v>
      </c>
      <c r="F54" s="653">
        <f>IF($C$26=TRUE,(Ⅴ２!E9),"表示不可")</f>
        <v>0</v>
      </c>
      <c r="G54" s="654">
        <f>IF($C$26=TRUE,(Ⅴ２!F9),"表示不可")</f>
        <v>0</v>
      </c>
      <c r="H54" s="655" t="str">
        <f t="shared" si="1"/>
        <v/>
      </c>
      <c r="I54" s="656">
        <f>IF($C$26=TRUE,(Ⅴ２!H9),"表示不可")</f>
        <v>0</v>
      </c>
      <c r="J54" s="657" t="str">
        <f>IF($C$26=TRUE,(Ⅴ２!I9),"表示不可")</f>
        <v/>
      </c>
      <c r="K54" s="660">
        <f>IF($C$26=TRUE,(Ⅴ２!J9),"表示不可")</f>
        <v>0</v>
      </c>
      <c r="L54" s="659" t="str">
        <f t="shared" si="2"/>
        <v/>
      </c>
      <c r="M54" s="659" t="str">
        <f>IF($C$26=TRUE,(Ⅴ２!L9),"表示不可")</f>
        <v/>
      </c>
      <c r="N54" s="485" t="str">
        <f>IF($C$26=TRUE,(Ⅴ２!M9),"表示不可")</f>
        <v/>
      </c>
      <c r="O54" s="486">
        <f>IF($C$26=TRUE,(Ⅴ２!N9),"表示不可")</f>
        <v>0</v>
      </c>
      <c r="P54" s="277"/>
      <c r="Q54" s="492"/>
      <c r="R54" s="493"/>
      <c r="S54" s="494"/>
      <c r="T54" s="496"/>
      <c r="W54" s="497"/>
      <c r="X54" s="261"/>
    </row>
    <row r="55" spans="1:24" ht="15.75" customHeight="1" thickBot="1" x14ac:dyDescent="0.2">
      <c r="A55" s="77">
        <v>5</v>
      </c>
      <c r="B55" s="661" t="str">
        <f t="shared" si="0"/>
        <v/>
      </c>
      <c r="C55" s="499">
        <f>IF($C$26=TRUE,(Ⅴ２!B10),"表示不可")</f>
        <v>0</v>
      </c>
      <c r="D55" s="500" t="str">
        <f>IF($C$26=TRUE,(Ⅴ２!C10),"表示不可")</f>
        <v>入力不可(前ページへ戻って確認！）</v>
      </c>
      <c r="E55" s="500">
        <f>IF($C$26=TRUE,(Ⅴ２!D10),"表示不可")</f>
        <v>0</v>
      </c>
      <c r="F55" s="662">
        <f>IF($C$26=TRUE,(Ⅴ２!E10),"表示不可")</f>
        <v>0</v>
      </c>
      <c r="G55" s="663">
        <f>IF($C$26=TRUE,(Ⅴ２!F10),"表示不可")</f>
        <v>0</v>
      </c>
      <c r="H55" s="664" t="str">
        <f t="shared" si="1"/>
        <v/>
      </c>
      <c r="I55" s="665">
        <f>IF($C$26=TRUE,(Ⅴ２!H10),"表示不可")</f>
        <v>0</v>
      </c>
      <c r="J55" s="666" t="str">
        <f>IF($C$26=TRUE,(Ⅴ２!I10),"表示不可")</f>
        <v/>
      </c>
      <c r="K55" s="667">
        <f>IF($C$26=TRUE,(Ⅴ２!J10),"表示不可")</f>
        <v>0</v>
      </c>
      <c r="L55" s="668" t="str">
        <f t="shared" si="2"/>
        <v/>
      </c>
      <c r="M55" s="668" t="str">
        <f>IF($C$26=TRUE,(Ⅴ２!L10),"表示不可")</f>
        <v/>
      </c>
      <c r="N55" s="504" t="str">
        <f>IF($C$26=TRUE,(Ⅴ２!M10),"表示不可")</f>
        <v/>
      </c>
      <c r="O55" s="508">
        <f>IF($C$26=TRUE,(Ⅴ２!N10),"表示不可")</f>
        <v>0</v>
      </c>
      <c r="P55" s="277"/>
      <c r="Q55" s="509"/>
      <c r="R55" s="510"/>
      <c r="S55" s="511"/>
      <c r="T55" s="512"/>
      <c r="X55" s="261"/>
    </row>
    <row r="56" spans="1:24" ht="15.75" customHeight="1" x14ac:dyDescent="0.15">
      <c r="A56" s="77">
        <v>6</v>
      </c>
      <c r="B56" s="669" t="str">
        <f t="shared" si="0"/>
        <v/>
      </c>
      <c r="C56" s="514">
        <f>IF($C$26=TRUE,(Ⅴ２!B11),"表示不可")</f>
        <v>0</v>
      </c>
      <c r="D56" s="515" t="str">
        <f>IF($C$26=TRUE,(Ⅴ２!C11),"表示不可")</f>
        <v>入力不可(前ページへ戻って確認！）</v>
      </c>
      <c r="E56" s="515">
        <f>IF($C$26=TRUE,(Ⅴ２!D11),"表示不可")</f>
        <v>0</v>
      </c>
      <c r="F56" s="670">
        <f>IF($C$26=TRUE,(Ⅴ２!E11),"表示不可")</f>
        <v>0</v>
      </c>
      <c r="G56" s="671">
        <f>IF($C$26=TRUE,(Ⅴ２!F11),"表示不可")</f>
        <v>0</v>
      </c>
      <c r="H56" s="672" t="str">
        <f t="shared" si="1"/>
        <v/>
      </c>
      <c r="I56" s="673">
        <f>IF($C$26=TRUE,(Ⅴ２!H11),"表示不可")</f>
        <v>0</v>
      </c>
      <c r="J56" s="674" t="str">
        <f>IF($C$26=TRUE,(Ⅴ２!I11),"表示不可")</f>
        <v/>
      </c>
      <c r="K56" s="675">
        <f>IF($C$26=TRUE,(Ⅴ２!J11),"表示不可")</f>
        <v>0</v>
      </c>
      <c r="L56" s="676" t="str">
        <f t="shared" si="2"/>
        <v/>
      </c>
      <c r="M56" s="676" t="str">
        <f>IF($C$26=TRUE,(Ⅴ２!L11),"表示不可")</f>
        <v/>
      </c>
      <c r="N56" s="519" t="str">
        <f>IF($C$26=TRUE,(Ⅴ２!M11),"表示不可")</f>
        <v/>
      </c>
      <c r="O56" s="522">
        <f>IF($C$26=TRUE,(Ⅴ２!N11),"表示不可")</f>
        <v>0</v>
      </c>
      <c r="P56" s="277"/>
      <c r="Q56" s="523"/>
      <c r="R56" s="524"/>
      <c r="S56" s="525"/>
      <c r="T56" s="526"/>
      <c r="X56" s="261"/>
    </row>
    <row r="57" spans="1:24" ht="15.75" customHeight="1" x14ac:dyDescent="0.15">
      <c r="A57" s="77">
        <v>7</v>
      </c>
      <c r="B57" s="652" t="str">
        <f t="shared" si="0"/>
        <v/>
      </c>
      <c r="C57" s="477">
        <f>IF($C$26=TRUE,(Ⅴ２!B12),"表示不可")</f>
        <v>0</v>
      </c>
      <c r="D57" s="478" t="str">
        <f>IF($C$26=TRUE,(Ⅴ２!C12),"表示不可")</f>
        <v>入力不可(前ページへ戻って確認！）</v>
      </c>
      <c r="E57" s="478">
        <f>IF($C$26=TRUE,(Ⅴ２!D12),"表示不可")</f>
        <v>0</v>
      </c>
      <c r="F57" s="653">
        <f>IF($C$26=TRUE,(Ⅴ２!E12),"表示不可")</f>
        <v>0</v>
      </c>
      <c r="G57" s="654">
        <f>IF($C$26=TRUE,(Ⅴ２!F12),"表示不可")</f>
        <v>0</v>
      </c>
      <c r="H57" s="655" t="str">
        <f t="shared" si="1"/>
        <v/>
      </c>
      <c r="I57" s="656">
        <f>IF($C$26=TRUE,(Ⅴ２!H12),"表示不可")</f>
        <v>0</v>
      </c>
      <c r="J57" s="657" t="str">
        <f>IF($C$26=TRUE,(Ⅴ２!I12),"表示不可")</f>
        <v/>
      </c>
      <c r="K57" s="660">
        <f>IF($C$26=TRUE,(Ⅴ２!J12),"表示不可")</f>
        <v>0</v>
      </c>
      <c r="L57" s="659" t="str">
        <f t="shared" si="2"/>
        <v/>
      </c>
      <c r="M57" s="659" t="str">
        <f>IF($C$26=TRUE,(Ⅴ２!L12),"表示不可")</f>
        <v/>
      </c>
      <c r="N57" s="485" t="str">
        <f>IF($C$26=TRUE,(Ⅴ２!M12),"表示不可")</f>
        <v/>
      </c>
      <c r="O57" s="486">
        <f>IF($C$26=TRUE,(Ⅴ２!N12),"表示不可")</f>
        <v>0</v>
      </c>
      <c r="P57" s="277"/>
      <c r="Q57" s="492"/>
      <c r="R57" s="493"/>
      <c r="S57" s="494"/>
      <c r="T57" s="496"/>
      <c r="W57" s="497"/>
      <c r="X57" s="261"/>
    </row>
    <row r="58" spans="1:24" ht="15.75" customHeight="1" x14ac:dyDescent="0.15">
      <c r="A58" s="77">
        <v>8</v>
      </c>
      <c r="B58" s="652" t="str">
        <f t="shared" si="0"/>
        <v/>
      </c>
      <c r="C58" s="477">
        <f>IF($C$26=TRUE,(Ⅴ２!B13),"表示不可")</f>
        <v>0</v>
      </c>
      <c r="D58" s="478" t="str">
        <f>IF($C$26=TRUE,(Ⅴ２!C13),"表示不可")</f>
        <v>入力不可(前ページへ戻って確認！）</v>
      </c>
      <c r="E58" s="478">
        <f>IF($C$26=TRUE,(Ⅴ２!D13),"表示不可")</f>
        <v>0</v>
      </c>
      <c r="F58" s="653">
        <f>IF($C$26=TRUE,(Ⅴ２!E13),"表示不可")</f>
        <v>0</v>
      </c>
      <c r="G58" s="654">
        <f>IF($C$26=TRUE,(Ⅴ２!F13),"表示不可")</f>
        <v>0</v>
      </c>
      <c r="H58" s="655" t="str">
        <f t="shared" si="1"/>
        <v/>
      </c>
      <c r="I58" s="656">
        <f>IF($C$26=TRUE,(Ⅴ２!H13),"表示不可")</f>
        <v>0</v>
      </c>
      <c r="J58" s="657" t="str">
        <f>IF($C$26=TRUE,(Ⅴ２!I13),"表示不可")</f>
        <v/>
      </c>
      <c r="K58" s="660">
        <f>IF($C$26=TRUE,(Ⅴ２!J13),"表示不可")</f>
        <v>0</v>
      </c>
      <c r="L58" s="659" t="str">
        <f t="shared" si="2"/>
        <v/>
      </c>
      <c r="M58" s="659" t="str">
        <f>IF($C$26=TRUE,(Ⅴ２!L13),"表示不可")</f>
        <v/>
      </c>
      <c r="N58" s="485" t="str">
        <f>IF($C$26=TRUE,(Ⅴ２!M13),"表示不可")</f>
        <v/>
      </c>
      <c r="O58" s="486">
        <f>IF($C$26=TRUE,(Ⅴ２!N13),"表示不可")</f>
        <v>0</v>
      </c>
      <c r="P58" s="277"/>
      <c r="Q58" s="492"/>
      <c r="R58" s="493"/>
      <c r="S58" s="494"/>
      <c r="T58" s="495"/>
      <c r="X58" s="261"/>
    </row>
    <row r="59" spans="1:24" ht="15.75" customHeight="1" x14ac:dyDescent="0.15">
      <c r="A59" s="77">
        <v>9</v>
      </c>
      <c r="B59" s="652" t="str">
        <f t="shared" si="0"/>
        <v/>
      </c>
      <c r="C59" s="477">
        <f>IF($C$26=TRUE,(Ⅴ２!B14),"表示不可")</f>
        <v>0</v>
      </c>
      <c r="D59" s="478" t="str">
        <f>IF($C$26=TRUE,(Ⅴ２!C14),"表示不可")</f>
        <v>入力不可(前ページへ戻って確認！）</v>
      </c>
      <c r="E59" s="478">
        <f>IF($C$26=TRUE,(Ⅴ２!D14),"表示不可")</f>
        <v>0</v>
      </c>
      <c r="F59" s="653">
        <f>IF($C$26=TRUE,(Ⅴ２!E14),"表示不可")</f>
        <v>0</v>
      </c>
      <c r="G59" s="654">
        <f>IF($C$26=TRUE,(Ⅴ２!F14),"表示不可")</f>
        <v>0</v>
      </c>
      <c r="H59" s="655" t="str">
        <f t="shared" si="1"/>
        <v/>
      </c>
      <c r="I59" s="656">
        <f>IF($C$26=TRUE,(Ⅴ２!H14),"表示不可")</f>
        <v>0</v>
      </c>
      <c r="J59" s="657" t="str">
        <f>IF($C$26=TRUE,(Ⅴ２!I14),"表示不可")</f>
        <v/>
      </c>
      <c r="K59" s="660">
        <f>IF($C$26=TRUE,(Ⅴ２!J14),"表示不可")</f>
        <v>0</v>
      </c>
      <c r="L59" s="659" t="str">
        <f t="shared" si="2"/>
        <v/>
      </c>
      <c r="M59" s="659" t="str">
        <f>IF($C$26=TRUE,(Ⅴ２!L14),"表示不可")</f>
        <v/>
      </c>
      <c r="N59" s="485" t="str">
        <f>IF($C$26=TRUE,(Ⅴ２!M14),"表示不可")</f>
        <v/>
      </c>
      <c r="O59" s="486">
        <f>IF($C$26=TRUE,(Ⅴ２!N14),"表示不可")</f>
        <v>0</v>
      </c>
      <c r="P59" s="277"/>
      <c r="Q59" s="492"/>
      <c r="R59" s="493"/>
      <c r="S59" s="494"/>
      <c r="T59" s="495"/>
      <c r="X59" s="261"/>
    </row>
    <row r="60" spans="1:24" ht="15.75" customHeight="1" thickBot="1" x14ac:dyDescent="0.2">
      <c r="A60" s="77">
        <v>10</v>
      </c>
      <c r="B60" s="677" t="str">
        <f t="shared" si="0"/>
        <v/>
      </c>
      <c r="C60" s="528">
        <f>IF($C$26=TRUE,(Ⅴ２!B15),"表示不可")</f>
        <v>0</v>
      </c>
      <c r="D60" s="529" t="str">
        <f>IF($C$26=TRUE,(Ⅴ２!C15),"表示不可")</f>
        <v>入力不可(前ページへ戻って確認！）</v>
      </c>
      <c r="E60" s="529">
        <f>IF($C$26=TRUE,(Ⅴ２!D15),"表示不可")</f>
        <v>0</v>
      </c>
      <c r="F60" s="678">
        <f>IF($C$26=TRUE,(Ⅴ２!E15),"表示不可")</f>
        <v>0</v>
      </c>
      <c r="G60" s="679">
        <f>IF($C$26=TRUE,(Ⅴ２!F15),"表示不可")</f>
        <v>0</v>
      </c>
      <c r="H60" s="680" t="str">
        <f t="shared" si="1"/>
        <v/>
      </c>
      <c r="I60" s="681">
        <f>IF($C$26=TRUE,(Ⅴ２!H15),"表示不可")</f>
        <v>0</v>
      </c>
      <c r="J60" s="682" t="str">
        <f>IF($C$26=TRUE,(Ⅴ２!I15),"表示不可")</f>
        <v/>
      </c>
      <c r="K60" s="683">
        <f>IF($C$26=TRUE,(Ⅴ２!J15),"表示不可")</f>
        <v>0</v>
      </c>
      <c r="L60" s="684" t="str">
        <f t="shared" si="2"/>
        <v/>
      </c>
      <c r="M60" s="684" t="str">
        <f>IF($C$26=TRUE,(Ⅴ２!L15),"表示不可")</f>
        <v/>
      </c>
      <c r="N60" s="533" t="str">
        <f>IF($C$26=TRUE,(Ⅴ２!M15),"表示不可")</f>
        <v/>
      </c>
      <c r="O60" s="537">
        <f>IF($C$26=TRUE,(Ⅴ２!N15),"表示不可")</f>
        <v>0</v>
      </c>
      <c r="P60" s="277"/>
      <c r="Q60" s="538"/>
      <c r="R60" s="539"/>
      <c r="S60" s="540"/>
      <c r="T60" s="541"/>
      <c r="X60" s="261"/>
    </row>
    <row r="61" spans="1:24" ht="15.75" customHeight="1" x14ac:dyDescent="0.15">
      <c r="A61" s="77">
        <v>11</v>
      </c>
      <c r="B61" s="652" t="str">
        <f t="shared" si="0"/>
        <v/>
      </c>
      <c r="C61" s="477">
        <f>IF($C$26=TRUE,(Ⅴ２!B16),"表示不可")</f>
        <v>0</v>
      </c>
      <c r="D61" s="478" t="str">
        <f>IF($C$26=TRUE,(Ⅴ２!C16),"表示不可")</f>
        <v>入力不可(前ページへ戻って確認！）</v>
      </c>
      <c r="E61" s="478">
        <f>IF($C$26=TRUE,(Ⅴ２!D16),"表示不可")</f>
        <v>0</v>
      </c>
      <c r="F61" s="653">
        <f>IF($C$26=TRUE,(Ⅴ２!E16),"表示不可")</f>
        <v>0</v>
      </c>
      <c r="G61" s="654">
        <f>IF($C$26=TRUE,(Ⅴ２!F16),"表示不可")</f>
        <v>0</v>
      </c>
      <c r="H61" s="655" t="str">
        <f t="shared" si="1"/>
        <v/>
      </c>
      <c r="I61" s="656">
        <f>IF($C$26=TRUE,(Ⅴ２!H16),"表示不可")</f>
        <v>0</v>
      </c>
      <c r="J61" s="657" t="str">
        <f>IF($C$26=TRUE,(Ⅴ２!I16),"表示不可")</f>
        <v/>
      </c>
      <c r="K61" s="658">
        <f>IF($C$26=TRUE,(Ⅴ２!J16),"表示不可")</f>
        <v>0</v>
      </c>
      <c r="L61" s="659" t="str">
        <f t="shared" si="2"/>
        <v/>
      </c>
      <c r="M61" s="659" t="str">
        <f>IF($C$26=TRUE,(Ⅴ２!L16),"表示不可")</f>
        <v/>
      </c>
      <c r="N61" s="485" t="str">
        <f>IF($C$26=TRUE,(Ⅴ２!M16),"表示不可")</f>
        <v/>
      </c>
      <c r="O61" s="486">
        <f>IF($C$26=TRUE,(Ⅴ２!N16),"表示不可")</f>
        <v>0</v>
      </c>
      <c r="P61" s="277"/>
      <c r="Q61" s="542"/>
      <c r="R61" s="543"/>
      <c r="S61" s="544"/>
      <c r="T61" s="545"/>
      <c r="X61" s="261"/>
    </row>
    <row r="62" spans="1:24" ht="15.75" customHeight="1" x14ac:dyDescent="0.15">
      <c r="A62" s="77">
        <v>12</v>
      </c>
      <c r="B62" s="652" t="str">
        <f t="shared" si="0"/>
        <v/>
      </c>
      <c r="C62" s="477">
        <f>IF($C$26=TRUE,(Ⅴ２!B17),"表示不可")</f>
        <v>0</v>
      </c>
      <c r="D62" s="478" t="str">
        <f>IF($C$26=TRUE,(Ⅴ２!C17),"表示不可")</f>
        <v>入力不可(前ページへ戻って確認！）</v>
      </c>
      <c r="E62" s="478">
        <f>IF($C$26=TRUE,(Ⅴ２!D17),"表示不可")</f>
        <v>0</v>
      </c>
      <c r="F62" s="653">
        <f>IF($C$26=TRUE,(Ⅴ２!E17),"表示不可")</f>
        <v>0</v>
      </c>
      <c r="G62" s="654">
        <f>IF($C$26=TRUE,(Ⅴ２!F17),"表示不可")</f>
        <v>0</v>
      </c>
      <c r="H62" s="655" t="str">
        <f t="shared" si="1"/>
        <v/>
      </c>
      <c r="I62" s="656">
        <f>IF($C$26=TRUE,(Ⅴ２!H17),"表示不可")</f>
        <v>0</v>
      </c>
      <c r="J62" s="657" t="str">
        <f>IF($C$26=TRUE,(Ⅴ２!I17),"表示不可")</f>
        <v/>
      </c>
      <c r="K62" s="660">
        <f>IF($C$26=TRUE,(Ⅴ２!J17),"表示不可")</f>
        <v>0</v>
      </c>
      <c r="L62" s="659" t="str">
        <f t="shared" si="2"/>
        <v/>
      </c>
      <c r="M62" s="659" t="str">
        <f>IF($C$26=TRUE,(Ⅴ２!L17),"表示不可")</f>
        <v/>
      </c>
      <c r="N62" s="485" t="str">
        <f>IF($C$26=TRUE,(Ⅴ２!M17),"表示不可")</f>
        <v/>
      </c>
      <c r="O62" s="486">
        <f>IF($C$26=TRUE,(Ⅴ２!N17),"表示不可")</f>
        <v>0</v>
      </c>
      <c r="P62" s="277"/>
      <c r="Q62" s="492"/>
      <c r="R62" s="493"/>
      <c r="S62" s="494"/>
      <c r="T62" s="496"/>
      <c r="W62" s="497"/>
      <c r="X62" s="261"/>
    </row>
    <row r="63" spans="1:24" ht="15.75" customHeight="1" x14ac:dyDescent="0.15">
      <c r="A63" s="77">
        <v>13</v>
      </c>
      <c r="B63" s="652" t="str">
        <f t="shared" si="0"/>
        <v/>
      </c>
      <c r="C63" s="477">
        <f>IF($C$26=TRUE,(Ⅴ２!B18),"表示不可")</f>
        <v>0</v>
      </c>
      <c r="D63" s="478" t="str">
        <f>IF($C$26=TRUE,(Ⅴ２!C18),"表示不可")</f>
        <v>入力不可(前ページへ戻って確認！）</v>
      </c>
      <c r="E63" s="478">
        <f>IF($C$26=TRUE,(Ⅴ２!D18),"表示不可")</f>
        <v>0</v>
      </c>
      <c r="F63" s="653">
        <f>IF($C$26=TRUE,(Ⅴ２!E18),"表示不可")</f>
        <v>0</v>
      </c>
      <c r="G63" s="654">
        <f>IF($C$26=TRUE,(Ⅴ２!F18),"表示不可")</f>
        <v>0</v>
      </c>
      <c r="H63" s="655" t="str">
        <f t="shared" si="1"/>
        <v/>
      </c>
      <c r="I63" s="656">
        <f>IF($C$26=TRUE,(Ⅴ２!H18),"表示不可")</f>
        <v>0</v>
      </c>
      <c r="J63" s="657" t="str">
        <f>IF($C$26=TRUE,(Ⅴ２!I18),"表示不可")</f>
        <v/>
      </c>
      <c r="K63" s="660">
        <f>IF($C$26=TRUE,(Ⅴ２!J18),"表示不可")</f>
        <v>0</v>
      </c>
      <c r="L63" s="659" t="str">
        <f t="shared" si="2"/>
        <v/>
      </c>
      <c r="M63" s="659" t="str">
        <f>IF($C$26=TRUE,(Ⅴ２!L18),"表示不可")</f>
        <v/>
      </c>
      <c r="N63" s="485" t="str">
        <f>IF($C$26=TRUE,(Ⅴ２!M18),"表示不可")</f>
        <v/>
      </c>
      <c r="O63" s="486">
        <f>IF($C$26=TRUE,(Ⅴ２!N18),"表示不可")</f>
        <v>0</v>
      </c>
      <c r="P63" s="277"/>
      <c r="Q63" s="492"/>
      <c r="R63" s="493"/>
      <c r="S63" s="494"/>
      <c r="T63" s="495"/>
      <c r="X63" s="261"/>
    </row>
    <row r="64" spans="1:24" ht="15.75" customHeight="1" x14ac:dyDescent="0.15">
      <c r="A64" s="77">
        <v>14</v>
      </c>
      <c r="B64" s="652" t="str">
        <f t="shared" si="0"/>
        <v/>
      </c>
      <c r="C64" s="477">
        <f>IF($C$26=TRUE,(Ⅴ２!B19),"表示不可")</f>
        <v>0</v>
      </c>
      <c r="D64" s="478" t="str">
        <f>IF($C$26=TRUE,(Ⅴ２!C19),"表示不可")</f>
        <v>入力不可(前ページへ戻って確認！）</v>
      </c>
      <c r="E64" s="478">
        <f>IF($C$26=TRUE,(Ⅴ２!D19),"表示不可")</f>
        <v>0</v>
      </c>
      <c r="F64" s="653">
        <f>IF($C$26=TRUE,(Ⅴ２!E19),"表示不可")</f>
        <v>0</v>
      </c>
      <c r="G64" s="654">
        <f>IF($C$26=TRUE,(Ⅴ２!F19),"表示不可")</f>
        <v>0</v>
      </c>
      <c r="H64" s="655" t="str">
        <f t="shared" si="1"/>
        <v/>
      </c>
      <c r="I64" s="656">
        <f>IF($C$26=TRUE,(Ⅴ２!H19),"表示不可")</f>
        <v>0</v>
      </c>
      <c r="J64" s="657" t="str">
        <f>IF($C$26=TRUE,(Ⅴ２!I19),"表示不可")</f>
        <v/>
      </c>
      <c r="K64" s="660">
        <f>IF($C$26=TRUE,(Ⅴ２!J19),"表示不可")</f>
        <v>0</v>
      </c>
      <c r="L64" s="659" t="str">
        <f t="shared" si="2"/>
        <v/>
      </c>
      <c r="M64" s="659" t="str">
        <f>IF($C$26=TRUE,(Ⅴ２!L19),"表示不可")</f>
        <v/>
      </c>
      <c r="N64" s="485" t="str">
        <f>IF($C$26=TRUE,(Ⅴ２!M19),"表示不可")</f>
        <v/>
      </c>
      <c r="O64" s="486">
        <f>IF($C$26=TRUE,(Ⅴ２!N19),"表示不可")</f>
        <v>0</v>
      </c>
      <c r="P64" s="277"/>
      <c r="Q64" s="492"/>
      <c r="R64" s="493"/>
      <c r="S64" s="492"/>
      <c r="T64" s="495"/>
      <c r="X64" s="261"/>
    </row>
    <row r="65" spans="1:100" ht="15.75" customHeight="1" thickBot="1" x14ac:dyDescent="0.2">
      <c r="A65" s="77">
        <v>15</v>
      </c>
      <c r="B65" s="661" t="str">
        <f t="shared" si="0"/>
        <v/>
      </c>
      <c r="C65" s="499">
        <f>IF($C$26=TRUE,(Ⅴ２!B20),"表示不可")</f>
        <v>0</v>
      </c>
      <c r="D65" s="500" t="str">
        <f>IF($C$26=TRUE,(Ⅴ２!C20),"表示不可")</f>
        <v>入力不可(前ページへ戻って確認！）</v>
      </c>
      <c r="E65" s="500">
        <f>IF($C$26=TRUE,(Ⅴ２!D20),"表示不可")</f>
        <v>0</v>
      </c>
      <c r="F65" s="662">
        <f>IF($C$26=TRUE,(Ⅴ２!E20),"表示不可")</f>
        <v>0</v>
      </c>
      <c r="G65" s="663">
        <f>IF($C$26=TRUE,(Ⅴ２!F20),"表示不可")</f>
        <v>0</v>
      </c>
      <c r="H65" s="664" t="str">
        <f t="shared" si="1"/>
        <v/>
      </c>
      <c r="I65" s="665">
        <f>IF($C$26=TRUE,(Ⅴ２!H20),"表示不可")</f>
        <v>0</v>
      </c>
      <c r="J65" s="666" t="str">
        <f>IF($C$26=TRUE,(Ⅴ２!I20),"表示不可")</f>
        <v/>
      </c>
      <c r="K65" s="667">
        <f>IF($C$26=TRUE,(Ⅴ２!J20),"表示不可")</f>
        <v>0</v>
      </c>
      <c r="L65" s="668" t="str">
        <f t="shared" si="2"/>
        <v/>
      </c>
      <c r="M65" s="668" t="str">
        <f>IF($C$26=TRUE,(Ⅴ２!L20),"表示不可")</f>
        <v/>
      </c>
      <c r="N65" s="504" t="str">
        <f>IF($C$26=TRUE,(Ⅴ２!M20),"表示不可")</f>
        <v/>
      </c>
      <c r="O65" s="508">
        <f>IF($C$26=TRUE,(Ⅴ２!N20),"表示不可")</f>
        <v>0</v>
      </c>
      <c r="P65" s="277"/>
      <c r="Q65" s="509"/>
      <c r="R65" s="510"/>
      <c r="S65" s="509"/>
      <c r="T65" s="512"/>
      <c r="X65" s="261"/>
    </row>
    <row r="66" spans="1:100" ht="15.75" customHeight="1" x14ac:dyDescent="0.15">
      <c r="A66" s="77">
        <v>16</v>
      </c>
      <c r="B66" s="669" t="str">
        <f t="shared" si="0"/>
        <v/>
      </c>
      <c r="C66" s="514">
        <f>IF($C$26=TRUE,(Ⅴ２!B21),"表示不可")</f>
        <v>0</v>
      </c>
      <c r="D66" s="515" t="str">
        <f>IF($C$26=TRUE,(Ⅴ２!C21),"表示不可")</f>
        <v>入力不可(前ページへ戻って確認！）</v>
      </c>
      <c r="E66" s="515">
        <f>IF($C$26=TRUE,(Ⅴ２!D21),"表示不可")</f>
        <v>0</v>
      </c>
      <c r="F66" s="670">
        <f>IF($C$26=TRUE,(Ⅴ２!E21),"表示不可")</f>
        <v>0</v>
      </c>
      <c r="G66" s="671">
        <f>IF($C$26=TRUE,(Ⅴ２!F21),"表示不可")</f>
        <v>0</v>
      </c>
      <c r="H66" s="672" t="str">
        <f t="shared" si="1"/>
        <v/>
      </c>
      <c r="I66" s="673">
        <f>IF($C$26=TRUE,(Ⅴ２!H21),"表示不可")</f>
        <v>0</v>
      </c>
      <c r="J66" s="674" t="str">
        <f>IF($C$26=TRUE,(Ⅴ２!I21),"表示不可")</f>
        <v/>
      </c>
      <c r="K66" s="675">
        <f>IF($C$26=TRUE,(Ⅴ２!J21),"表示不可")</f>
        <v>0</v>
      </c>
      <c r="L66" s="676" t="str">
        <f t="shared" si="2"/>
        <v/>
      </c>
      <c r="M66" s="676" t="str">
        <f>IF($C$26=TRUE,(Ⅴ２!L21),"表示不可")</f>
        <v/>
      </c>
      <c r="N66" s="519" t="str">
        <f>IF($C$26=TRUE,(Ⅴ２!M21),"表示不可")</f>
        <v/>
      </c>
      <c r="O66" s="522">
        <f>IF($C$26=TRUE,(Ⅴ２!N21),"表示不可")</f>
        <v>0</v>
      </c>
      <c r="P66" s="277"/>
      <c r="Q66" s="523"/>
      <c r="R66" s="524"/>
      <c r="S66" s="523"/>
      <c r="T66" s="526"/>
      <c r="X66" s="261"/>
    </row>
    <row r="67" spans="1:100" ht="15.75" customHeight="1" x14ac:dyDescent="0.15">
      <c r="A67" s="77">
        <v>17</v>
      </c>
      <c r="B67" s="652" t="str">
        <f t="shared" si="0"/>
        <v/>
      </c>
      <c r="C67" s="477">
        <f>IF($C$26=TRUE,(Ⅴ２!B22),"表示不可")</f>
        <v>0</v>
      </c>
      <c r="D67" s="478" t="str">
        <f>IF($C$26=TRUE,(Ⅴ２!C22),"表示不可")</f>
        <v>入力不可(前ページへ戻って確認！）</v>
      </c>
      <c r="E67" s="478">
        <f>IF($C$26=TRUE,(Ⅴ２!D22),"表示不可")</f>
        <v>0</v>
      </c>
      <c r="F67" s="653">
        <f>IF($C$26=TRUE,(Ⅴ２!E22),"表示不可")</f>
        <v>0</v>
      </c>
      <c r="G67" s="654">
        <f>IF($C$26=TRUE,(Ⅴ２!F22),"表示不可")</f>
        <v>0</v>
      </c>
      <c r="H67" s="655" t="str">
        <f t="shared" si="1"/>
        <v/>
      </c>
      <c r="I67" s="656">
        <f>IF($C$26=TRUE,(Ⅴ２!H22),"表示不可")</f>
        <v>0</v>
      </c>
      <c r="J67" s="657" t="str">
        <f>IF($C$26=TRUE,(Ⅴ２!I22),"表示不可")</f>
        <v/>
      </c>
      <c r="K67" s="660">
        <f>IF($C$26=TRUE,(Ⅴ２!J22),"表示不可")</f>
        <v>0</v>
      </c>
      <c r="L67" s="659" t="str">
        <f t="shared" si="2"/>
        <v/>
      </c>
      <c r="M67" s="659" t="str">
        <f>IF($C$26=TRUE,(Ⅴ２!L22),"表示不可")</f>
        <v/>
      </c>
      <c r="N67" s="485" t="str">
        <f>IF($C$26=TRUE,(Ⅴ２!M22),"表示不可")</f>
        <v/>
      </c>
      <c r="O67" s="486">
        <f>IF($C$26=TRUE,(Ⅴ２!N22),"表示不可")</f>
        <v>0</v>
      </c>
      <c r="P67" s="277"/>
      <c r="Q67" s="492"/>
      <c r="R67" s="493"/>
      <c r="S67" s="492"/>
      <c r="T67" s="495"/>
      <c r="X67" s="261"/>
    </row>
    <row r="68" spans="1:100" ht="15.75" customHeight="1" x14ac:dyDescent="0.15">
      <c r="A68" s="77">
        <v>18</v>
      </c>
      <c r="B68" s="652" t="str">
        <f t="shared" si="0"/>
        <v/>
      </c>
      <c r="C68" s="477">
        <f>IF($C$26=TRUE,(Ⅴ２!B23),"表示不可")</f>
        <v>0</v>
      </c>
      <c r="D68" s="478" t="str">
        <f>IF($C$26=TRUE,(Ⅴ２!C23),"表示不可")</f>
        <v>入力不可(前ページへ戻って確認！）</v>
      </c>
      <c r="E68" s="478">
        <f>IF($C$26=TRUE,(Ⅴ２!D23),"表示不可")</f>
        <v>0</v>
      </c>
      <c r="F68" s="653">
        <f>IF($C$26=TRUE,(Ⅴ２!E23),"表示不可")</f>
        <v>0</v>
      </c>
      <c r="G68" s="654">
        <f>IF($C$26=TRUE,(Ⅴ２!F23),"表示不可")</f>
        <v>0</v>
      </c>
      <c r="H68" s="655" t="str">
        <f t="shared" si="1"/>
        <v/>
      </c>
      <c r="I68" s="656">
        <f>IF($C$26=TRUE,(Ⅴ２!H23),"表示不可")</f>
        <v>0</v>
      </c>
      <c r="J68" s="657" t="str">
        <f>IF($C$26=TRUE,(Ⅴ２!I23),"表示不可")</f>
        <v/>
      </c>
      <c r="K68" s="660">
        <f>IF($C$26=TRUE,(Ⅴ２!J23),"表示不可")</f>
        <v>0</v>
      </c>
      <c r="L68" s="659" t="str">
        <f t="shared" si="2"/>
        <v/>
      </c>
      <c r="M68" s="659" t="str">
        <f>IF($C$26=TRUE,(Ⅴ２!L23),"表示不可")</f>
        <v/>
      </c>
      <c r="N68" s="485" t="str">
        <f>IF($C$26=TRUE,(Ⅴ２!M23),"表示不可")</f>
        <v/>
      </c>
      <c r="O68" s="486">
        <f>IF($C$26=TRUE,(Ⅴ２!N23),"表示不可")</f>
        <v>0</v>
      </c>
      <c r="P68" s="277"/>
      <c r="Q68" s="492"/>
      <c r="R68" s="493"/>
      <c r="S68" s="492"/>
      <c r="T68" s="495"/>
      <c r="X68" s="261"/>
    </row>
    <row r="69" spans="1:100" ht="15.75" customHeight="1" x14ac:dyDescent="0.15">
      <c r="A69" s="77">
        <v>19</v>
      </c>
      <c r="B69" s="652" t="str">
        <f t="shared" si="0"/>
        <v/>
      </c>
      <c r="C69" s="477">
        <f>IF($C$26=TRUE,(Ⅴ２!B24),"表示不可")</f>
        <v>0</v>
      </c>
      <c r="D69" s="478" t="str">
        <f>IF($C$26=TRUE,(Ⅴ２!C24),"表示不可")</f>
        <v>入力不可(前ページへ戻って確認！）</v>
      </c>
      <c r="E69" s="478">
        <f>IF($C$26=TRUE,(Ⅴ２!D24),"表示不可")</f>
        <v>0</v>
      </c>
      <c r="F69" s="653">
        <f>IF($C$26=TRUE,(Ⅴ２!E24),"表示不可")</f>
        <v>0</v>
      </c>
      <c r="G69" s="654">
        <f>IF($C$26=TRUE,(Ⅴ２!F24),"表示不可")</f>
        <v>0</v>
      </c>
      <c r="H69" s="655" t="str">
        <f t="shared" si="1"/>
        <v/>
      </c>
      <c r="I69" s="656">
        <f>IF($C$26=TRUE,(Ⅴ２!H24),"表示不可")</f>
        <v>0</v>
      </c>
      <c r="J69" s="657" t="str">
        <f>IF($C$26=TRUE,(Ⅴ２!I24),"表示不可")</f>
        <v/>
      </c>
      <c r="K69" s="660">
        <f>IF($C$26=TRUE,(Ⅴ２!J24),"表示不可")</f>
        <v>0</v>
      </c>
      <c r="L69" s="659" t="str">
        <f t="shared" si="2"/>
        <v/>
      </c>
      <c r="M69" s="659" t="str">
        <f>IF($C$26=TRUE,(Ⅴ２!L24),"表示不可")</f>
        <v/>
      </c>
      <c r="N69" s="485" t="str">
        <f>IF($C$26=TRUE,(Ⅴ２!M24),"表示不可")</f>
        <v/>
      </c>
      <c r="O69" s="486">
        <f>IF($C$26=TRUE,(Ⅴ２!N24),"表示不可")</f>
        <v>0</v>
      </c>
      <c r="P69" s="277"/>
      <c r="Q69" s="492"/>
      <c r="R69" s="493"/>
      <c r="S69" s="492"/>
      <c r="T69" s="495"/>
      <c r="X69" s="261"/>
    </row>
    <row r="70" spans="1:100" ht="15.75" customHeight="1" thickBot="1" x14ac:dyDescent="0.2">
      <c r="A70" s="77">
        <v>20</v>
      </c>
      <c r="B70" s="677" t="str">
        <f t="shared" si="0"/>
        <v/>
      </c>
      <c r="C70" s="528">
        <f>IF($C$26=TRUE,(Ⅴ２!B25),"表示不可")</f>
        <v>0</v>
      </c>
      <c r="D70" s="529" t="str">
        <f>IF($C$26=TRUE,(Ⅴ２!C25),"表示不可")</f>
        <v>入力不可(前ページへ戻って確認！）</v>
      </c>
      <c r="E70" s="529">
        <f>IF($C$26=TRUE,(Ⅴ２!D25),"表示不可")</f>
        <v>0</v>
      </c>
      <c r="F70" s="678">
        <f>IF($C$26=TRUE,(Ⅴ２!E25),"表示不可")</f>
        <v>0</v>
      </c>
      <c r="G70" s="679">
        <f>IF($C$26=TRUE,(Ⅴ２!F25),"表示不可")</f>
        <v>0</v>
      </c>
      <c r="H70" s="680" t="str">
        <f t="shared" si="1"/>
        <v/>
      </c>
      <c r="I70" s="681">
        <f>IF($C$26=TRUE,(Ⅴ２!H25),"表示不可")</f>
        <v>0</v>
      </c>
      <c r="J70" s="682" t="str">
        <f>IF($C$26=TRUE,(Ⅴ２!I25),"表示不可")</f>
        <v/>
      </c>
      <c r="K70" s="683">
        <f>IF($C$26=TRUE,(Ⅴ２!J25),"表示不可")</f>
        <v>0</v>
      </c>
      <c r="L70" s="684" t="str">
        <f t="shared" si="2"/>
        <v/>
      </c>
      <c r="M70" s="684" t="str">
        <f>IF($C$26=TRUE,(Ⅴ２!L25),"表示不可")</f>
        <v/>
      </c>
      <c r="N70" s="533" t="str">
        <f>IF($C$26=TRUE,(Ⅴ２!M25),"表示不可")</f>
        <v/>
      </c>
      <c r="O70" s="537">
        <f>IF($C$26=TRUE,(Ⅴ２!N25),"表示不可")</f>
        <v>0</v>
      </c>
      <c r="P70" s="277"/>
      <c r="Q70" s="509"/>
      <c r="R70" s="510"/>
      <c r="S70" s="509"/>
      <c r="T70" s="512"/>
      <c r="X70" s="261"/>
    </row>
    <row r="71" spans="1:100" ht="15.75" customHeight="1" thickTop="1" x14ac:dyDescent="0.15">
      <c r="A71" s="77">
        <v>21</v>
      </c>
      <c r="B71" s="685" t="str">
        <f>IF($C$4="", "",$C$4)</f>
        <v/>
      </c>
      <c r="C71" s="477">
        <f>IF($C$26=TRUE,(Ⅴ２!B26),"表示不可")</f>
        <v>0</v>
      </c>
      <c r="D71" s="478" t="str">
        <f>IF($C$26=TRUE,(Ⅴ２!C26),"表示不可")</f>
        <v>入力不可(前ページへ戻って確認！）</v>
      </c>
      <c r="E71" s="478">
        <f>IF($C$26=TRUE,(Ⅴ２!D26),"表示不可")</f>
        <v>0</v>
      </c>
      <c r="F71" s="653">
        <f>IF($C$26=TRUE,(Ⅴ２!E26),"表示不可")</f>
        <v>0</v>
      </c>
      <c r="G71" s="671">
        <f>IF($C$26=TRUE,(Ⅴ２!F26),"表示不可")</f>
        <v>0</v>
      </c>
      <c r="H71" s="686" t="str">
        <f>IF(C71="アナウンス","記入→","")</f>
        <v/>
      </c>
      <c r="I71" s="673">
        <f>IF($C$26=TRUE,(Ⅴ２!H26),"表示不可")</f>
        <v>0</v>
      </c>
      <c r="J71" s="674" t="str">
        <f>IF($C$26=TRUE,(Ⅴ２!I26),"表示不可")</f>
        <v/>
      </c>
      <c r="K71" s="675">
        <f>IF($C$26=TRUE,(Ⅴ２!J26),"表示不可")</f>
        <v>0</v>
      </c>
      <c r="L71" s="687" t="str">
        <f>IF(C71="朗読","記入→","")</f>
        <v/>
      </c>
      <c r="M71" s="676" t="str">
        <f>IF($C$26=TRUE,(Ⅴ２!L26),"表示不可")</f>
        <v/>
      </c>
      <c r="N71" s="548" t="str">
        <f>IF($C$26=TRUE,(Ⅴ２!M26),"表示不可")</f>
        <v/>
      </c>
      <c r="O71" s="549">
        <f>IF($C$26=TRUE,(Ⅴ２!N26),"表示不可")</f>
        <v>0</v>
      </c>
      <c r="P71" s="277"/>
      <c r="Q71" s="487"/>
      <c r="R71" s="488"/>
      <c r="S71" s="489"/>
      <c r="T71" s="490"/>
    </row>
    <row r="72" spans="1:100" ht="15.75" customHeight="1" x14ac:dyDescent="0.15">
      <c r="A72" s="77">
        <v>22</v>
      </c>
      <c r="B72" s="685" t="str">
        <f t="shared" ref="B72:B90" si="3">IF($C$4="", "",$C$4)</f>
        <v/>
      </c>
      <c r="C72" s="477">
        <f>IF($C$26=TRUE,(Ⅴ２!B27),"表示不可")</f>
        <v>0</v>
      </c>
      <c r="D72" s="478" t="str">
        <f>IF($C$26=TRUE,(Ⅴ２!C27),"表示不可")</f>
        <v>入力不可(前ページへ戻って確認！）</v>
      </c>
      <c r="E72" s="478">
        <f>IF($C$26=TRUE,(Ⅴ２!D27),"表示不可")</f>
        <v>0</v>
      </c>
      <c r="F72" s="653">
        <f>IF($C$26=TRUE,(Ⅴ２!E27),"表示不可")</f>
        <v>0</v>
      </c>
      <c r="G72" s="654">
        <f>IF($C$26=TRUE,(Ⅴ２!F27),"表示不可")</f>
        <v>0</v>
      </c>
      <c r="H72" s="686" t="str">
        <f t="shared" ref="H72:H90" si="4">IF(C72="アナウンス","記入→","")</f>
        <v/>
      </c>
      <c r="I72" s="656">
        <f>IF($C$26=TRUE,(Ⅴ２!H27),"表示不可")</f>
        <v>0</v>
      </c>
      <c r="J72" s="657" t="str">
        <f>IF($C$26=TRUE,(Ⅴ２!I27),"表示不可")</f>
        <v/>
      </c>
      <c r="K72" s="660">
        <f>IF($C$26=TRUE,(Ⅴ２!J27),"表示不可")</f>
        <v>0</v>
      </c>
      <c r="L72" s="688" t="str">
        <f t="shared" ref="L72:L90" si="5">IF(C72="朗読","記入→","")</f>
        <v/>
      </c>
      <c r="M72" s="659" t="str">
        <f>IF($C$26=TRUE,(Ⅴ２!L27),"表示不可")</f>
        <v/>
      </c>
      <c r="N72" s="548" t="str">
        <f>IF($C$26=TRUE,(Ⅴ２!M27),"表示不可")</f>
        <v/>
      </c>
      <c r="O72" s="549">
        <f>IF($C$26=TRUE,(Ⅴ２!N27),"表示不可")</f>
        <v>0</v>
      </c>
      <c r="P72" s="277"/>
      <c r="Q72" s="492"/>
      <c r="R72" s="493"/>
      <c r="S72" s="494"/>
      <c r="T72" s="495"/>
    </row>
    <row r="73" spans="1:100" s="562" customFormat="1" ht="15.75" customHeight="1" x14ac:dyDescent="0.25">
      <c r="A73" s="77">
        <v>23</v>
      </c>
      <c r="B73" s="685" t="str">
        <f t="shared" si="3"/>
        <v/>
      </c>
      <c r="C73" s="477">
        <f>IF($C$26=TRUE,(Ⅴ２!B28),"表示不可")</f>
        <v>0</v>
      </c>
      <c r="D73" s="478" t="str">
        <f>IF($C$26=TRUE,(Ⅴ２!C28),"表示不可")</f>
        <v>入力不可(前ページへ戻って確認！）</v>
      </c>
      <c r="E73" s="478">
        <f>IF($C$26=TRUE,(Ⅴ２!D28),"表示不可")</f>
        <v>0</v>
      </c>
      <c r="F73" s="653">
        <f>IF($C$26=TRUE,(Ⅴ２!E28),"表示不可")</f>
        <v>0</v>
      </c>
      <c r="G73" s="654">
        <f>IF($C$26=TRUE,(Ⅴ２!F28),"表示不可")</f>
        <v>0</v>
      </c>
      <c r="H73" s="686" t="str">
        <f t="shared" si="4"/>
        <v/>
      </c>
      <c r="I73" s="656">
        <f>IF($C$26=TRUE,(Ⅴ２!H28),"表示不可")</f>
        <v>0</v>
      </c>
      <c r="J73" s="657" t="str">
        <f>IF($C$26=TRUE,(Ⅴ２!I28),"表示不可")</f>
        <v/>
      </c>
      <c r="K73" s="660">
        <f>IF($C$26=TRUE,(Ⅴ２!J28),"表示不可")</f>
        <v>0</v>
      </c>
      <c r="L73" s="688" t="str">
        <f t="shared" si="5"/>
        <v/>
      </c>
      <c r="M73" s="659" t="str">
        <f>IF($C$26=TRUE,(Ⅴ２!L28),"表示不可")</f>
        <v/>
      </c>
      <c r="N73" s="548" t="str">
        <f>IF($C$26=TRUE,(Ⅴ２!M28),"表示不可")</f>
        <v/>
      </c>
      <c r="O73" s="549">
        <f>IF($C$26=TRUE,(Ⅴ２!N28),"表示不可")</f>
        <v>0</v>
      </c>
      <c r="P73" s="277"/>
      <c r="Q73" s="492"/>
      <c r="R73" s="493"/>
      <c r="S73" s="494"/>
      <c r="T73" s="495"/>
      <c r="U73" s="271"/>
      <c r="V73" s="271"/>
      <c r="W73" s="76"/>
      <c r="X73" s="76"/>
      <c r="Y73" s="76"/>
      <c r="Z73" s="271"/>
      <c r="AA73" s="272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</row>
    <row r="74" spans="1:100" ht="15.75" customHeight="1" x14ac:dyDescent="0.15">
      <c r="A74" s="77">
        <v>24</v>
      </c>
      <c r="B74" s="685" t="str">
        <f t="shared" si="3"/>
        <v/>
      </c>
      <c r="C74" s="477">
        <f>IF($C$26=TRUE,(Ⅴ２!B29),"表示不可")</f>
        <v>0</v>
      </c>
      <c r="D74" s="478" t="str">
        <f>IF($C$26=TRUE,(Ⅴ２!C29),"表示不可")</f>
        <v>入力不可(前ページへ戻って確認！）</v>
      </c>
      <c r="E74" s="478">
        <f>IF($C$26=TRUE,(Ⅴ２!D29),"表示不可")</f>
        <v>0</v>
      </c>
      <c r="F74" s="653">
        <f>IF($C$26=TRUE,(Ⅴ２!E29),"表示不可")</f>
        <v>0</v>
      </c>
      <c r="G74" s="654">
        <f>IF($C$26=TRUE,(Ⅴ２!F29),"表示不可")</f>
        <v>0</v>
      </c>
      <c r="H74" s="686" t="str">
        <f t="shared" si="4"/>
        <v/>
      </c>
      <c r="I74" s="656">
        <f>IF($C$26=TRUE,(Ⅴ２!H29),"表示不可")</f>
        <v>0</v>
      </c>
      <c r="J74" s="657" t="str">
        <f>IF($C$26=TRUE,(Ⅴ２!I29),"表示不可")</f>
        <v/>
      </c>
      <c r="K74" s="660">
        <f>IF($C$26=TRUE,(Ⅴ２!J29),"表示不可")</f>
        <v>0</v>
      </c>
      <c r="L74" s="688" t="str">
        <f t="shared" si="5"/>
        <v/>
      </c>
      <c r="M74" s="659" t="str">
        <f>IF($C$26=TRUE,(Ⅴ２!L29),"表示不可")</f>
        <v/>
      </c>
      <c r="N74" s="548" t="str">
        <f>IF($C$26=TRUE,(Ⅴ２!M29),"表示不可")</f>
        <v/>
      </c>
      <c r="O74" s="549">
        <f>IF($C$26=TRUE,(Ⅴ２!N29),"表示不可")</f>
        <v>0</v>
      </c>
      <c r="P74" s="277"/>
      <c r="Q74" s="492"/>
      <c r="R74" s="493"/>
      <c r="S74" s="494"/>
      <c r="T74" s="496"/>
      <c r="W74" s="497"/>
      <c r="X74" s="497"/>
    </row>
    <row r="75" spans="1:100" ht="15.75" customHeight="1" thickBot="1" x14ac:dyDescent="0.2">
      <c r="A75" s="77">
        <v>25</v>
      </c>
      <c r="B75" s="689" t="str">
        <f t="shared" si="3"/>
        <v/>
      </c>
      <c r="C75" s="499">
        <f>IF($C$26=TRUE,(Ⅴ２!B30),"表示不可")</f>
        <v>0</v>
      </c>
      <c r="D75" s="500" t="str">
        <f>IF($C$26=TRUE,(Ⅴ２!C30),"表示不可")</f>
        <v>入力不可(前ページへ戻って確認！）</v>
      </c>
      <c r="E75" s="500">
        <f>IF($C$26=TRUE,(Ⅴ２!D30),"表示不可")</f>
        <v>0</v>
      </c>
      <c r="F75" s="662">
        <f>IF($C$26=TRUE,(Ⅴ２!E30),"表示不可")</f>
        <v>0</v>
      </c>
      <c r="G75" s="663">
        <f>IF($C$26=TRUE,(Ⅴ２!F30),"表示不可")</f>
        <v>0</v>
      </c>
      <c r="H75" s="690" t="str">
        <f t="shared" si="4"/>
        <v/>
      </c>
      <c r="I75" s="665">
        <f>IF($C$26=TRUE,(Ⅴ２!H30),"表示不可")</f>
        <v>0</v>
      </c>
      <c r="J75" s="666" t="str">
        <f>IF($C$26=TRUE,(Ⅴ２!I30),"表示不可")</f>
        <v/>
      </c>
      <c r="K75" s="667">
        <f>IF($C$26=TRUE,(Ⅴ２!J30),"表示不可")</f>
        <v>0</v>
      </c>
      <c r="L75" s="691" t="str">
        <f t="shared" si="5"/>
        <v/>
      </c>
      <c r="M75" s="668" t="str">
        <f>IF($C$26=TRUE,(Ⅴ２!L30),"表示不可")</f>
        <v/>
      </c>
      <c r="N75" s="553" t="str">
        <f>IF($C$26=TRUE,(Ⅴ２!M30),"表示不可")</f>
        <v/>
      </c>
      <c r="O75" s="554">
        <f>IF($C$26=TRUE,(Ⅴ２!N30),"表示不可")</f>
        <v>0</v>
      </c>
      <c r="P75" s="277"/>
      <c r="Q75" s="509"/>
      <c r="R75" s="510"/>
      <c r="S75" s="511"/>
      <c r="T75" s="512"/>
    </row>
    <row r="76" spans="1:100" s="279" customFormat="1" ht="15.75" customHeight="1" x14ac:dyDescent="0.15">
      <c r="A76" s="77">
        <v>26</v>
      </c>
      <c r="B76" s="692" t="str">
        <f t="shared" si="3"/>
        <v/>
      </c>
      <c r="C76" s="514">
        <f>IF($C$26=TRUE,(Ⅴ２!B31),"表示不可")</f>
        <v>0</v>
      </c>
      <c r="D76" s="515" t="str">
        <f>IF($C$26=TRUE,(Ⅴ２!C31),"表示不可")</f>
        <v>入力不可(前ページへ戻って確認！）</v>
      </c>
      <c r="E76" s="515">
        <f>IF($C$26=TRUE,(Ⅴ２!D31),"表示不可")</f>
        <v>0</v>
      </c>
      <c r="F76" s="670">
        <f>IF($C$26=TRUE,(Ⅴ２!E31),"表示不可")</f>
        <v>0</v>
      </c>
      <c r="G76" s="671">
        <f>IF($C$26=TRUE,(Ⅴ２!F31),"表示不可")</f>
        <v>0</v>
      </c>
      <c r="H76" s="693" t="str">
        <f t="shared" si="4"/>
        <v/>
      </c>
      <c r="I76" s="673">
        <f>IF($C$26=TRUE,(Ⅴ２!H31),"表示不可")</f>
        <v>0</v>
      </c>
      <c r="J76" s="674" t="str">
        <f>IF($C$26=TRUE,(Ⅴ２!I31),"表示不可")</f>
        <v/>
      </c>
      <c r="K76" s="675">
        <f>IF($C$26=TRUE,(Ⅴ２!J31),"表示不可")</f>
        <v>0</v>
      </c>
      <c r="L76" s="687" t="str">
        <f t="shared" si="5"/>
        <v/>
      </c>
      <c r="M76" s="676" t="str">
        <f>IF($C$26=TRUE,(Ⅴ２!L31),"表示不可")</f>
        <v/>
      </c>
      <c r="N76" s="556" t="str">
        <f>IF($C$26=TRUE,(Ⅴ２!M31),"表示不可")</f>
        <v/>
      </c>
      <c r="O76" s="557">
        <f>IF($C$26=TRUE,(Ⅴ２!N31),"表示不可")</f>
        <v>0</v>
      </c>
      <c r="P76" s="277"/>
      <c r="Q76" s="523"/>
      <c r="R76" s="524"/>
      <c r="S76" s="525"/>
      <c r="T76" s="526"/>
      <c r="U76" s="271"/>
      <c r="V76" s="271"/>
      <c r="W76" s="76"/>
      <c r="X76" s="76"/>
      <c r="Y76" s="76"/>
      <c r="Z76" s="271"/>
      <c r="AA76" s="272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</row>
    <row r="77" spans="1:100" s="279" customFormat="1" ht="15.75" customHeight="1" x14ac:dyDescent="0.15">
      <c r="A77" s="77">
        <v>27</v>
      </c>
      <c r="B77" s="685" t="str">
        <f t="shared" si="3"/>
        <v/>
      </c>
      <c r="C77" s="477">
        <f>IF($C$26=TRUE,(Ⅴ２!B32),"表示不可")</f>
        <v>0</v>
      </c>
      <c r="D77" s="478" t="str">
        <f>IF($C$26=TRUE,(Ⅴ２!C32),"表示不可")</f>
        <v>入力不可(前ページへ戻って確認！）</v>
      </c>
      <c r="E77" s="478">
        <f>IF($C$26=TRUE,(Ⅴ２!D32),"表示不可")</f>
        <v>0</v>
      </c>
      <c r="F77" s="653">
        <f>IF($C$26=TRUE,(Ⅴ２!E32),"表示不可")</f>
        <v>0</v>
      </c>
      <c r="G77" s="654">
        <f>IF($C$26=TRUE,(Ⅴ２!F32),"表示不可")</f>
        <v>0</v>
      </c>
      <c r="H77" s="686" t="str">
        <f t="shared" si="4"/>
        <v/>
      </c>
      <c r="I77" s="656">
        <f>IF($C$26=TRUE,(Ⅴ２!H32),"表示不可")</f>
        <v>0</v>
      </c>
      <c r="J77" s="657" t="str">
        <f>IF($C$26=TRUE,(Ⅴ２!I32),"表示不可")</f>
        <v/>
      </c>
      <c r="K77" s="660">
        <f>IF($C$26=TRUE,(Ⅴ２!J32),"表示不可")</f>
        <v>0</v>
      </c>
      <c r="L77" s="688" t="str">
        <f t="shared" si="5"/>
        <v/>
      </c>
      <c r="M77" s="659" t="str">
        <f>IF($C$26=TRUE,(Ⅴ２!L32),"表示不可")</f>
        <v/>
      </c>
      <c r="N77" s="548" t="str">
        <f>IF($C$26=TRUE,(Ⅴ２!M32),"表示不可")</f>
        <v/>
      </c>
      <c r="O77" s="549">
        <f>IF($C$26=TRUE,(Ⅴ２!N32),"表示不可")</f>
        <v>0</v>
      </c>
      <c r="P77" s="277"/>
      <c r="Q77" s="492"/>
      <c r="R77" s="493"/>
      <c r="S77" s="494"/>
      <c r="T77" s="496"/>
      <c r="U77" s="271"/>
      <c r="V77" s="271"/>
      <c r="W77" s="497"/>
      <c r="X77" s="497"/>
      <c r="Y77" s="76"/>
      <c r="Z77" s="271"/>
      <c r="AA77" s="272"/>
      <c r="AB77" s="76"/>
      <c r="AC77" s="76"/>
      <c r="AD77" s="76"/>
      <c r="AE77" s="76"/>
      <c r="AF77" s="76"/>
      <c r="AG77" s="76"/>
      <c r="AH77" s="76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</row>
    <row r="78" spans="1:100" s="279" customFormat="1" ht="15.75" customHeight="1" x14ac:dyDescent="0.15">
      <c r="A78" s="77">
        <v>28</v>
      </c>
      <c r="B78" s="685" t="str">
        <f t="shared" si="3"/>
        <v/>
      </c>
      <c r="C78" s="477">
        <f>IF($C$26=TRUE,(Ⅴ２!B33),"表示不可")</f>
        <v>0</v>
      </c>
      <c r="D78" s="478" t="str">
        <f>IF($C$26=TRUE,(Ⅴ２!C33),"表示不可")</f>
        <v>入力不可(前ページへ戻って確認！）</v>
      </c>
      <c r="E78" s="478">
        <f>IF($C$26=TRUE,(Ⅴ２!D33),"表示不可")</f>
        <v>0</v>
      </c>
      <c r="F78" s="653">
        <f>IF($C$26=TRUE,(Ⅴ２!E33),"表示不可")</f>
        <v>0</v>
      </c>
      <c r="G78" s="654">
        <f>IF($C$26=TRUE,(Ⅴ２!F33),"表示不可")</f>
        <v>0</v>
      </c>
      <c r="H78" s="686" t="str">
        <f t="shared" si="4"/>
        <v/>
      </c>
      <c r="I78" s="656">
        <f>IF($C$26=TRUE,(Ⅴ２!H33),"表示不可")</f>
        <v>0</v>
      </c>
      <c r="J78" s="657" t="str">
        <f>IF($C$26=TRUE,(Ⅴ２!I33),"表示不可")</f>
        <v/>
      </c>
      <c r="K78" s="660">
        <f>IF($C$26=TRUE,(Ⅴ２!J33),"表示不可")</f>
        <v>0</v>
      </c>
      <c r="L78" s="688" t="str">
        <f t="shared" si="5"/>
        <v/>
      </c>
      <c r="M78" s="659" t="str">
        <f>IF($C$26=TRUE,(Ⅴ２!L33),"表示不可")</f>
        <v/>
      </c>
      <c r="N78" s="548" t="str">
        <f>IF($C$26=TRUE,(Ⅴ２!M33),"表示不可")</f>
        <v/>
      </c>
      <c r="O78" s="549">
        <f>IF($C$26=TRUE,(Ⅴ２!N33),"表示不可")</f>
        <v>0</v>
      </c>
      <c r="P78" s="277"/>
      <c r="Q78" s="492"/>
      <c r="R78" s="493"/>
      <c r="S78" s="494"/>
      <c r="T78" s="495"/>
      <c r="U78" s="271"/>
      <c r="V78" s="271"/>
      <c r="W78" s="76"/>
      <c r="X78" s="76"/>
      <c r="Y78" s="76"/>
      <c r="Z78" s="271"/>
      <c r="AA78" s="272"/>
      <c r="AB78" s="76"/>
      <c r="AC78" s="76"/>
      <c r="AD78" s="76"/>
      <c r="AE78" s="76"/>
      <c r="AF78" s="76"/>
      <c r="AG78" s="76"/>
      <c r="AH78" s="76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</row>
    <row r="79" spans="1:100" s="279" customFormat="1" ht="15.75" customHeight="1" x14ac:dyDescent="0.15">
      <c r="A79" s="77">
        <v>29</v>
      </c>
      <c r="B79" s="685" t="str">
        <f t="shared" si="3"/>
        <v/>
      </c>
      <c r="C79" s="477">
        <f>IF($C$26=TRUE,(Ⅴ２!B34),"表示不可")</f>
        <v>0</v>
      </c>
      <c r="D79" s="478" t="str">
        <f>IF($C$26=TRUE,(Ⅴ２!C34),"表示不可")</f>
        <v>入力不可(前ページへ戻って確認！）</v>
      </c>
      <c r="E79" s="478">
        <f>IF($C$26=TRUE,(Ⅴ２!D34),"表示不可")</f>
        <v>0</v>
      </c>
      <c r="F79" s="653">
        <f>IF($C$26=TRUE,(Ⅴ２!E34),"表示不可")</f>
        <v>0</v>
      </c>
      <c r="G79" s="654">
        <f>IF($C$26=TRUE,(Ⅴ２!F34),"表示不可")</f>
        <v>0</v>
      </c>
      <c r="H79" s="686" t="str">
        <f t="shared" si="4"/>
        <v/>
      </c>
      <c r="I79" s="656">
        <f>IF($C$26=TRUE,(Ⅴ２!H34),"表示不可")</f>
        <v>0</v>
      </c>
      <c r="J79" s="657" t="str">
        <f>IF($C$26=TRUE,(Ⅴ２!I34),"表示不可")</f>
        <v/>
      </c>
      <c r="K79" s="660">
        <f>IF($C$26=TRUE,(Ⅴ２!J34),"表示不可")</f>
        <v>0</v>
      </c>
      <c r="L79" s="688" t="str">
        <f t="shared" si="5"/>
        <v/>
      </c>
      <c r="M79" s="659" t="str">
        <f>IF($C$26=TRUE,(Ⅴ２!L34),"表示不可")</f>
        <v/>
      </c>
      <c r="N79" s="548" t="str">
        <f>IF($C$26=TRUE,(Ⅴ２!M34),"表示不可")</f>
        <v/>
      </c>
      <c r="O79" s="549">
        <f>IF($C$26=TRUE,(Ⅴ２!N34),"表示不可")</f>
        <v>0</v>
      </c>
      <c r="P79" s="277"/>
      <c r="Q79" s="492"/>
      <c r="R79" s="493"/>
      <c r="S79" s="494"/>
      <c r="T79" s="495"/>
      <c r="U79" s="271"/>
      <c r="V79" s="271"/>
      <c r="W79" s="76"/>
      <c r="X79" s="76"/>
      <c r="Y79" s="76"/>
      <c r="Z79" s="271"/>
      <c r="AA79" s="272"/>
      <c r="AB79" s="76"/>
      <c r="AC79" s="76"/>
      <c r="AD79" s="76"/>
      <c r="AE79" s="76"/>
      <c r="AF79" s="76"/>
      <c r="AG79" s="76"/>
      <c r="AH79" s="76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</row>
    <row r="80" spans="1:100" s="279" customFormat="1" ht="15.75" customHeight="1" thickBot="1" x14ac:dyDescent="0.2">
      <c r="A80" s="77">
        <v>30</v>
      </c>
      <c r="B80" s="694" t="str">
        <f t="shared" si="3"/>
        <v/>
      </c>
      <c r="C80" s="528">
        <f>IF($C$26=TRUE,(Ⅴ２!B35),"表示不可")</f>
        <v>0</v>
      </c>
      <c r="D80" s="529" t="str">
        <f>IF($C$26=TRUE,(Ⅴ２!C35),"表示不可")</f>
        <v>入力不可(前ページへ戻って確認！）</v>
      </c>
      <c r="E80" s="529">
        <f>IF($C$26=TRUE,(Ⅴ２!D35),"表示不可")</f>
        <v>0</v>
      </c>
      <c r="F80" s="678">
        <f>IF($C$26=TRUE,(Ⅴ２!E35),"表示不可")</f>
        <v>0</v>
      </c>
      <c r="G80" s="679">
        <f>IF($C$26=TRUE,(Ⅴ２!F35),"表示不可")</f>
        <v>0</v>
      </c>
      <c r="H80" s="695" t="str">
        <f t="shared" si="4"/>
        <v/>
      </c>
      <c r="I80" s="681">
        <f>IF($C$26=TRUE,(Ⅴ２!H35),"表示不可")</f>
        <v>0</v>
      </c>
      <c r="J80" s="682" t="str">
        <f>IF($C$26=TRUE,(Ⅴ２!I35),"表示不可")</f>
        <v/>
      </c>
      <c r="K80" s="683">
        <f>IF($C$26=TRUE,(Ⅴ２!J35),"表示不可")</f>
        <v>0</v>
      </c>
      <c r="L80" s="696" t="str">
        <f t="shared" si="5"/>
        <v/>
      </c>
      <c r="M80" s="684" t="str">
        <f>IF($C$26=TRUE,(Ⅴ２!L35),"表示不可")</f>
        <v/>
      </c>
      <c r="N80" s="560" t="str">
        <f>IF($C$26=TRUE,(Ⅴ２!M35),"表示不可")</f>
        <v/>
      </c>
      <c r="O80" s="561">
        <f>IF($C$26=TRUE,(Ⅴ２!N35),"表示不可")</f>
        <v>0</v>
      </c>
      <c r="P80" s="277"/>
      <c r="Q80" s="538"/>
      <c r="R80" s="539"/>
      <c r="S80" s="540"/>
      <c r="T80" s="541"/>
      <c r="U80" s="271"/>
      <c r="V80" s="271"/>
      <c r="W80" s="76"/>
      <c r="X80" s="76"/>
      <c r="Y80" s="76"/>
      <c r="Z80" s="271"/>
      <c r="AA80" s="272"/>
      <c r="AB80" s="76"/>
      <c r="AC80" s="76"/>
      <c r="AD80" s="76"/>
      <c r="AE80" s="76"/>
      <c r="AF80" s="76"/>
      <c r="AG80" s="76"/>
      <c r="AH80" s="76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</row>
    <row r="81" spans="1:100" s="279" customFormat="1" ht="15.75" customHeight="1" x14ac:dyDescent="0.15">
      <c r="A81" s="77">
        <v>31</v>
      </c>
      <c r="B81" s="685" t="str">
        <f t="shared" si="3"/>
        <v/>
      </c>
      <c r="C81" s="477">
        <f>IF($C$26=TRUE,(Ⅴ２!B36),"表示不可")</f>
        <v>0</v>
      </c>
      <c r="D81" s="478" t="str">
        <f>IF($C$26=TRUE,(Ⅴ２!C36),"表示不可")</f>
        <v>入力不可(前ページへ戻って確認！）</v>
      </c>
      <c r="E81" s="478">
        <f>IF($C$26=TRUE,(Ⅴ２!D36),"表示不可")</f>
        <v>0</v>
      </c>
      <c r="F81" s="653">
        <f>IF($C$26=TRUE,(Ⅴ２!E36),"表示不可")</f>
        <v>0</v>
      </c>
      <c r="G81" s="654">
        <f>IF($C$26=TRUE,(Ⅴ２!F36),"表示不可")</f>
        <v>0</v>
      </c>
      <c r="H81" s="686" t="str">
        <f t="shared" si="4"/>
        <v/>
      </c>
      <c r="I81" s="656">
        <f>IF($C$26=TRUE,(Ⅴ２!H36),"表示不可")</f>
        <v>0</v>
      </c>
      <c r="J81" s="657" t="str">
        <f>IF($C$26=TRUE,(Ⅴ２!I36),"表示不可")</f>
        <v/>
      </c>
      <c r="K81" s="658">
        <f>IF($C$26=TRUE,(Ⅴ２!J36),"表示不可")</f>
        <v>0</v>
      </c>
      <c r="L81" s="688" t="str">
        <f t="shared" si="5"/>
        <v/>
      </c>
      <c r="M81" s="659" t="str">
        <f>IF($C$26=TRUE,(Ⅴ２!L36),"表示不可")</f>
        <v/>
      </c>
      <c r="N81" s="548" t="str">
        <f>IF($C$26=TRUE,(Ⅴ２!M36),"表示不可")</f>
        <v/>
      </c>
      <c r="O81" s="549">
        <f>IF($C$26=TRUE,(Ⅴ２!N36),"表示不可")</f>
        <v>0</v>
      </c>
      <c r="P81" s="277"/>
      <c r="Q81" s="542"/>
      <c r="R81" s="543"/>
      <c r="S81" s="544"/>
      <c r="T81" s="545"/>
      <c r="U81" s="271"/>
      <c r="V81" s="271"/>
      <c r="W81" s="76"/>
      <c r="X81" s="76"/>
      <c r="Y81" s="76"/>
      <c r="Z81" s="271"/>
      <c r="AA81" s="272"/>
      <c r="AB81" s="76"/>
      <c r="AC81" s="76"/>
      <c r="AD81" s="76"/>
      <c r="AE81" s="76"/>
      <c r="AF81" s="76"/>
      <c r="AG81" s="76"/>
      <c r="AH81" s="76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</row>
    <row r="82" spans="1:100" s="279" customFormat="1" ht="15.75" customHeight="1" x14ac:dyDescent="0.15">
      <c r="A82" s="77">
        <v>32</v>
      </c>
      <c r="B82" s="685" t="str">
        <f t="shared" si="3"/>
        <v/>
      </c>
      <c r="C82" s="477">
        <f>IF($C$26=TRUE,(Ⅴ２!B37),"表示不可")</f>
        <v>0</v>
      </c>
      <c r="D82" s="478" t="str">
        <f>IF($C$26=TRUE,(Ⅴ２!C37),"表示不可")</f>
        <v>入力不可(前ページへ戻って確認！）</v>
      </c>
      <c r="E82" s="478">
        <f>IF($C$26=TRUE,(Ⅴ２!D37),"表示不可")</f>
        <v>0</v>
      </c>
      <c r="F82" s="653">
        <f>IF($C$26=TRUE,(Ⅴ２!E37),"表示不可")</f>
        <v>0</v>
      </c>
      <c r="G82" s="654">
        <f>IF($C$26=TRUE,(Ⅴ２!F37),"表示不可")</f>
        <v>0</v>
      </c>
      <c r="H82" s="686" t="str">
        <f t="shared" si="4"/>
        <v/>
      </c>
      <c r="I82" s="656">
        <f>IF($C$26=TRUE,(Ⅴ２!H37),"表示不可")</f>
        <v>0</v>
      </c>
      <c r="J82" s="657" t="str">
        <f>IF($C$26=TRUE,(Ⅴ２!I37),"表示不可")</f>
        <v/>
      </c>
      <c r="K82" s="660">
        <f>IF($C$26=TRUE,(Ⅴ２!J37),"表示不可")</f>
        <v>0</v>
      </c>
      <c r="L82" s="688" t="str">
        <f t="shared" si="5"/>
        <v/>
      </c>
      <c r="M82" s="659" t="str">
        <f>IF($C$26=TRUE,(Ⅴ２!L37),"表示不可")</f>
        <v/>
      </c>
      <c r="N82" s="548" t="str">
        <f>IF($C$26=TRUE,(Ⅴ２!M37),"表示不可")</f>
        <v/>
      </c>
      <c r="O82" s="549">
        <f>IF($C$26=TRUE,(Ⅴ２!N37),"表示不可")</f>
        <v>0</v>
      </c>
      <c r="P82" s="277"/>
      <c r="Q82" s="492"/>
      <c r="R82" s="493"/>
      <c r="S82" s="494"/>
      <c r="T82" s="496"/>
      <c r="U82" s="271"/>
      <c r="V82" s="271"/>
      <c r="W82" s="497"/>
      <c r="X82" s="497"/>
      <c r="Y82" s="76"/>
      <c r="Z82" s="271"/>
      <c r="AA82" s="272"/>
      <c r="AB82" s="76"/>
      <c r="AC82" s="76"/>
      <c r="AD82" s="76"/>
      <c r="AE82" s="76"/>
      <c r="AF82" s="76"/>
      <c r="AG82" s="76"/>
      <c r="AH82" s="76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</row>
    <row r="83" spans="1:100" ht="15.75" customHeight="1" x14ac:dyDescent="0.15">
      <c r="A83" s="77">
        <v>33</v>
      </c>
      <c r="B83" s="685" t="str">
        <f t="shared" si="3"/>
        <v/>
      </c>
      <c r="C83" s="477">
        <f>IF($C$26=TRUE,(Ⅴ２!B38),"表示不可")</f>
        <v>0</v>
      </c>
      <c r="D83" s="478" t="str">
        <f>IF($C$26=TRUE,(Ⅴ２!C38),"表示不可")</f>
        <v>入力不可(前ページへ戻って確認！）</v>
      </c>
      <c r="E83" s="478">
        <f>IF($C$26=TRUE,(Ⅴ２!D38),"表示不可")</f>
        <v>0</v>
      </c>
      <c r="F83" s="653">
        <f>IF($C$26=TRUE,(Ⅴ２!E38),"表示不可")</f>
        <v>0</v>
      </c>
      <c r="G83" s="654">
        <f>IF($C$26=TRUE,(Ⅴ２!F38),"表示不可")</f>
        <v>0</v>
      </c>
      <c r="H83" s="686" t="str">
        <f t="shared" si="4"/>
        <v/>
      </c>
      <c r="I83" s="656">
        <f>IF($C$26=TRUE,(Ⅴ２!H38),"表示不可")</f>
        <v>0</v>
      </c>
      <c r="J83" s="657" t="str">
        <f>IF($C$26=TRUE,(Ⅴ２!I38),"表示不可")</f>
        <v/>
      </c>
      <c r="K83" s="660">
        <f>IF($C$26=TRUE,(Ⅴ２!J38),"表示不可")</f>
        <v>0</v>
      </c>
      <c r="L83" s="688" t="str">
        <f t="shared" si="5"/>
        <v/>
      </c>
      <c r="M83" s="659" t="str">
        <f>IF($C$26=TRUE,(Ⅴ２!L38),"表示不可")</f>
        <v/>
      </c>
      <c r="N83" s="548" t="str">
        <f>IF($C$26=TRUE,(Ⅴ２!M38),"表示不可")</f>
        <v/>
      </c>
      <c r="O83" s="549">
        <f>IF($C$26=TRUE,(Ⅴ２!N38),"表示不可")</f>
        <v>0</v>
      </c>
      <c r="P83" s="277"/>
      <c r="Q83" s="492"/>
      <c r="R83" s="493"/>
      <c r="S83" s="494"/>
      <c r="T83" s="495"/>
      <c r="AI83" s="77"/>
      <c r="AJ83" s="77"/>
      <c r="AK83" s="77"/>
    </row>
    <row r="84" spans="1:100" ht="15.75" customHeight="1" x14ac:dyDescent="0.15">
      <c r="A84" s="77">
        <v>34</v>
      </c>
      <c r="B84" s="685" t="str">
        <f t="shared" si="3"/>
        <v/>
      </c>
      <c r="C84" s="477">
        <f>IF($C$26=TRUE,(Ⅴ２!B39),"表示不可")</f>
        <v>0</v>
      </c>
      <c r="D84" s="478" t="str">
        <f>IF($C$26=TRUE,(Ⅴ２!C39),"表示不可")</f>
        <v>入力不可(前ページへ戻って確認！）</v>
      </c>
      <c r="E84" s="478">
        <f>IF($C$26=TRUE,(Ⅴ２!D39),"表示不可")</f>
        <v>0</v>
      </c>
      <c r="F84" s="653">
        <f>IF($C$26=TRUE,(Ⅴ２!E39),"表示不可")</f>
        <v>0</v>
      </c>
      <c r="G84" s="654">
        <f>IF($C$26=TRUE,(Ⅴ２!F39),"表示不可")</f>
        <v>0</v>
      </c>
      <c r="H84" s="686" t="str">
        <f t="shared" si="4"/>
        <v/>
      </c>
      <c r="I84" s="656">
        <f>IF($C$26=TRUE,(Ⅴ２!H39),"表示不可")</f>
        <v>0</v>
      </c>
      <c r="J84" s="657" t="str">
        <f>IF($C$26=TRUE,(Ⅴ２!I39),"表示不可")</f>
        <v/>
      </c>
      <c r="K84" s="660">
        <f>IF($C$26=TRUE,(Ⅴ２!J39),"表示不可")</f>
        <v>0</v>
      </c>
      <c r="L84" s="688" t="str">
        <f t="shared" si="5"/>
        <v/>
      </c>
      <c r="M84" s="659" t="str">
        <f>IF($C$26=TRUE,(Ⅴ２!L39),"表示不可")</f>
        <v/>
      </c>
      <c r="N84" s="548" t="str">
        <f>IF($C$26=TRUE,(Ⅴ２!M39),"表示不可")</f>
        <v/>
      </c>
      <c r="O84" s="549">
        <f>IF($C$26=TRUE,(Ⅴ２!N39),"表示不可")</f>
        <v>0</v>
      </c>
      <c r="P84" s="277"/>
      <c r="Q84" s="492"/>
      <c r="R84" s="493"/>
      <c r="S84" s="492"/>
      <c r="T84" s="495"/>
      <c r="AI84" s="77"/>
      <c r="AJ84" s="77"/>
      <c r="AK84" s="77"/>
    </row>
    <row r="85" spans="1:100" ht="15.75" customHeight="1" thickBot="1" x14ac:dyDescent="0.2">
      <c r="A85" s="77">
        <v>35</v>
      </c>
      <c r="B85" s="689" t="str">
        <f t="shared" si="3"/>
        <v/>
      </c>
      <c r="C85" s="499">
        <f>IF($C$26=TRUE,(Ⅴ２!B40),"表示不可")</f>
        <v>0</v>
      </c>
      <c r="D85" s="500" t="str">
        <f>IF($C$26=TRUE,(Ⅴ２!C40),"表示不可")</f>
        <v>入力不可(前ページへ戻って確認！）</v>
      </c>
      <c r="E85" s="500">
        <f>IF($C$26=TRUE,(Ⅴ２!D40),"表示不可")</f>
        <v>0</v>
      </c>
      <c r="F85" s="662">
        <f>IF($C$26=TRUE,(Ⅴ２!E40),"表示不可")</f>
        <v>0</v>
      </c>
      <c r="G85" s="663">
        <f>IF($C$26=TRUE,(Ⅴ２!F40),"表示不可")</f>
        <v>0</v>
      </c>
      <c r="H85" s="690" t="str">
        <f t="shared" si="4"/>
        <v/>
      </c>
      <c r="I85" s="665">
        <f>IF($C$26=TRUE,(Ⅴ２!H40),"表示不可")</f>
        <v>0</v>
      </c>
      <c r="J85" s="666" t="str">
        <f>IF($C$26=TRUE,(Ⅴ２!I40),"表示不可")</f>
        <v/>
      </c>
      <c r="K85" s="667">
        <f>IF($C$26=TRUE,(Ⅴ２!J40),"表示不可")</f>
        <v>0</v>
      </c>
      <c r="L85" s="691" t="str">
        <f t="shared" si="5"/>
        <v/>
      </c>
      <c r="M85" s="668" t="str">
        <f>IF($C$26=TRUE,(Ⅴ２!L40),"表示不可")</f>
        <v/>
      </c>
      <c r="N85" s="553" t="str">
        <f>IF($C$26=TRUE,(Ⅴ２!M40),"表示不可")</f>
        <v/>
      </c>
      <c r="O85" s="554">
        <f>IF($C$26=TRUE,(Ⅴ２!N40),"表示不可")</f>
        <v>0</v>
      </c>
      <c r="P85" s="277"/>
      <c r="Q85" s="509"/>
      <c r="R85" s="510"/>
      <c r="S85" s="509"/>
      <c r="T85" s="512"/>
      <c r="AI85" s="77"/>
      <c r="AJ85" s="77"/>
      <c r="AK85" s="77"/>
    </row>
    <row r="86" spans="1:100" ht="15.75" customHeight="1" x14ac:dyDescent="0.15">
      <c r="A86" s="77">
        <v>36</v>
      </c>
      <c r="B86" s="692" t="str">
        <f t="shared" si="3"/>
        <v/>
      </c>
      <c r="C86" s="514">
        <f>IF($C$26=TRUE,(Ⅴ２!B41),"表示不可")</f>
        <v>0</v>
      </c>
      <c r="D86" s="515" t="str">
        <f>IF($C$26=TRUE,(Ⅴ２!C41),"表示不可")</f>
        <v>入力不可(前ページへ戻って確認！）</v>
      </c>
      <c r="E86" s="515">
        <f>IF($C$26=TRUE,(Ⅴ２!D41),"表示不可")</f>
        <v>0</v>
      </c>
      <c r="F86" s="670">
        <f>IF($C$26=TRUE,(Ⅴ２!E41),"表示不可")</f>
        <v>0</v>
      </c>
      <c r="G86" s="671">
        <f>IF($C$26=TRUE,(Ⅴ２!F41),"表示不可")</f>
        <v>0</v>
      </c>
      <c r="H86" s="693" t="str">
        <f t="shared" si="4"/>
        <v/>
      </c>
      <c r="I86" s="673">
        <f>IF($C$26=TRUE,(Ⅴ２!H41),"表示不可")</f>
        <v>0</v>
      </c>
      <c r="J86" s="674" t="str">
        <f>IF($C$26=TRUE,(Ⅴ２!I41),"表示不可")</f>
        <v/>
      </c>
      <c r="K86" s="675">
        <f>IF($C$26=TRUE,(Ⅴ２!J41),"表示不可")</f>
        <v>0</v>
      </c>
      <c r="L86" s="687" t="str">
        <f t="shared" si="5"/>
        <v/>
      </c>
      <c r="M86" s="676" t="str">
        <f>IF($C$26=TRUE,(Ⅴ２!L41),"表示不可")</f>
        <v/>
      </c>
      <c r="N86" s="556" t="str">
        <f>IF($C$26=TRUE,(Ⅴ２!M41),"表示不可")</f>
        <v/>
      </c>
      <c r="O86" s="557">
        <f>IF($C$26=TRUE,(Ⅴ２!N41),"表示不可")</f>
        <v>0</v>
      </c>
      <c r="P86" s="277"/>
      <c r="Q86" s="523"/>
      <c r="R86" s="524"/>
      <c r="S86" s="523"/>
      <c r="T86" s="526"/>
      <c r="AI86" s="77"/>
      <c r="AJ86" s="77"/>
      <c r="AK86" s="77"/>
    </row>
    <row r="87" spans="1:100" ht="15.75" customHeight="1" x14ac:dyDescent="0.15">
      <c r="A87" s="77">
        <v>37</v>
      </c>
      <c r="B87" s="685" t="str">
        <f t="shared" si="3"/>
        <v/>
      </c>
      <c r="C87" s="477">
        <f>IF($C$26=TRUE,(Ⅴ２!B42),"表示不可")</f>
        <v>0</v>
      </c>
      <c r="D87" s="478" t="str">
        <f>IF($C$26=TRUE,(Ⅴ２!C42),"表示不可")</f>
        <v>入力不可(前ページへ戻って確認！）</v>
      </c>
      <c r="E87" s="478">
        <f>IF($C$26=TRUE,(Ⅴ２!D42),"表示不可")</f>
        <v>0</v>
      </c>
      <c r="F87" s="653">
        <f>IF($C$26=TRUE,(Ⅴ２!E42),"表示不可")</f>
        <v>0</v>
      </c>
      <c r="G87" s="654">
        <f>IF($C$26=TRUE,(Ⅴ２!F42),"表示不可")</f>
        <v>0</v>
      </c>
      <c r="H87" s="686" t="str">
        <f t="shared" si="4"/>
        <v/>
      </c>
      <c r="I87" s="656">
        <f>IF($C$26=TRUE,(Ⅴ２!H42),"表示不可")</f>
        <v>0</v>
      </c>
      <c r="J87" s="657" t="str">
        <f>IF($C$26=TRUE,(Ⅴ２!I42),"表示不可")</f>
        <v/>
      </c>
      <c r="K87" s="660">
        <f>IF($C$26=TRUE,(Ⅴ２!J42),"表示不可")</f>
        <v>0</v>
      </c>
      <c r="L87" s="688" t="str">
        <f t="shared" si="5"/>
        <v/>
      </c>
      <c r="M87" s="659" t="str">
        <f>IF($C$26=TRUE,(Ⅴ２!L42),"表示不可")</f>
        <v/>
      </c>
      <c r="N87" s="548" t="str">
        <f>IF($C$26=TRUE,(Ⅴ２!M42),"表示不可")</f>
        <v/>
      </c>
      <c r="O87" s="549">
        <f>IF($C$26=TRUE,(Ⅴ２!N42),"表示不可")</f>
        <v>0</v>
      </c>
      <c r="P87" s="277"/>
      <c r="Q87" s="492"/>
      <c r="R87" s="493"/>
      <c r="S87" s="492"/>
      <c r="T87" s="495"/>
      <c r="AI87" s="77"/>
      <c r="AJ87" s="77"/>
      <c r="AK87" s="77"/>
    </row>
    <row r="88" spans="1:100" ht="15.75" customHeight="1" x14ac:dyDescent="0.15">
      <c r="A88" s="77">
        <v>38</v>
      </c>
      <c r="B88" s="685" t="str">
        <f t="shared" si="3"/>
        <v/>
      </c>
      <c r="C88" s="477">
        <f>IF($C$26=TRUE,(Ⅴ２!B43),"表示不可")</f>
        <v>0</v>
      </c>
      <c r="D88" s="478" t="str">
        <f>IF($C$26=TRUE,(Ⅴ２!C43),"表示不可")</f>
        <v>入力不可(前ページへ戻って確認！）</v>
      </c>
      <c r="E88" s="478">
        <f>IF($C$26=TRUE,(Ⅴ２!D43),"表示不可")</f>
        <v>0</v>
      </c>
      <c r="F88" s="653">
        <f>IF($C$26=TRUE,(Ⅴ２!E43),"表示不可")</f>
        <v>0</v>
      </c>
      <c r="G88" s="654">
        <f>IF($C$26=TRUE,(Ⅴ２!F43),"表示不可")</f>
        <v>0</v>
      </c>
      <c r="H88" s="686" t="str">
        <f t="shared" si="4"/>
        <v/>
      </c>
      <c r="I88" s="656">
        <f>IF($C$26=TRUE,(Ⅴ２!H43),"表示不可")</f>
        <v>0</v>
      </c>
      <c r="J88" s="657" t="str">
        <f>IF($C$26=TRUE,(Ⅴ２!I43),"表示不可")</f>
        <v/>
      </c>
      <c r="K88" s="660">
        <f>IF($C$26=TRUE,(Ⅴ２!J43),"表示不可")</f>
        <v>0</v>
      </c>
      <c r="L88" s="688" t="str">
        <f t="shared" si="5"/>
        <v/>
      </c>
      <c r="M88" s="659" t="str">
        <f>IF($C$26=TRUE,(Ⅴ２!L43),"表示不可")</f>
        <v/>
      </c>
      <c r="N88" s="548" t="str">
        <f>IF($C$26=TRUE,(Ⅴ２!M43),"表示不可")</f>
        <v/>
      </c>
      <c r="O88" s="549">
        <f>IF($C$26=TRUE,(Ⅴ２!N43),"表示不可")</f>
        <v>0</v>
      </c>
      <c r="P88" s="277"/>
      <c r="Q88" s="492"/>
      <c r="R88" s="493"/>
      <c r="S88" s="492"/>
      <c r="T88" s="495"/>
      <c r="AI88" s="77"/>
      <c r="AJ88" s="77"/>
      <c r="AK88" s="77"/>
    </row>
    <row r="89" spans="1:100" ht="15.75" customHeight="1" x14ac:dyDescent="0.15">
      <c r="A89" s="77">
        <v>39</v>
      </c>
      <c r="B89" s="685" t="str">
        <f t="shared" si="3"/>
        <v/>
      </c>
      <c r="C89" s="477">
        <f>IF($C$26=TRUE,(Ⅴ２!B44),"表示不可")</f>
        <v>0</v>
      </c>
      <c r="D89" s="478" t="str">
        <f>IF($C$26=TRUE,(Ⅴ２!C44),"表示不可")</f>
        <v>入力不可(前ページへ戻って確認！）</v>
      </c>
      <c r="E89" s="478">
        <f>IF($C$26=TRUE,(Ⅴ２!D44),"表示不可")</f>
        <v>0</v>
      </c>
      <c r="F89" s="653">
        <f>IF($C$26=TRUE,(Ⅴ２!E44),"表示不可")</f>
        <v>0</v>
      </c>
      <c r="G89" s="654">
        <f>IF($C$26=TRUE,(Ⅴ２!F44),"表示不可")</f>
        <v>0</v>
      </c>
      <c r="H89" s="686" t="str">
        <f t="shared" si="4"/>
        <v/>
      </c>
      <c r="I89" s="656">
        <f>IF($C$26=TRUE,(Ⅴ２!H44),"表示不可")</f>
        <v>0</v>
      </c>
      <c r="J89" s="657" t="str">
        <f>IF($C$26=TRUE,(Ⅴ２!I44),"表示不可")</f>
        <v/>
      </c>
      <c r="K89" s="660">
        <f>IF($C$26=TRUE,(Ⅴ２!J44),"表示不可")</f>
        <v>0</v>
      </c>
      <c r="L89" s="688" t="str">
        <f t="shared" si="5"/>
        <v/>
      </c>
      <c r="M89" s="659" t="str">
        <f>IF($C$26=TRUE,(Ⅴ２!L44),"表示不可")</f>
        <v/>
      </c>
      <c r="N89" s="548" t="str">
        <f>IF($C$26=TRUE,(Ⅴ２!M44),"表示不可")</f>
        <v/>
      </c>
      <c r="O89" s="549">
        <f>IF($C$26=TRUE,(Ⅴ２!N44),"表示不可")</f>
        <v>0</v>
      </c>
      <c r="P89" s="277"/>
      <c r="Q89" s="492"/>
      <c r="R89" s="493"/>
      <c r="S89" s="492"/>
      <c r="T89" s="495"/>
      <c r="AI89" s="77"/>
      <c r="AJ89" s="77"/>
      <c r="AK89" s="77"/>
    </row>
    <row r="90" spans="1:100" ht="15.75" customHeight="1" thickBot="1" x14ac:dyDescent="0.2">
      <c r="A90" s="77">
        <v>40</v>
      </c>
      <c r="B90" s="694" t="str">
        <f t="shared" si="3"/>
        <v/>
      </c>
      <c r="C90" s="528">
        <f>IF($C$26=TRUE,(Ⅴ２!B45),"表示不可")</f>
        <v>0</v>
      </c>
      <c r="D90" s="529" t="str">
        <f>IF($C$26=TRUE,(Ⅴ２!C45),"表示不可")</f>
        <v>入力不可(前ページへ戻って確認！）</v>
      </c>
      <c r="E90" s="529">
        <f>IF($C$26=TRUE,(Ⅴ２!D45),"表示不可")</f>
        <v>0</v>
      </c>
      <c r="F90" s="678">
        <f>IF($C$26=TRUE,(Ⅴ２!E45),"表示不可")</f>
        <v>0</v>
      </c>
      <c r="G90" s="679">
        <f>IF($C$26=TRUE,(Ⅴ２!F45),"表示不可")</f>
        <v>0</v>
      </c>
      <c r="H90" s="695" t="str">
        <f t="shared" si="4"/>
        <v/>
      </c>
      <c r="I90" s="681">
        <f>IF($C$26=TRUE,(Ⅴ２!H45),"表示不可")</f>
        <v>0</v>
      </c>
      <c r="J90" s="682" t="str">
        <f>IF($C$26=TRUE,(Ⅴ２!I45),"表示不可")</f>
        <v/>
      </c>
      <c r="K90" s="683">
        <f>IF($C$26=TRUE,(Ⅴ２!J45),"表示不可")</f>
        <v>0</v>
      </c>
      <c r="L90" s="696" t="str">
        <f t="shared" si="5"/>
        <v/>
      </c>
      <c r="M90" s="684" t="str">
        <f>IF($C$26=TRUE,(Ⅴ２!L45),"表示不可")</f>
        <v/>
      </c>
      <c r="N90" s="560" t="str">
        <f>IF($C$26=TRUE,(Ⅴ２!M45),"表示不可")</f>
        <v/>
      </c>
      <c r="O90" s="561">
        <f>IF($C$26=TRUE,(Ⅴ２!N45),"表示不可")</f>
        <v>0</v>
      </c>
      <c r="P90" s="277"/>
      <c r="Q90" s="509"/>
      <c r="R90" s="510"/>
      <c r="S90" s="509"/>
      <c r="T90" s="512"/>
      <c r="AI90" s="77"/>
      <c r="AJ90" s="77"/>
      <c r="AK90" s="77"/>
    </row>
    <row r="91" spans="1:100" ht="6" customHeight="1" x14ac:dyDescent="0.15">
      <c r="Q91" s="285"/>
      <c r="R91" s="285"/>
      <c r="S91" s="285"/>
      <c r="T91" s="285"/>
      <c r="X91" s="261"/>
    </row>
    <row r="92" spans="1:100" ht="42.75" customHeight="1" x14ac:dyDescent="0.25">
      <c r="C92" s="845" t="str">
        <f>"　高文連個人情報に関する保護規定を承諾したうえで、上記のとおり"&amp;B1&amp;"への参加を申し込みます。"</f>
        <v>　高文連個人情報に関する保護規定を承諾したうえで、上記のとおり第70回NHK杯全国高校放送コンテスト　宮崎県予選への参加を申し込みます。</v>
      </c>
      <c r="D92" s="845"/>
      <c r="E92" s="845"/>
      <c r="F92" s="845"/>
      <c r="G92" s="845"/>
      <c r="H92" s="845"/>
      <c r="I92" s="845"/>
      <c r="J92" s="845"/>
      <c r="K92" s="845"/>
      <c r="L92" s="845"/>
      <c r="M92" s="845"/>
      <c r="N92" s="845"/>
      <c r="O92" s="845"/>
      <c r="P92" s="845"/>
      <c r="Q92" s="285"/>
      <c r="R92" s="285"/>
      <c r="S92" s="285"/>
      <c r="T92" s="285"/>
      <c r="X92" s="261"/>
      <c r="AB92" s="268"/>
      <c r="AC92" s="268"/>
      <c r="AD92" s="268"/>
      <c r="AE92" s="268"/>
      <c r="AF92" s="268"/>
      <c r="AG92" s="268"/>
      <c r="AH92" s="268"/>
    </row>
    <row r="93" spans="1:100" ht="15.75" customHeight="1" x14ac:dyDescent="0.25">
      <c r="A93" s="562"/>
      <c r="B93" s="562"/>
      <c r="C93" s="832">
        <f ca="1">(Ⅰ!C23)</f>
        <v>45055</v>
      </c>
      <c r="D93" s="832"/>
      <c r="E93" s="562"/>
      <c r="F93" s="563"/>
      <c r="G93" s="562"/>
      <c r="H93" s="563"/>
      <c r="I93" s="562"/>
      <c r="J93" s="562"/>
      <c r="L93" s="562"/>
      <c r="M93" s="562"/>
      <c r="N93" s="307"/>
      <c r="O93" s="307"/>
      <c r="P93" s="307"/>
      <c r="Q93" s="564"/>
      <c r="R93" s="564"/>
      <c r="S93" s="564"/>
      <c r="T93" s="564"/>
      <c r="U93" s="562"/>
      <c r="V93" s="562"/>
      <c r="X93" s="261"/>
      <c r="AI93" s="268"/>
      <c r="AJ93" s="268"/>
      <c r="AL93" s="562"/>
      <c r="AM93" s="562"/>
      <c r="AN93" s="562"/>
      <c r="AO93" s="562"/>
      <c r="AP93" s="562"/>
      <c r="AQ93" s="562"/>
      <c r="AR93" s="562"/>
      <c r="AS93" s="562"/>
      <c r="AT93" s="562"/>
      <c r="AU93" s="562"/>
      <c r="AV93" s="562"/>
      <c r="AW93" s="562"/>
      <c r="AX93" s="562"/>
      <c r="AY93" s="562"/>
      <c r="AZ93" s="562"/>
      <c r="BA93" s="562"/>
      <c r="BB93" s="562"/>
      <c r="BC93" s="562"/>
      <c r="BD93" s="562"/>
      <c r="BE93" s="562"/>
      <c r="BF93" s="562"/>
      <c r="BG93" s="562"/>
      <c r="BH93" s="562"/>
      <c r="BI93" s="562"/>
      <c r="BJ93" s="562"/>
      <c r="BK93" s="562"/>
      <c r="BL93" s="562"/>
      <c r="BM93" s="562"/>
      <c r="BN93" s="562"/>
      <c r="BO93" s="562"/>
      <c r="BP93" s="562"/>
      <c r="BQ93" s="562"/>
      <c r="BR93" s="562"/>
      <c r="BS93" s="562"/>
      <c r="BT93" s="562"/>
      <c r="BU93" s="562"/>
      <c r="BV93" s="562"/>
      <c r="BW93" s="562"/>
      <c r="BX93" s="562"/>
      <c r="BY93" s="562"/>
      <c r="BZ93" s="562"/>
      <c r="CA93" s="562"/>
      <c r="CB93" s="562"/>
      <c r="CC93" s="562"/>
      <c r="CD93" s="562"/>
      <c r="CE93" s="562"/>
      <c r="CF93" s="562"/>
      <c r="CG93" s="562"/>
      <c r="CH93" s="562"/>
      <c r="CI93" s="562"/>
      <c r="CJ93" s="562"/>
      <c r="CK93" s="562"/>
      <c r="CL93" s="562"/>
      <c r="CM93" s="562"/>
      <c r="CN93" s="562"/>
      <c r="CO93" s="562"/>
      <c r="CP93" s="562"/>
      <c r="CQ93" s="562"/>
      <c r="CR93" s="562"/>
      <c r="CS93" s="562"/>
      <c r="CT93" s="562"/>
      <c r="CU93" s="562"/>
      <c r="CV93" s="562"/>
    </row>
    <row r="94" spans="1:100" ht="15.75" customHeight="1" x14ac:dyDescent="0.15">
      <c r="C94" s="136" t="s">
        <v>338</v>
      </c>
      <c r="D94" s="136"/>
      <c r="K94" s="277" t="s">
        <v>90</v>
      </c>
      <c r="L94" s="565"/>
      <c r="M94" s="346">
        <f>C3</f>
        <v>0</v>
      </c>
      <c r="N94" s="565">
        <f>C3</f>
        <v>0</v>
      </c>
      <c r="O94" s="566"/>
      <c r="P94" s="566"/>
      <c r="Q94" s="285"/>
      <c r="R94" s="285"/>
      <c r="S94" s="285"/>
      <c r="T94" s="285"/>
      <c r="X94" s="261"/>
      <c r="Y94" s="261"/>
      <c r="Z94" s="279"/>
    </row>
    <row r="95" spans="1:100" ht="15.75" customHeight="1" x14ac:dyDescent="0.15">
      <c r="C95" s="136" t="str">
        <f>Ⅵ１!C95</f>
        <v>（小林高等学校校長）</v>
      </c>
      <c r="D95" s="136"/>
      <c r="K95" s="567" t="s">
        <v>142</v>
      </c>
      <c r="L95" s="568"/>
      <c r="M95" s="869">
        <f>(Ⅰ!C21)</f>
        <v>0</v>
      </c>
      <c r="N95" s="869"/>
      <c r="O95" s="869"/>
      <c r="P95" s="569" t="s">
        <v>336</v>
      </c>
      <c r="Q95" s="285"/>
      <c r="R95" s="285"/>
      <c r="S95" s="285"/>
      <c r="T95" s="285"/>
      <c r="W95" s="261"/>
      <c r="X95" s="261"/>
      <c r="Y95" s="261"/>
      <c r="Z95" s="279"/>
      <c r="AB95" s="261"/>
      <c r="AC95" s="261"/>
      <c r="AD95" s="261"/>
      <c r="AE95" s="261"/>
      <c r="AF95" s="261"/>
      <c r="AG95" s="261"/>
      <c r="AH95" s="261"/>
    </row>
    <row r="96" spans="1:100" s="279" customFormat="1" ht="61.5" customHeight="1" x14ac:dyDescent="0.15">
      <c r="B96" s="843" t="str">
        <f>B1</f>
        <v>第70回NHK杯全国高校放送コンテスト　宮崎県予選</v>
      </c>
      <c r="C96" s="843"/>
      <c r="D96" s="843"/>
      <c r="E96" s="843"/>
      <c r="F96" s="843"/>
      <c r="G96" s="843"/>
      <c r="H96" s="843"/>
      <c r="I96" s="843"/>
      <c r="J96" s="843"/>
      <c r="K96" s="843"/>
      <c r="L96" s="282"/>
      <c r="M96" s="456" t="s">
        <v>149</v>
      </c>
      <c r="N96" s="278" t="s">
        <v>102</v>
      </c>
      <c r="O96" s="457"/>
      <c r="P96" s="457"/>
      <c r="Q96" s="457"/>
      <c r="W96" s="261"/>
      <c r="X96" s="261"/>
      <c r="Y96" s="76"/>
      <c r="Z96" s="271"/>
      <c r="AA96" s="272"/>
      <c r="AB96" s="261"/>
      <c r="AC96" s="261"/>
      <c r="AD96" s="261"/>
      <c r="AE96" s="261"/>
      <c r="AF96" s="261"/>
      <c r="AG96" s="261"/>
      <c r="AH96" s="261"/>
      <c r="AI96" s="261"/>
      <c r="AJ96" s="261"/>
      <c r="AK96" s="76"/>
    </row>
    <row r="97" spans="1:100" s="279" customFormat="1" ht="21" customHeight="1" x14ac:dyDescent="0.2">
      <c r="B97" s="327"/>
      <c r="C97" s="458" t="s">
        <v>103</v>
      </c>
      <c r="D97" s="844">
        <f>C3</f>
        <v>0</v>
      </c>
      <c r="E97" s="844"/>
      <c r="F97" s="844"/>
      <c r="G97" s="844"/>
      <c r="H97" s="844"/>
      <c r="I97" s="844"/>
      <c r="K97" s="292"/>
      <c r="L97" s="291"/>
      <c r="M97" s="291"/>
      <c r="N97" s="288"/>
      <c r="O97" s="288"/>
      <c r="P97" s="288"/>
      <c r="Q97" s="288"/>
      <c r="S97" s="372"/>
      <c r="W97" s="261"/>
      <c r="X97" s="261"/>
      <c r="Y97" s="76"/>
      <c r="Z97" s="271"/>
      <c r="AA97" s="272"/>
      <c r="AB97" s="261"/>
      <c r="AC97" s="261"/>
      <c r="AD97" s="261"/>
      <c r="AE97" s="261"/>
      <c r="AF97" s="261"/>
      <c r="AG97" s="261"/>
      <c r="AH97" s="261"/>
      <c r="AI97" s="261"/>
      <c r="AJ97" s="261"/>
      <c r="AK97" s="76"/>
    </row>
    <row r="98" spans="1:100" s="279" customFormat="1" ht="7.5" customHeight="1" x14ac:dyDescent="0.25">
      <c r="B98" s="327"/>
      <c r="C98" s="301"/>
      <c r="D98" s="376"/>
      <c r="E98" s="301"/>
      <c r="F98" s="376"/>
      <c r="K98" s="419"/>
      <c r="L98" s="419"/>
      <c r="M98" s="419"/>
      <c r="N98" s="288"/>
      <c r="O98" s="288"/>
      <c r="P98" s="288"/>
      <c r="Q98" s="288"/>
      <c r="S98" s="292"/>
      <c r="W98" s="261"/>
      <c r="X98" s="261"/>
      <c r="Y98" s="76"/>
      <c r="Z98" s="271"/>
      <c r="AA98" s="272"/>
      <c r="AB98" s="261"/>
      <c r="AC98" s="261"/>
      <c r="AD98" s="261"/>
      <c r="AE98" s="261"/>
      <c r="AF98" s="261"/>
      <c r="AG98" s="261"/>
      <c r="AH98" s="261"/>
      <c r="AI98" s="261"/>
      <c r="AJ98" s="261"/>
      <c r="AK98" s="76"/>
    </row>
    <row r="99" spans="1:100" s="279" customFormat="1" ht="16.5" customHeight="1" x14ac:dyDescent="0.15">
      <c r="B99" s="327"/>
      <c r="C99" s="273" t="s">
        <v>106</v>
      </c>
      <c r="D99" s="459">
        <f>(Ⅰ!C17)</f>
        <v>0</v>
      </c>
      <c r="E99" s="332"/>
      <c r="F99" s="370"/>
      <c r="K99" s="460"/>
      <c r="M99" s="461" t="s">
        <v>150</v>
      </c>
      <c r="N99" s="462">
        <v>1</v>
      </c>
      <c r="O99" s="463">
        <v>2</v>
      </c>
      <c r="P99" s="458" t="s">
        <v>112</v>
      </c>
      <c r="W99" s="261"/>
      <c r="X99" s="261"/>
      <c r="Y99" s="76"/>
      <c r="Z99" s="271"/>
      <c r="AA99" s="272"/>
      <c r="AB99" s="261"/>
      <c r="AC99" s="261"/>
      <c r="AD99" s="261"/>
      <c r="AE99" s="261"/>
      <c r="AF99" s="261"/>
      <c r="AG99" s="261"/>
      <c r="AH99" s="261"/>
      <c r="AI99" s="261"/>
      <c r="AJ99" s="261"/>
      <c r="AK99" s="76"/>
    </row>
    <row r="100" spans="1:100" s="279" customFormat="1" ht="7.5" hidden="1" customHeight="1" x14ac:dyDescent="0.15">
      <c r="B100" s="327"/>
      <c r="C100" s="464"/>
      <c r="D100" s="369"/>
      <c r="E100" s="332"/>
      <c r="F100" s="370"/>
      <c r="K100" s="372"/>
      <c r="L100" s="292"/>
      <c r="M100" s="465"/>
      <c r="N100" s="465"/>
      <c r="O100" s="465"/>
      <c r="P100" s="465"/>
      <c r="Q100" s="465"/>
      <c r="W100" s="261"/>
      <c r="X100" s="261"/>
      <c r="Y100" s="76"/>
      <c r="Z100" s="271"/>
      <c r="AA100" s="272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76"/>
    </row>
    <row r="101" spans="1:100" s="279" customFormat="1" ht="16.5" hidden="1" customHeight="1" x14ac:dyDescent="0.15">
      <c r="B101" s="327"/>
      <c r="C101" s="466" t="s">
        <v>109</v>
      </c>
      <c r="D101" s="459" t="str">
        <f>D88</f>
        <v>入力不可(前ページへ戻って確認！）</v>
      </c>
      <c r="G101" s="467" t="s">
        <v>110</v>
      </c>
      <c r="H101" s="459">
        <f>I88</f>
        <v>0</v>
      </c>
      <c r="I101" s="468">
        <f>(Ⅰ!F73)</f>
        <v>0</v>
      </c>
      <c r="Q101" s="458"/>
      <c r="W101" s="261"/>
      <c r="X101" s="261"/>
      <c r="Y101" s="76"/>
      <c r="Z101" s="271"/>
      <c r="AA101" s="272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76"/>
    </row>
    <row r="102" spans="1:100" s="279" customFormat="1" ht="7.5" customHeight="1" thickBot="1" x14ac:dyDescent="0.2">
      <c r="B102" s="649"/>
      <c r="C102" s="288"/>
      <c r="D102" s="332"/>
      <c r="E102" s="288"/>
      <c r="F102" s="289"/>
      <c r="G102" s="277"/>
      <c r="H102" s="289"/>
      <c r="I102" s="288"/>
      <c r="J102" s="288"/>
      <c r="O102" s="458"/>
      <c r="P102" s="458"/>
      <c r="Q102" s="458"/>
      <c r="W102" s="261"/>
      <c r="X102" s="261"/>
      <c r="Y102" s="76"/>
      <c r="Z102" s="271"/>
      <c r="AA102" s="272"/>
      <c r="AB102" s="76"/>
      <c r="AC102" s="76"/>
      <c r="AD102" s="76"/>
      <c r="AE102" s="76"/>
      <c r="AF102" s="76"/>
      <c r="AG102" s="76"/>
      <c r="AH102" s="76"/>
      <c r="AI102" s="261"/>
      <c r="AJ102" s="261"/>
      <c r="AK102" s="76"/>
    </row>
    <row r="103" spans="1:100" ht="31.5" customHeight="1" x14ac:dyDescent="0.15">
      <c r="B103" s="962" t="s">
        <v>508</v>
      </c>
      <c r="C103" s="944" t="s">
        <v>78</v>
      </c>
      <c r="D103" s="839" t="s">
        <v>337</v>
      </c>
      <c r="E103" s="841" t="s">
        <v>507</v>
      </c>
      <c r="F103" s="867" t="s">
        <v>79</v>
      </c>
      <c r="G103" s="868"/>
      <c r="H103" s="574" t="s">
        <v>80</v>
      </c>
      <c r="I103" s="469"/>
      <c r="J103" s="911" t="s">
        <v>347</v>
      </c>
      <c r="K103" s="912"/>
      <c r="L103" s="912"/>
      <c r="M103" s="913"/>
      <c r="N103" s="858" t="s">
        <v>365</v>
      </c>
      <c r="O103" s="859"/>
      <c r="P103" s="419"/>
      <c r="Q103" s="830" t="str">
        <f>Q49</f>
        <v>R04
新人戦</v>
      </c>
      <c r="R103" s="831"/>
      <c r="S103" s="830" t="str">
        <f>S49</f>
        <v>R04
NHK杯</v>
      </c>
      <c r="T103" s="871"/>
      <c r="X103" s="261"/>
    </row>
    <row r="104" spans="1:100" ht="24.75" customHeight="1" thickBot="1" x14ac:dyDescent="0.2">
      <c r="B104" s="963"/>
      <c r="C104" s="945"/>
      <c r="D104" s="840"/>
      <c r="E104" s="842"/>
      <c r="F104" s="872" t="s">
        <v>324</v>
      </c>
      <c r="G104" s="873"/>
      <c r="H104" s="575" t="s">
        <v>82</v>
      </c>
      <c r="I104" s="470"/>
      <c r="J104" s="874" t="s">
        <v>351</v>
      </c>
      <c r="K104" s="875"/>
      <c r="L104" s="874" t="s">
        <v>352</v>
      </c>
      <c r="M104" s="953"/>
      <c r="N104" s="876" t="s">
        <v>247</v>
      </c>
      <c r="O104" s="877"/>
      <c r="P104" s="471"/>
      <c r="Q104" s="472" t="s">
        <v>115</v>
      </c>
      <c r="R104" s="473" t="s">
        <v>116</v>
      </c>
      <c r="S104" s="474" t="s">
        <v>115</v>
      </c>
      <c r="T104" s="475" t="s">
        <v>116</v>
      </c>
      <c r="X104" s="261"/>
    </row>
    <row r="105" spans="1:100" ht="15.75" customHeight="1" thickTop="1" x14ac:dyDescent="0.15">
      <c r="A105" s="77">
        <v>41</v>
      </c>
      <c r="B105" s="692" t="str">
        <f>IF($C$4="", "",$C$4)</f>
        <v/>
      </c>
      <c r="C105" s="577">
        <f>IF($C$26=TRUE,(Ⅴ２!B46),"表示不可")</f>
        <v>0</v>
      </c>
      <c r="D105" s="578" t="str">
        <f>IF($C$26=TRUE,(Ⅴ２!C46),"表示不可")</f>
        <v>入力不可(前ページへ戻って確認！）</v>
      </c>
      <c r="E105" s="579">
        <f>IF($C$26=TRUE,(Ⅴ２!D46),"表示不可")</f>
        <v>0</v>
      </c>
      <c r="F105" s="580">
        <f>IF($C$26=TRUE,(Ⅴ２!E46),"表示不可")</f>
        <v>0</v>
      </c>
      <c r="G105" s="581">
        <f>IF($C$26=TRUE,(Ⅴ２!F46),"表示不可")</f>
        <v>0</v>
      </c>
      <c r="H105" s="520" t="str">
        <f>IF(C105="アナウンス","記入→","")</f>
        <v/>
      </c>
      <c r="I105" s="697">
        <f>IF($C$26=TRUE,(Ⅴ２!H46),"表示不可")</f>
        <v>0</v>
      </c>
      <c r="J105" s="698" t="str">
        <f>IF($C$26=TRUE,(Ⅴ２!I46),"表示不可")</f>
        <v/>
      </c>
      <c r="K105" s="699">
        <f>IF($C$26=TRUE,(Ⅴ２!J46),"表示不可")</f>
        <v>0</v>
      </c>
      <c r="L105" s="700" t="str">
        <f>IF(C105="朗読","記入→","")</f>
        <v/>
      </c>
      <c r="M105" s="701" t="str">
        <f>IF($C$26=TRUE,(Ⅴ２!L46),"表示不可")</f>
        <v/>
      </c>
      <c r="N105" s="556" t="str">
        <f>IF($C$26=TRUE,(Ⅴ２!M46),"表示不可")</f>
        <v/>
      </c>
      <c r="O105" s="557">
        <f>IF($C$26=TRUE,(Ⅴ２!N46),"表示不可")</f>
        <v>0</v>
      </c>
      <c r="P105" s="277"/>
      <c r="Q105" s="487"/>
      <c r="R105" s="488"/>
      <c r="S105" s="489"/>
      <c r="T105" s="490"/>
    </row>
    <row r="106" spans="1:100" ht="15.75" customHeight="1" x14ac:dyDescent="0.15">
      <c r="A106" s="77">
        <v>42</v>
      </c>
      <c r="B106" s="702" t="str">
        <f t="shared" ref="B106:B124" si="6">IF($C$4="", "",$C$4)</f>
        <v/>
      </c>
      <c r="C106" s="583">
        <f>IF($C$26=TRUE,(Ⅴ２!B47),"表示不可")</f>
        <v>0</v>
      </c>
      <c r="D106" s="584" t="str">
        <f>IF($C$26=TRUE,(Ⅴ２!C47),"表示不可")</f>
        <v>入力不可(前ページへ戻って確認！）</v>
      </c>
      <c r="E106" s="585">
        <f>IF($C$26=TRUE,(Ⅴ２!D47),"表示不可")</f>
        <v>0</v>
      </c>
      <c r="F106" s="586">
        <f>IF($C$26=TRUE,(Ⅴ２!E47),"表示不可")</f>
        <v>0</v>
      </c>
      <c r="G106" s="491">
        <f>IF($C$26=TRUE,(Ⅴ２!F47),"表示不可")</f>
        <v>0</v>
      </c>
      <c r="H106" s="587" t="str">
        <f t="shared" ref="H106:H124" si="7">IF(C106="アナウンス","記入→","")</f>
        <v/>
      </c>
      <c r="I106" s="703">
        <f>IF($C$26=TRUE,(Ⅴ２!H47),"表示不可")</f>
        <v>0</v>
      </c>
      <c r="J106" s="704" t="str">
        <f>IF($C$26=TRUE,(Ⅴ２!I47),"表示不可")</f>
        <v/>
      </c>
      <c r="K106" s="705">
        <f>IF($C$26=TRUE,(Ⅴ２!J47),"表示不可")</f>
        <v>0</v>
      </c>
      <c r="L106" s="706" t="str">
        <f t="shared" ref="L106:L124" si="8">IF(C106="朗読","記入→","")</f>
        <v/>
      </c>
      <c r="M106" s="707" t="str">
        <f>IF($C$26=TRUE,(Ⅴ２!L47),"表示不可")</f>
        <v/>
      </c>
      <c r="N106" s="590" t="str">
        <f>IF($C$26=TRUE,(Ⅴ２!M47),"表示不可")</f>
        <v/>
      </c>
      <c r="O106" s="591">
        <f>IF($C$26=TRUE,(Ⅴ２!N47),"表示不可")</f>
        <v>0</v>
      </c>
      <c r="P106" s="277"/>
      <c r="Q106" s="492"/>
      <c r="R106" s="493"/>
      <c r="S106" s="494"/>
      <c r="T106" s="495"/>
    </row>
    <row r="107" spans="1:100" ht="15.75" customHeight="1" x14ac:dyDescent="0.15">
      <c r="A107" s="77">
        <v>43</v>
      </c>
      <c r="B107" s="702" t="str">
        <f t="shared" si="6"/>
        <v/>
      </c>
      <c r="C107" s="583">
        <f>IF($C$26=TRUE,(Ⅴ２!B48),"表示不可")</f>
        <v>0</v>
      </c>
      <c r="D107" s="584" t="str">
        <f>IF($C$26=TRUE,(Ⅴ２!C48),"表示不可")</f>
        <v>入力不可(前ページへ戻って確認！）</v>
      </c>
      <c r="E107" s="585">
        <f>IF($C$26=TRUE,(Ⅴ２!D48),"表示不可")</f>
        <v>0</v>
      </c>
      <c r="F107" s="586">
        <f>IF($C$26=TRUE,(Ⅴ２!E48),"表示不可")</f>
        <v>0</v>
      </c>
      <c r="G107" s="491">
        <f>IF($C$26=TRUE,(Ⅴ２!F48),"表示不可")</f>
        <v>0</v>
      </c>
      <c r="H107" s="587" t="str">
        <f t="shared" si="7"/>
        <v/>
      </c>
      <c r="I107" s="703">
        <f>IF($C$26=TRUE,(Ⅴ２!H48),"表示不可")</f>
        <v>0</v>
      </c>
      <c r="J107" s="704" t="str">
        <f>IF($C$26=TRUE,(Ⅴ２!I48),"表示不可")</f>
        <v/>
      </c>
      <c r="K107" s="705">
        <f>IF($C$26=TRUE,(Ⅴ２!J48),"表示不可")</f>
        <v>0</v>
      </c>
      <c r="L107" s="706" t="str">
        <f t="shared" si="8"/>
        <v/>
      </c>
      <c r="M107" s="707" t="str">
        <f>IF($C$26=TRUE,(Ⅴ２!L48),"表示不可")</f>
        <v/>
      </c>
      <c r="N107" s="590" t="str">
        <f>IF($C$26=TRUE,(Ⅴ２!M48),"表示不可")</f>
        <v/>
      </c>
      <c r="O107" s="591">
        <f>IF($C$26=TRUE,(Ⅴ２!N48),"表示不可")</f>
        <v>0</v>
      </c>
      <c r="P107" s="277"/>
      <c r="Q107" s="492"/>
      <c r="R107" s="493"/>
      <c r="S107" s="494"/>
      <c r="T107" s="495"/>
    </row>
    <row r="108" spans="1:100" ht="15.75" customHeight="1" x14ac:dyDescent="0.15">
      <c r="A108" s="77">
        <v>44</v>
      </c>
      <c r="B108" s="702" t="str">
        <f t="shared" si="6"/>
        <v/>
      </c>
      <c r="C108" s="583">
        <f>IF($C$26=TRUE,(Ⅴ２!B49),"表示不可")</f>
        <v>0</v>
      </c>
      <c r="D108" s="584" t="str">
        <f>IF($C$26=TRUE,(Ⅴ２!C49),"表示不可")</f>
        <v>入力不可(前ページへ戻って確認！）</v>
      </c>
      <c r="E108" s="585">
        <f>IF($C$26=TRUE,(Ⅴ２!D49),"表示不可")</f>
        <v>0</v>
      </c>
      <c r="F108" s="586">
        <f>IF($C$26=TRUE,(Ⅴ２!E49),"表示不可")</f>
        <v>0</v>
      </c>
      <c r="G108" s="491">
        <f>IF($C$26=TRUE,(Ⅴ２!F49),"表示不可")</f>
        <v>0</v>
      </c>
      <c r="H108" s="587" t="str">
        <f t="shared" si="7"/>
        <v/>
      </c>
      <c r="I108" s="703">
        <f>IF($C$26=TRUE,(Ⅴ２!H49),"表示不可")</f>
        <v>0</v>
      </c>
      <c r="J108" s="704" t="str">
        <f>IF($C$26=TRUE,(Ⅴ２!I49),"表示不可")</f>
        <v/>
      </c>
      <c r="K108" s="705">
        <f>IF($C$26=TRUE,(Ⅴ２!J49),"表示不可")</f>
        <v>0</v>
      </c>
      <c r="L108" s="706" t="str">
        <f t="shared" si="8"/>
        <v/>
      </c>
      <c r="M108" s="707" t="str">
        <f>IF($C$26=TRUE,(Ⅴ２!L49),"表示不可")</f>
        <v/>
      </c>
      <c r="N108" s="590" t="str">
        <f>IF($C$26=TRUE,(Ⅴ２!M49),"表示不可")</f>
        <v/>
      </c>
      <c r="O108" s="591">
        <f>IF($C$26=TRUE,(Ⅴ２!N49),"表示不可")</f>
        <v>0</v>
      </c>
      <c r="P108" s="277"/>
      <c r="Q108" s="492"/>
      <c r="R108" s="493"/>
      <c r="S108" s="494"/>
      <c r="T108" s="496"/>
    </row>
    <row r="109" spans="1:100" ht="15.75" customHeight="1" thickBot="1" x14ac:dyDescent="0.2">
      <c r="A109" s="77">
        <v>45</v>
      </c>
      <c r="B109" s="708" t="str">
        <f t="shared" si="6"/>
        <v/>
      </c>
      <c r="C109" s="593">
        <f>IF($C$26=TRUE,(Ⅴ２!B50),"表示不可")</f>
        <v>0</v>
      </c>
      <c r="D109" s="594" t="str">
        <f>IF($C$26=TRUE,(Ⅴ２!C50),"表示不可")</f>
        <v>入力不可(前ページへ戻って確認！）</v>
      </c>
      <c r="E109" s="595">
        <f>IF($C$26=TRUE,(Ⅴ２!D50),"表示不可")</f>
        <v>0</v>
      </c>
      <c r="F109" s="596">
        <f>IF($C$26=TRUE,(Ⅴ２!E50),"表示不可")</f>
        <v>0</v>
      </c>
      <c r="G109" s="535">
        <f>IF($C$26=TRUE,(Ⅴ２!F50),"表示不可")</f>
        <v>0</v>
      </c>
      <c r="H109" s="597" t="str">
        <f t="shared" si="7"/>
        <v/>
      </c>
      <c r="I109" s="709">
        <f>IF($C$26=TRUE,(Ⅴ２!H50),"表示不可")</f>
        <v>0</v>
      </c>
      <c r="J109" s="710" t="str">
        <f>IF($C$26=TRUE,(Ⅴ２!I50),"表示不可")</f>
        <v/>
      </c>
      <c r="K109" s="711">
        <f>IF($C$26=TRUE,(Ⅴ２!J50),"表示不可")</f>
        <v>0</v>
      </c>
      <c r="L109" s="712" t="str">
        <f t="shared" si="8"/>
        <v/>
      </c>
      <c r="M109" s="713" t="str">
        <f>IF($C$26=TRUE,(Ⅴ２!L50),"表示不可")</f>
        <v/>
      </c>
      <c r="N109" s="600" t="str">
        <f>IF($C$26=TRUE,(Ⅴ２!M50),"表示不可")</f>
        <v/>
      </c>
      <c r="O109" s="601">
        <f>IF($C$26=TRUE,(Ⅴ２!N50),"表示不可")</f>
        <v>0</v>
      </c>
      <c r="P109" s="277"/>
      <c r="Q109" s="509"/>
      <c r="R109" s="510"/>
      <c r="S109" s="511"/>
      <c r="T109" s="512"/>
    </row>
    <row r="110" spans="1:100" s="279" customFormat="1" ht="15.75" customHeight="1" x14ac:dyDescent="0.15">
      <c r="A110" s="77">
        <v>46</v>
      </c>
      <c r="B110" s="685" t="str">
        <f t="shared" si="6"/>
        <v/>
      </c>
      <c r="C110" s="602">
        <f>IF($C$26=TRUE,(Ⅴ２!B51),"表示不可")</f>
        <v>0</v>
      </c>
      <c r="D110" s="603" t="str">
        <f>IF($C$26=TRUE,(Ⅴ２!C51),"表示不可")</f>
        <v>入力不可(前ページへ戻って確認！）</v>
      </c>
      <c r="E110" s="478">
        <f>IF($C$26=TRUE,(Ⅴ２!D51),"表示不可")</f>
        <v>0</v>
      </c>
      <c r="F110" s="479">
        <f>IF($C$26=TRUE,(Ⅴ２!E51),"表示不可")</f>
        <v>0</v>
      </c>
      <c r="G110" s="480">
        <f>IF($C$26=TRUE,(Ⅴ２!F51),"表示不可")</f>
        <v>0</v>
      </c>
      <c r="H110" s="483" t="str">
        <f t="shared" si="7"/>
        <v/>
      </c>
      <c r="I110" s="714">
        <f>IF($C$26=TRUE,(Ⅴ２!H51),"表示不可")</f>
        <v>0</v>
      </c>
      <c r="J110" s="715" t="str">
        <f>IF($C$26=TRUE,(Ⅴ２!I51),"表示不可")</f>
        <v/>
      </c>
      <c r="K110" s="716">
        <f>IF($C$26=TRUE,(Ⅴ２!J51),"表示不可")</f>
        <v>0</v>
      </c>
      <c r="L110" s="717" t="str">
        <f t="shared" si="8"/>
        <v/>
      </c>
      <c r="M110" s="659" t="str">
        <f>IF($C$26=TRUE,(Ⅴ２!L51),"表示不可")</f>
        <v/>
      </c>
      <c r="N110" s="548" t="str">
        <f>IF($C$26=TRUE,(Ⅴ２!M51),"表示不可")</f>
        <v/>
      </c>
      <c r="O110" s="549">
        <f>IF($C$26=TRUE,(Ⅴ２!N51),"表示不可")</f>
        <v>0</v>
      </c>
      <c r="P110" s="277"/>
      <c r="Q110" s="523"/>
      <c r="R110" s="524"/>
      <c r="S110" s="525"/>
      <c r="T110" s="526"/>
      <c r="U110" s="271"/>
      <c r="V110" s="271"/>
      <c r="W110" s="76"/>
      <c r="X110" s="76"/>
      <c r="Y110" s="76"/>
      <c r="Z110" s="271"/>
      <c r="AA110" s="272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</row>
    <row r="111" spans="1:100" s="279" customFormat="1" ht="15.75" customHeight="1" x14ac:dyDescent="0.15">
      <c r="A111" s="77">
        <v>47</v>
      </c>
      <c r="B111" s="702" t="str">
        <f t="shared" si="6"/>
        <v/>
      </c>
      <c r="C111" s="583">
        <f>IF($C$26=TRUE,(Ⅴ２!B52),"表示不可")</f>
        <v>0</v>
      </c>
      <c r="D111" s="584" t="str">
        <f>IF($C$26=TRUE,(Ⅴ２!C52),"表示不可")</f>
        <v>入力不可(前ページへ戻って確認！）</v>
      </c>
      <c r="E111" s="585">
        <f>IF($C$26=TRUE,(Ⅴ２!D52),"表示不可")</f>
        <v>0</v>
      </c>
      <c r="F111" s="586">
        <f>IF($C$26=TRUE,(Ⅴ２!E52),"表示不可")</f>
        <v>0</v>
      </c>
      <c r="G111" s="491">
        <f>IF($C$26=TRUE,(Ⅴ２!F52),"表示不可")</f>
        <v>0</v>
      </c>
      <c r="H111" s="587" t="str">
        <f t="shared" si="7"/>
        <v/>
      </c>
      <c r="I111" s="703">
        <f>IF($C$26=TRUE,(Ⅴ２!H52),"表示不可")</f>
        <v>0</v>
      </c>
      <c r="J111" s="704" t="str">
        <f>IF($C$26=TRUE,(Ⅴ２!I52),"表示不可")</f>
        <v/>
      </c>
      <c r="K111" s="705">
        <f>IF($C$26=TRUE,(Ⅴ２!J52),"表示不可")</f>
        <v>0</v>
      </c>
      <c r="L111" s="706" t="str">
        <f t="shared" si="8"/>
        <v/>
      </c>
      <c r="M111" s="707" t="str">
        <f>IF($C$26=TRUE,(Ⅴ２!L52),"表示不可")</f>
        <v/>
      </c>
      <c r="N111" s="590" t="str">
        <f>IF($C$26=TRUE,(Ⅴ２!M52),"表示不可")</f>
        <v/>
      </c>
      <c r="O111" s="591">
        <f>IF($C$26=TRUE,(Ⅴ２!N52),"表示不可")</f>
        <v>0</v>
      </c>
      <c r="P111" s="277"/>
      <c r="Q111" s="492"/>
      <c r="R111" s="493"/>
      <c r="S111" s="494"/>
      <c r="T111" s="496"/>
      <c r="U111" s="271"/>
      <c r="V111" s="271"/>
      <c r="W111" s="76"/>
      <c r="X111" s="76"/>
      <c r="Y111" s="76"/>
      <c r="Z111" s="271"/>
      <c r="AA111" s="272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</row>
    <row r="112" spans="1:100" s="279" customFormat="1" ht="15.75" customHeight="1" x14ac:dyDescent="0.15">
      <c r="A112" s="77">
        <v>48</v>
      </c>
      <c r="B112" s="702" t="str">
        <f t="shared" si="6"/>
        <v/>
      </c>
      <c r="C112" s="583">
        <f>IF($C$26=TRUE,(Ⅴ２!B53),"表示不可")</f>
        <v>0</v>
      </c>
      <c r="D112" s="584" t="str">
        <f>IF($C$26=TRUE,(Ⅴ２!C53),"表示不可")</f>
        <v>入力不可(前ページへ戻って確認！）</v>
      </c>
      <c r="E112" s="585">
        <f>IF($C$26=TRUE,(Ⅴ２!D53),"表示不可")</f>
        <v>0</v>
      </c>
      <c r="F112" s="586">
        <f>IF($C$26=TRUE,(Ⅴ２!E53),"表示不可")</f>
        <v>0</v>
      </c>
      <c r="G112" s="491">
        <f>IF($C$26=TRUE,(Ⅴ２!F53),"表示不可")</f>
        <v>0</v>
      </c>
      <c r="H112" s="587" t="str">
        <f t="shared" si="7"/>
        <v/>
      </c>
      <c r="I112" s="703">
        <f>IF($C$26=TRUE,(Ⅴ２!H53),"表示不可")</f>
        <v>0</v>
      </c>
      <c r="J112" s="704" t="str">
        <f>IF($C$26=TRUE,(Ⅴ２!I53),"表示不可")</f>
        <v/>
      </c>
      <c r="K112" s="705">
        <f>IF($C$26=TRUE,(Ⅴ２!J53),"表示不可")</f>
        <v>0</v>
      </c>
      <c r="L112" s="706" t="str">
        <f t="shared" si="8"/>
        <v/>
      </c>
      <c r="M112" s="707" t="str">
        <f>IF($C$26=TRUE,(Ⅴ２!L53),"表示不可")</f>
        <v/>
      </c>
      <c r="N112" s="590" t="str">
        <f>IF($C$26=TRUE,(Ⅴ２!M53),"表示不可")</f>
        <v/>
      </c>
      <c r="O112" s="591">
        <f>IF($C$26=TRUE,(Ⅴ２!N53),"表示不可")</f>
        <v>0</v>
      </c>
      <c r="P112" s="277"/>
      <c r="Q112" s="492"/>
      <c r="R112" s="493"/>
      <c r="S112" s="494"/>
      <c r="T112" s="495"/>
      <c r="U112" s="271"/>
      <c r="V112" s="271"/>
      <c r="W112" s="76"/>
      <c r="X112" s="76"/>
      <c r="Y112" s="76"/>
      <c r="Z112" s="271"/>
      <c r="AA112" s="272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</row>
    <row r="113" spans="1:100" s="279" customFormat="1" ht="15.75" customHeight="1" x14ac:dyDescent="0.15">
      <c r="A113" s="77">
        <v>49</v>
      </c>
      <c r="B113" s="702" t="str">
        <f t="shared" si="6"/>
        <v/>
      </c>
      <c r="C113" s="583">
        <f>IF($C$26=TRUE,(Ⅴ２!B54),"表示不可")</f>
        <v>0</v>
      </c>
      <c r="D113" s="584" t="str">
        <f>IF($C$26=TRUE,(Ⅴ２!C54),"表示不可")</f>
        <v>入力不可(前ページへ戻って確認！）</v>
      </c>
      <c r="E113" s="585">
        <f>IF($C$26=TRUE,(Ⅴ２!D54),"表示不可")</f>
        <v>0</v>
      </c>
      <c r="F113" s="586">
        <f>IF($C$26=TRUE,(Ⅴ２!E54),"表示不可")</f>
        <v>0</v>
      </c>
      <c r="G113" s="491">
        <f>IF($C$26=TRUE,(Ⅴ２!F54),"表示不可")</f>
        <v>0</v>
      </c>
      <c r="H113" s="587" t="str">
        <f t="shared" si="7"/>
        <v/>
      </c>
      <c r="I113" s="703">
        <f>IF($C$26=TRUE,(Ⅴ２!H54),"表示不可")</f>
        <v>0</v>
      </c>
      <c r="J113" s="704" t="str">
        <f>IF($C$26=TRUE,(Ⅴ２!I54),"表示不可")</f>
        <v/>
      </c>
      <c r="K113" s="705">
        <f>IF($C$26=TRUE,(Ⅴ２!J54),"表示不可")</f>
        <v>0</v>
      </c>
      <c r="L113" s="706" t="str">
        <f t="shared" si="8"/>
        <v/>
      </c>
      <c r="M113" s="707" t="str">
        <f>IF($C$26=TRUE,(Ⅴ２!L54),"表示不可")</f>
        <v/>
      </c>
      <c r="N113" s="590" t="str">
        <f>IF($C$26=TRUE,(Ⅴ２!M54),"表示不可")</f>
        <v/>
      </c>
      <c r="O113" s="591">
        <f>IF($C$26=TRUE,(Ⅴ２!N54),"表示不可")</f>
        <v>0</v>
      </c>
      <c r="P113" s="277"/>
      <c r="Q113" s="492"/>
      <c r="R113" s="493"/>
      <c r="S113" s="494"/>
      <c r="T113" s="495"/>
      <c r="U113" s="271"/>
      <c r="V113" s="271"/>
      <c r="W113" s="76"/>
      <c r="X113" s="76"/>
      <c r="Y113" s="76"/>
      <c r="Z113" s="271"/>
      <c r="AA113" s="272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</row>
    <row r="114" spans="1:100" s="279" customFormat="1" ht="15.75" customHeight="1" thickBot="1" x14ac:dyDescent="0.2">
      <c r="A114" s="77">
        <v>50</v>
      </c>
      <c r="B114" s="718" t="str">
        <f t="shared" si="6"/>
        <v/>
      </c>
      <c r="C114" s="605">
        <f>IF($C$26=TRUE,(Ⅴ２!B55),"表示不可")</f>
        <v>0</v>
      </c>
      <c r="D114" s="606" t="str">
        <f>IF($C$26=TRUE,(Ⅴ２!C55),"表示不可")</f>
        <v>入力不可(前ページへ戻って確認！）</v>
      </c>
      <c r="E114" s="607">
        <f>IF($C$26=TRUE,(Ⅴ２!D55),"表示不可")</f>
        <v>0</v>
      </c>
      <c r="F114" s="608">
        <f>IF($C$26=TRUE,(Ⅴ２!E55),"表示不可")</f>
        <v>0</v>
      </c>
      <c r="G114" s="506">
        <f>IF($C$26=TRUE,(Ⅴ２!F55),"表示不可")</f>
        <v>0</v>
      </c>
      <c r="H114" s="609" t="str">
        <f t="shared" si="7"/>
        <v/>
      </c>
      <c r="I114" s="719">
        <f>IF($C$26=TRUE,(Ⅴ２!H55),"表示不可")</f>
        <v>0</v>
      </c>
      <c r="J114" s="720" t="str">
        <f>IF($C$26=TRUE,(Ⅴ２!I55),"表示不可")</f>
        <v/>
      </c>
      <c r="K114" s="721">
        <f>IF($C$26=TRUE,(Ⅴ２!J55),"表示不可")</f>
        <v>0</v>
      </c>
      <c r="L114" s="722" t="str">
        <f t="shared" si="8"/>
        <v/>
      </c>
      <c r="M114" s="723" t="str">
        <f>IF($C$26=TRUE,(Ⅴ２!L55),"表示不可")</f>
        <v/>
      </c>
      <c r="N114" s="612" t="str">
        <f>IF($C$26=TRUE,(Ⅴ２!M55),"表示不可")</f>
        <v/>
      </c>
      <c r="O114" s="613">
        <f>IF($C$26=TRUE,(Ⅴ２!N55),"表示不可")</f>
        <v>0</v>
      </c>
      <c r="P114" s="277"/>
      <c r="Q114" s="538"/>
      <c r="R114" s="539"/>
      <c r="S114" s="540"/>
      <c r="T114" s="541"/>
      <c r="U114" s="271"/>
      <c r="V114" s="271"/>
      <c r="W114" s="76"/>
      <c r="X114" s="76"/>
      <c r="Y114" s="76"/>
      <c r="Z114" s="271"/>
      <c r="AA114" s="272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</row>
    <row r="115" spans="1:100" s="279" customFormat="1" ht="15.75" customHeight="1" x14ac:dyDescent="0.15">
      <c r="A115" s="77">
        <v>51</v>
      </c>
      <c r="B115" s="692" t="str">
        <f t="shared" si="6"/>
        <v/>
      </c>
      <c r="C115" s="614">
        <f>IF($C$26=TRUE,(Ⅴ２!B56),"表示不可")</f>
        <v>0</v>
      </c>
      <c r="D115" s="615" t="str">
        <f>IF($C$26=TRUE,(Ⅴ２!C56),"表示不可")</f>
        <v>入力不可(前ページへ戻って確認！）</v>
      </c>
      <c r="E115" s="515">
        <f>IF($C$26=TRUE,(Ⅴ２!D56),"表示不可")</f>
        <v>0</v>
      </c>
      <c r="F115" s="516">
        <f>IF($C$26=TRUE,(Ⅴ２!E56),"表示不可")</f>
        <v>0</v>
      </c>
      <c r="G115" s="517">
        <f>IF($C$26=TRUE,(Ⅴ２!F56),"表示不可")</f>
        <v>0</v>
      </c>
      <c r="H115" s="520" t="str">
        <f t="shared" si="7"/>
        <v/>
      </c>
      <c r="I115" s="724">
        <f>IF($C$26=TRUE,(Ⅴ２!H56),"表示不可")</f>
        <v>0</v>
      </c>
      <c r="J115" s="698" t="str">
        <f>IF($C$26=TRUE,(Ⅴ２!I56),"表示不可")</f>
        <v/>
      </c>
      <c r="K115" s="699">
        <f>IF($C$26=TRUE,(Ⅴ２!J56),"表示不可")</f>
        <v>0</v>
      </c>
      <c r="L115" s="700" t="str">
        <f t="shared" si="8"/>
        <v/>
      </c>
      <c r="M115" s="676" t="str">
        <f>IF($C$26=TRUE,(Ⅴ２!L56),"表示不可")</f>
        <v/>
      </c>
      <c r="N115" s="556" t="str">
        <f>IF($C$26=TRUE,(Ⅴ２!M56),"表示不可")</f>
        <v/>
      </c>
      <c r="O115" s="557">
        <f>IF($C$26=TRUE,(Ⅴ２!N56),"表示不可")</f>
        <v>0</v>
      </c>
      <c r="P115" s="277"/>
      <c r="Q115" s="542"/>
      <c r="R115" s="543"/>
      <c r="S115" s="544"/>
      <c r="T115" s="545"/>
      <c r="U115" s="271"/>
      <c r="V115" s="271"/>
      <c r="W115" s="76"/>
      <c r="X115" s="76"/>
      <c r="Y115" s="76"/>
      <c r="Z115" s="271"/>
      <c r="AA115" s="272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</row>
    <row r="116" spans="1:100" s="279" customFormat="1" ht="15.75" customHeight="1" x14ac:dyDescent="0.15">
      <c r="A116" s="77">
        <v>52</v>
      </c>
      <c r="B116" s="702" t="str">
        <f t="shared" si="6"/>
        <v/>
      </c>
      <c r="C116" s="583">
        <f>IF($C$26=TRUE,(Ⅴ２!B57),"表示不可")</f>
        <v>0</v>
      </c>
      <c r="D116" s="584" t="str">
        <f>IF($C$26=TRUE,(Ⅴ２!C57),"表示不可")</f>
        <v>入力不可(前ページへ戻って確認！）</v>
      </c>
      <c r="E116" s="585">
        <f>IF($C$26=TRUE,(Ⅴ２!D57),"表示不可")</f>
        <v>0</v>
      </c>
      <c r="F116" s="586">
        <f>IF($C$26=TRUE,(Ⅴ２!E57),"表示不可")</f>
        <v>0</v>
      </c>
      <c r="G116" s="491">
        <f>IF($C$26=TRUE,(Ⅴ２!F57),"表示不可")</f>
        <v>0</v>
      </c>
      <c r="H116" s="587" t="str">
        <f t="shared" si="7"/>
        <v/>
      </c>
      <c r="I116" s="703">
        <f>IF($C$26=TRUE,(Ⅴ２!H57),"表示不可")</f>
        <v>0</v>
      </c>
      <c r="J116" s="704" t="str">
        <f>IF($C$26=TRUE,(Ⅴ２!I57),"表示不可")</f>
        <v/>
      </c>
      <c r="K116" s="705">
        <f>IF($C$26=TRUE,(Ⅴ２!J57),"表示不可")</f>
        <v>0</v>
      </c>
      <c r="L116" s="706" t="str">
        <f t="shared" si="8"/>
        <v/>
      </c>
      <c r="M116" s="707" t="str">
        <f>IF($C$26=TRUE,(Ⅴ２!L57),"表示不可")</f>
        <v/>
      </c>
      <c r="N116" s="590" t="str">
        <f>IF($C$26=TRUE,(Ⅴ２!M57),"表示不可")</f>
        <v/>
      </c>
      <c r="O116" s="591">
        <f>IF($C$26=TRUE,(Ⅴ２!N57),"表示不可")</f>
        <v>0</v>
      </c>
      <c r="P116" s="277"/>
      <c r="Q116" s="492"/>
      <c r="R116" s="493"/>
      <c r="S116" s="494"/>
      <c r="T116" s="496"/>
      <c r="U116" s="271"/>
      <c r="V116" s="271"/>
      <c r="W116" s="76"/>
      <c r="X116" s="76"/>
      <c r="Y116" s="76"/>
      <c r="Z116" s="271"/>
      <c r="AA116" s="272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</row>
    <row r="117" spans="1:100" ht="15.75" customHeight="1" x14ac:dyDescent="0.15">
      <c r="A117" s="77">
        <v>53</v>
      </c>
      <c r="B117" s="702" t="str">
        <f t="shared" si="6"/>
        <v/>
      </c>
      <c r="C117" s="583">
        <f>IF($C$26=TRUE,(Ⅴ２!B58),"表示不可")</f>
        <v>0</v>
      </c>
      <c r="D117" s="584" t="str">
        <f>IF($C$26=TRUE,(Ⅴ２!C58),"表示不可")</f>
        <v>入力不可(前ページへ戻って確認！）</v>
      </c>
      <c r="E117" s="585">
        <f>IF($C$26=TRUE,(Ⅴ２!D58),"表示不可")</f>
        <v>0</v>
      </c>
      <c r="F117" s="586">
        <f>IF($C$26=TRUE,(Ⅴ２!E58),"表示不可")</f>
        <v>0</v>
      </c>
      <c r="G117" s="491">
        <f>IF($C$26=TRUE,(Ⅴ２!F58),"表示不可")</f>
        <v>0</v>
      </c>
      <c r="H117" s="587" t="str">
        <f t="shared" si="7"/>
        <v/>
      </c>
      <c r="I117" s="703">
        <f>IF($C$26=TRUE,(Ⅴ２!H58),"表示不可")</f>
        <v>0</v>
      </c>
      <c r="J117" s="704" t="str">
        <f>IF($C$26=TRUE,(Ⅴ２!I58),"表示不可")</f>
        <v/>
      </c>
      <c r="K117" s="705">
        <f>IF($C$26=TRUE,(Ⅴ２!J58),"表示不可")</f>
        <v>0</v>
      </c>
      <c r="L117" s="706" t="str">
        <f t="shared" si="8"/>
        <v/>
      </c>
      <c r="M117" s="707" t="str">
        <f>IF($C$26=TRUE,(Ⅴ２!L58),"表示不可")</f>
        <v/>
      </c>
      <c r="N117" s="590" t="str">
        <f>IF($C$26=TRUE,(Ⅴ２!M58),"表示不可")</f>
        <v/>
      </c>
      <c r="O117" s="591">
        <f>IF($C$26=TRUE,(Ⅴ２!N58),"表示不可")</f>
        <v>0</v>
      </c>
      <c r="P117" s="277"/>
      <c r="Q117" s="492"/>
      <c r="R117" s="493"/>
      <c r="S117" s="494"/>
      <c r="T117" s="495"/>
    </row>
    <row r="118" spans="1:100" ht="15.75" customHeight="1" x14ac:dyDescent="0.15">
      <c r="A118" s="77">
        <v>54</v>
      </c>
      <c r="B118" s="702" t="str">
        <f t="shared" si="6"/>
        <v/>
      </c>
      <c r="C118" s="583">
        <f>IF($C$26=TRUE,(Ⅴ２!B59),"表示不可")</f>
        <v>0</v>
      </c>
      <c r="D118" s="584" t="str">
        <f>IF($C$26=TRUE,(Ⅴ２!C59),"表示不可")</f>
        <v>入力不可(前ページへ戻って確認！）</v>
      </c>
      <c r="E118" s="585">
        <f>IF($C$26=TRUE,(Ⅴ２!D59),"表示不可")</f>
        <v>0</v>
      </c>
      <c r="F118" s="586">
        <f>IF($C$26=TRUE,(Ⅴ２!E59),"表示不可")</f>
        <v>0</v>
      </c>
      <c r="G118" s="491">
        <f>IF($C$26=TRUE,(Ⅴ２!F59),"表示不可")</f>
        <v>0</v>
      </c>
      <c r="H118" s="587" t="str">
        <f t="shared" si="7"/>
        <v/>
      </c>
      <c r="I118" s="703">
        <f>IF($C$26=TRUE,(Ⅴ２!H59),"表示不可")</f>
        <v>0</v>
      </c>
      <c r="J118" s="704" t="str">
        <f>IF($C$26=TRUE,(Ⅴ２!I59),"表示不可")</f>
        <v/>
      </c>
      <c r="K118" s="705">
        <f>IF($C$26=TRUE,(Ⅴ２!J59),"表示不可")</f>
        <v>0</v>
      </c>
      <c r="L118" s="706" t="str">
        <f t="shared" si="8"/>
        <v/>
      </c>
      <c r="M118" s="707" t="str">
        <f>IF($C$26=TRUE,(Ⅴ２!L59),"表示不可")</f>
        <v/>
      </c>
      <c r="N118" s="590" t="str">
        <f>IF($C$26=TRUE,(Ⅴ２!M59),"表示不可")</f>
        <v/>
      </c>
      <c r="O118" s="591">
        <f>IF($C$26=TRUE,(Ⅴ２!N59),"表示不可")</f>
        <v>0</v>
      </c>
      <c r="P118" s="277"/>
      <c r="Q118" s="492"/>
      <c r="R118" s="493"/>
      <c r="S118" s="492"/>
      <c r="T118" s="495"/>
    </row>
    <row r="119" spans="1:100" ht="15.75" customHeight="1" thickBot="1" x14ac:dyDescent="0.2">
      <c r="A119" s="77">
        <v>55</v>
      </c>
      <c r="B119" s="708" t="str">
        <f t="shared" si="6"/>
        <v/>
      </c>
      <c r="C119" s="593">
        <f>IF($C$26=TRUE,(Ⅴ２!B60),"表示不可")</f>
        <v>0</v>
      </c>
      <c r="D119" s="594" t="str">
        <f>IF($C$26=TRUE,(Ⅴ２!C60),"表示不可")</f>
        <v>入力不可(前ページへ戻って確認！）</v>
      </c>
      <c r="E119" s="595">
        <f>IF($C$26=TRUE,(Ⅴ２!D60),"表示不可")</f>
        <v>0</v>
      </c>
      <c r="F119" s="596">
        <f>IF($C$26=TRUE,(Ⅴ２!E60),"表示不可")</f>
        <v>0</v>
      </c>
      <c r="G119" s="535">
        <f>IF($C$26=TRUE,(Ⅴ２!F60),"表示不可")</f>
        <v>0</v>
      </c>
      <c r="H119" s="597" t="str">
        <f t="shared" si="7"/>
        <v/>
      </c>
      <c r="I119" s="709">
        <f>IF($C$26=TRUE,(Ⅴ２!H60),"表示不可")</f>
        <v>0</v>
      </c>
      <c r="J119" s="710" t="str">
        <f>IF($C$26=TRUE,(Ⅴ２!I60),"表示不可")</f>
        <v/>
      </c>
      <c r="K119" s="711">
        <f>IF($C$26=TRUE,(Ⅴ２!J60),"表示不可")</f>
        <v>0</v>
      </c>
      <c r="L119" s="712" t="str">
        <f t="shared" si="8"/>
        <v/>
      </c>
      <c r="M119" s="713" t="str">
        <f>IF($C$26=TRUE,(Ⅴ２!L60),"表示不可")</f>
        <v/>
      </c>
      <c r="N119" s="600" t="str">
        <f>IF($C$26=TRUE,(Ⅴ２!M60),"表示不可")</f>
        <v/>
      </c>
      <c r="O119" s="601">
        <f>IF($C$26=TRUE,(Ⅴ２!N60),"表示不可")</f>
        <v>0</v>
      </c>
      <c r="P119" s="277"/>
      <c r="Q119" s="509"/>
      <c r="R119" s="510"/>
      <c r="S119" s="509"/>
      <c r="T119" s="512"/>
    </row>
    <row r="120" spans="1:100" ht="15.75" customHeight="1" x14ac:dyDescent="0.15">
      <c r="A120" s="77">
        <v>56</v>
      </c>
      <c r="B120" s="685" t="str">
        <f t="shared" si="6"/>
        <v/>
      </c>
      <c r="C120" s="602">
        <f>IF($C$26=TRUE,(Ⅴ２!B61),"表示不可")</f>
        <v>0</v>
      </c>
      <c r="D120" s="603" t="str">
        <f>IF($C$26=TRUE,(Ⅴ２!C61),"表示不可")</f>
        <v>入力不可(前ページへ戻って確認！）</v>
      </c>
      <c r="E120" s="478">
        <f>IF($C$26=TRUE,(Ⅴ２!D61),"表示不可")</f>
        <v>0</v>
      </c>
      <c r="F120" s="479">
        <f>IF($C$26=TRUE,(Ⅴ２!E61),"表示不可")</f>
        <v>0</v>
      </c>
      <c r="G120" s="480">
        <f>IF($C$26=TRUE,(Ⅴ２!F61),"表示不可")</f>
        <v>0</v>
      </c>
      <c r="H120" s="483" t="str">
        <f t="shared" si="7"/>
        <v/>
      </c>
      <c r="I120" s="714">
        <f>IF($C$26=TRUE,(Ⅴ２!H61),"表示不可")</f>
        <v>0</v>
      </c>
      <c r="J120" s="715" t="str">
        <f>IF($C$26=TRUE,(Ⅴ２!I61),"表示不可")</f>
        <v/>
      </c>
      <c r="K120" s="716">
        <f>IF($C$26=TRUE,(Ⅴ２!J61),"表示不可")</f>
        <v>0</v>
      </c>
      <c r="L120" s="717" t="str">
        <f t="shared" si="8"/>
        <v/>
      </c>
      <c r="M120" s="659" t="str">
        <f>IF($C$26=TRUE,(Ⅴ２!L61),"表示不可")</f>
        <v/>
      </c>
      <c r="N120" s="548" t="str">
        <f>IF($C$26=TRUE,(Ⅴ２!M61),"表示不可")</f>
        <v/>
      </c>
      <c r="O120" s="549">
        <f>IF($C$26=TRUE,(Ⅴ２!N61),"表示不可")</f>
        <v>0</v>
      </c>
      <c r="P120" s="277"/>
      <c r="Q120" s="523"/>
      <c r="R120" s="524"/>
      <c r="S120" s="523"/>
      <c r="T120" s="526"/>
    </row>
    <row r="121" spans="1:100" ht="15.75" customHeight="1" x14ac:dyDescent="0.15">
      <c r="A121" s="77">
        <v>57</v>
      </c>
      <c r="B121" s="702" t="str">
        <f t="shared" si="6"/>
        <v/>
      </c>
      <c r="C121" s="583">
        <f>IF($C$26=TRUE,(Ⅴ２!B62),"表示不可")</f>
        <v>0</v>
      </c>
      <c r="D121" s="584" t="str">
        <f>IF($C$26=TRUE,(Ⅴ２!C62),"表示不可")</f>
        <v>入力不可(前ページへ戻って確認！）</v>
      </c>
      <c r="E121" s="585">
        <f>IF($C$26=TRUE,(Ⅴ２!D62),"表示不可")</f>
        <v>0</v>
      </c>
      <c r="F121" s="586">
        <f>IF($C$26=TRUE,(Ⅴ２!E62),"表示不可")</f>
        <v>0</v>
      </c>
      <c r="G121" s="491">
        <f>IF($C$26=TRUE,(Ⅴ２!F62),"表示不可")</f>
        <v>0</v>
      </c>
      <c r="H121" s="587" t="str">
        <f t="shared" si="7"/>
        <v/>
      </c>
      <c r="I121" s="703">
        <f>IF($C$26=TRUE,(Ⅴ２!H62),"表示不可")</f>
        <v>0</v>
      </c>
      <c r="J121" s="704" t="str">
        <f>IF($C$26=TRUE,(Ⅴ２!I62),"表示不可")</f>
        <v/>
      </c>
      <c r="K121" s="705">
        <f>IF($C$26=TRUE,(Ⅴ２!J62),"表示不可")</f>
        <v>0</v>
      </c>
      <c r="L121" s="706" t="str">
        <f t="shared" si="8"/>
        <v/>
      </c>
      <c r="M121" s="707" t="str">
        <f>IF($C$26=TRUE,(Ⅴ２!L62),"表示不可")</f>
        <v/>
      </c>
      <c r="N121" s="590" t="str">
        <f>IF($C$26=TRUE,(Ⅴ２!M62),"表示不可")</f>
        <v/>
      </c>
      <c r="O121" s="591">
        <f>IF($C$26=TRUE,(Ⅴ２!N62),"表示不可")</f>
        <v>0</v>
      </c>
      <c r="P121" s="277"/>
      <c r="Q121" s="492"/>
      <c r="R121" s="493"/>
      <c r="S121" s="492"/>
      <c r="T121" s="495"/>
    </row>
    <row r="122" spans="1:100" ht="15.75" customHeight="1" x14ac:dyDescent="0.15">
      <c r="A122" s="77">
        <v>58</v>
      </c>
      <c r="B122" s="702" t="str">
        <f t="shared" si="6"/>
        <v/>
      </c>
      <c r="C122" s="583">
        <f>IF($C$26=TRUE,(Ⅴ２!B63),"表示不可")</f>
        <v>0</v>
      </c>
      <c r="D122" s="584" t="str">
        <f>IF($C$26=TRUE,(Ⅴ２!C63),"表示不可")</f>
        <v>入力不可(前ページへ戻って確認！）</v>
      </c>
      <c r="E122" s="585">
        <f>IF($C$26=TRUE,(Ⅴ２!D63),"表示不可")</f>
        <v>0</v>
      </c>
      <c r="F122" s="586">
        <f>IF($C$26=TRUE,(Ⅴ２!E63),"表示不可")</f>
        <v>0</v>
      </c>
      <c r="G122" s="491">
        <f>IF($C$26=TRUE,(Ⅴ２!F63),"表示不可")</f>
        <v>0</v>
      </c>
      <c r="H122" s="587" t="str">
        <f t="shared" si="7"/>
        <v/>
      </c>
      <c r="I122" s="703">
        <f>IF($C$26=TRUE,(Ⅴ２!H63),"表示不可")</f>
        <v>0</v>
      </c>
      <c r="J122" s="704" t="str">
        <f>IF($C$26=TRUE,(Ⅴ２!I63),"表示不可")</f>
        <v/>
      </c>
      <c r="K122" s="705">
        <f>IF($C$26=TRUE,(Ⅴ２!J63),"表示不可")</f>
        <v>0</v>
      </c>
      <c r="L122" s="706" t="str">
        <f t="shared" si="8"/>
        <v/>
      </c>
      <c r="M122" s="707" t="str">
        <f>IF($C$26=TRUE,(Ⅴ２!L63),"表示不可")</f>
        <v/>
      </c>
      <c r="N122" s="590" t="str">
        <f>IF($C$26=TRUE,(Ⅴ２!M63),"表示不可")</f>
        <v/>
      </c>
      <c r="O122" s="591">
        <f>IF($C$26=TRUE,(Ⅴ２!N63),"表示不可")</f>
        <v>0</v>
      </c>
      <c r="P122" s="277"/>
      <c r="Q122" s="492"/>
      <c r="R122" s="493"/>
      <c r="S122" s="492"/>
      <c r="T122" s="495"/>
    </row>
    <row r="123" spans="1:100" ht="15.75" customHeight="1" x14ac:dyDescent="0.15">
      <c r="A123" s="77">
        <v>59</v>
      </c>
      <c r="B123" s="702" t="str">
        <f t="shared" si="6"/>
        <v/>
      </c>
      <c r="C123" s="583">
        <f>IF($C$26=TRUE,(Ⅴ２!B64),"表示不可")</f>
        <v>0</v>
      </c>
      <c r="D123" s="584" t="str">
        <f>IF($C$26=TRUE,(Ⅴ２!C64),"表示不可")</f>
        <v>入力不可(前ページへ戻って確認！）</v>
      </c>
      <c r="E123" s="585">
        <f>IF($C$26=TRUE,(Ⅴ２!D64),"表示不可")</f>
        <v>0</v>
      </c>
      <c r="F123" s="586">
        <f>IF($C$26=TRUE,(Ⅴ２!E64),"表示不可")</f>
        <v>0</v>
      </c>
      <c r="G123" s="491">
        <f>IF($C$26=TRUE,(Ⅴ２!F64),"表示不可")</f>
        <v>0</v>
      </c>
      <c r="H123" s="587" t="str">
        <f t="shared" si="7"/>
        <v/>
      </c>
      <c r="I123" s="703">
        <f>IF($C$26=TRUE,(Ⅴ２!H64),"表示不可")</f>
        <v>0</v>
      </c>
      <c r="J123" s="704" t="str">
        <f>IF($C$26=TRUE,(Ⅴ２!I64),"表示不可")</f>
        <v/>
      </c>
      <c r="K123" s="705">
        <f>IF($C$26=TRUE,(Ⅴ２!J64),"表示不可")</f>
        <v>0</v>
      </c>
      <c r="L123" s="706" t="str">
        <f t="shared" si="8"/>
        <v/>
      </c>
      <c r="M123" s="707" t="str">
        <f>IF($C$26=TRUE,(Ⅴ２!L64),"表示不可")</f>
        <v/>
      </c>
      <c r="N123" s="590" t="str">
        <f>IF($C$26=TRUE,(Ⅴ２!M64),"表示不可")</f>
        <v/>
      </c>
      <c r="O123" s="591">
        <f>IF($C$26=TRUE,(Ⅴ２!N64),"表示不可")</f>
        <v>0</v>
      </c>
      <c r="P123" s="277"/>
      <c r="Q123" s="492"/>
      <c r="R123" s="493"/>
      <c r="S123" s="492"/>
      <c r="T123" s="495"/>
    </row>
    <row r="124" spans="1:100" ht="15.75" customHeight="1" thickBot="1" x14ac:dyDescent="0.2">
      <c r="A124" s="77">
        <v>60</v>
      </c>
      <c r="B124" s="708" t="str">
        <f t="shared" si="6"/>
        <v/>
      </c>
      <c r="C124" s="593">
        <f>IF($C$26=TRUE,(Ⅴ２!B65),"表示不可")</f>
        <v>0</v>
      </c>
      <c r="D124" s="594" t="str">
        <f>IF($C$26=TRUE,(Ⅴ２!C65),"表示不可")</f>
        <v>入力不可(前ページへ戻って確認！）</v>
      </c>
      <c r="E124" s="595">
        <f>IF($C$26=TRUE,(Ⅴ２!D65),"表示不可")</f>
        <v>0</v>
      </c>
      <c r="F124" s="596">
        <f>IF($C$26=TRUE,(Ⅴ２!E65),"表示不可")</f>
        <v>0</v>
      </c>
      <c r="G124" s="535">
        <f>IF($C$26=TRUE,(Ⅴ２!F65),"表示不可")</f>
        <v>0</v>
      </c>
      <c r="H124" s="597" t="str">
        <f t="shared" si="7"/>
        <v/>
      </c>
      <c r="I124" s="709">
        <f>IF($C$26=TRUE,(Ⅴ２!H65),"表示不可")</f>
        <v>0</v>
      </c>
      <c r="J124" s="710" t="str">
        <f>IF($C$26=TRUE,(Ⅴ２!I65),"表示不可")</f>
        <v/>
      </c>
      <c r="K124" s="711">
        <f>IF($C$26=TRUE,(Ⅴ２!J65),"表示不可")</f>
        <v>0</v>
      </c>
      <c r="L124" s="712" t="str">
        <f t="shared" si="8"/>
        <v/>
      </c>
      <c r="M124" s="713" t="str">
        <f>IF($C$26=TRUE,(Ⅴ２!L65),"表示不可")</f>
        <v/>
      </c>
      <c r="N124" s="600" t="str">
        <f>IF($C$26=TRUE,(Ⅴ２!M65),"表示不可")</f>
        <v/>
      </c>
      <c r="O124" s="601">
        <f>IF($C$26=TRUE,(Ⅴ２!N65),"表示不可")</f>
        <v>0</v>
      </c>
      <c r="P124" s="277"/>
      <c r="Q124" s="509"/>
      <c r="R124" s="510"/>
      <c r="S124" s="509"/>
      <c r="T124" s="512"/>
    </row>
    <row r="125" spans="1:100" ht="6" customHeight="1" x14ac:dyDescent="0.15">
      <c r="Q125" s="285"/>
      <c r="R125" s="285"/>
      <c r="S125" s="285"/>
      <c r="T125" s="285"/>
    </row>
    <row r="126" spans="1:100" ht="15.75" customHeight="1" x14ac:dyDescent="0.15">
      <c r="Q126" s="285"/>
      <c r="R126" s="285"/>
      <c r="S126" s="285"/>
      <c r="T126" s="285"/>
    </row>
    <row r="127" spans="1:100" ht="15.75" customHeight="1" x14ac:dyDescent="0.15">
      <c r="Q127" s="285"/>
      <c r="R127" s="285"/>
      <c r="S127" s="285"/>
      <c r="T127" s="285"/>
    </row>
    <row r="128" spans="1:100" ht="15.75" customHeight="1" x14ac:dyDescent="0.15">
      <c r="Q128" s="285"/>
      <c r="R128" s="285"/>
      <c r="S128" s="285"/>
      <c r="T128" s="285"/>
    </row>
    <row r="129" spans="17:20" ht="15.75" customHeight="1" x14ac:dyDescent="0.15">
      <c r="Q129" s="285"/>
      <c r="R129" s="285"/>
      <c r="S129" s="285"/>
      <c r="T129" s="285"/>
    </row>
    <row r="130" spans="17:20" ht="15.75" customHeight="1" x14ac:dyDescent="0.15">
      <c r="Q130" s="285"/>
      <c r="R130" s="285"/>
      <c r="S130" s="285"/>
      <c r="T130" s="285"/>
    </row>
    <row r="131" spans="17:20" ht="15.75" customHeight="1" x14ac:dyDescent="0.15">
      <c r="Q131" s="285"/>
      <c r="R131" s="285"/>
      <c r="S131" s="285"/>
      <c r="T131" s="285"/>
    </row>
    <row r="132" spans="17:20" ht="15.75" customHeight="1" x14ac:dyDescent="0.15">
      <c r="Q132" s="285"/>
      <c r="R132" s="285"/>
      <c r="S132" s="285"/>
      <c r="T132" s="285"/>
    </row>
    <row r="133" spans="17:20" ht="15.75" customHeight="1" x14ac:dyDescent="0.15">
      <c r="Q133" s="285"/>
      <c r="R133" s="285"/>
      <c r="S133" s="285"/>
      <c r="T133" s="285"/>
    </row>
    <row r="134" spans="17:20" ht="15.75" customHeight="1" x14ac:dyDescent="0.15">
      <c r="Q134" s="285"/>
      <c r="R134" s="285"/>
      <c r="S134" s="285"/>
      <c r="T134" s="285"/>
    </row>
    <row r="135" spans="17:20" ht="15.75" customHeight="1" x14ac:dyDescent="0.15">
      <c r="Q135" s="285"/>
      <c r="R135" s="285"/>
      <c r="S135" s="285"/>
      <c r="T135" s="285"/>
    </row>
    <row r="136" spans="17:20" ht="15.75" customHeight="1" x14ac:dyDescent="0.15">
      <c r="Q136" s="285"/>
      <c r="R136" s="285"/>
      <c r="S136" s="285"/>
      <c r="T136" s="285"/>
    </row>
    <row r="137" spans="17:20" ht="15.75" customHeight="1" x14ac:dyDescent="0.15">
      <c r="Q137" s="285"/>
      <c r="R137" s="285"/>
      <c r="S137" s="285"/>
      <c r="T137" s="285"/>
    </row>
    <row r="138" spans="17:20" ht="15.75" customHeight="1" x14ac:dyDescent="0.15">
      <c r="Q138" s="285"/>
      <c r="R138" s="285"/>
      <c r="S138" s="285"/>
      <c r="T138" s="285"/>
    </row>
    <row r="139" spans="17:20" ht="15.75" customHeight="1" x14ac:dyDescent="0.15">
      <c r="Q139" s="285"/>
      <c r="R139" s="285"/>
      <c r="S139" s="285"/>
      <c r="T139" s="285"/>
    </row>
    <row r="140" spans="17:20" ht="15.75" customHeight="1" x14ac:dyDescent="0.15">
      <c r="Q140" s="285"/>
      <c r="R140" s="285"/>
      <c r="S140" s="285"/>
      <c r="T140" s="285"/>
    </row>
    <row r="141" spans="17:20" ht="15.75" customHeight="1" x14ac:dyDescent="0.15">
      <c r="Q141" s="285"/>
      <c r="R141" s="285"/>
      <c r="S141" s="285"/>
      <c r="T141" s="285"/>
    </row>
    <row r="142" spans="17:20" ht="15.75" customHeight="1" x14ac:dyDescent="0.15">
      <c r="Q142" s="285"/>
      <c r="R142" s="285"/>
      <c r="S142" s="285"/>
      <c r="T142" s="285"/>
    </row>
    <row r="143" spans="17:20" ht="15.75" customHeight="1" x14ac:dyDescent="0.15">
      <c r="Q143" s="285"/>
      <c r="R143" s="285"/>
      <c r="S143" s="285"/>
      <c r="T143" s="285"/>
    </row>
    <row r="144" spans="17:20" ht="15.75" customHeight="1" x14ac:dyDescent="0.15">
      <c r="Q144" s="285"/>
      <c r="R144" s="285"/>
      <c r="S144" s="285"/>
      <c r="T144" s="285"/>
    </row>
    <row r="145" spans="1:100" ht="15.75" customHeight="1" x14ac:dyDescent="0.15">
      <c r="Q145" s="285"/>
      <c r="R145" s="285"/>
      <c r="S145" s="285"/>
      <c r="T145" s="285"/>
    </row>
    <row r="146" spans="1:100" ht="46.5" customHeight="1" x14ac:dyDescent="0.25">
      <c r="C146" s="845" t="str">
        <f>"　高文連個人情報に関する保護規定を承諾したうえで、上記のとおり"&amp;B42&amp;"への参加を申し込みます。"</f>
        <v>　高文連個人情報に関する保護規定を承諾したうえで、上記のとおり第70回NHK杯全国高校放送コンテスト　宮崎県予選への参加を申し込みます。</v>
      </c>
      <c r="D146" s="845"/>
      <c r="E146" s="845"/>
      <c r="F146" s="845"/>
      <c r="G146" s="845"/>
      <c r="H146" s="845"/>
      <c r="I146" s="845"/>
      <c r="J146" s="845"/>
      <c r="K146" s="845"/>
      <c r="L146" s="845"/>
      <c r="M146" s="845"/>
      <c r="N146" s="845"/>
      <c r="O146" s="845"/>
      <c r="P146" s="845"/>
      <c r="Q146" s="285"/>
      <c r="R146" s="285"/>
      <c r="S146" s="285"/>
      <c r="T146" s="285"/>
      <c r="X146" s="261"/>
      <c r="AB146" s="268"/>
      <c r="AC146" s="268"/>
      <c r="AD146" s="268"/>
      <c r="AE146" s="268"/>
      <c r="AF146" s="268"/>
      <c r="AG146" s="268"/>
      <c r="AH146" s="268"/>
    </row>
    <row r="147" spans="1:100" ht="15.75" customHeight="1" x14ac:dyDescent="0.25">
      <c r="A147" s="562"/>
      <c r="B147" s="562"/>
      <c r="C147" s="832">
        <f ca="1">(Ⅰ!C23)</f>
        <v>45055</v>
      </c>
      <c r="D147" s="832"/>
      <c r="E147" s="562"/>
      <c r="F147" s="563"/>
      <c r="G147" s="562"/>
      <c r="H147" s="563"/>
      <c r="I147" s="562"/>
      <c r="J147" s="562"/>
      <c r="L147" s="562"/>
      <c r="M147" s="562"/>
      <c r="N147" s="307"/>
      <c r="O147" s="307"/>
      <c r="P147" s="307"/>
      <c r="Q147" s="564"/>
      <c r="R147" s="564"/>
      <c r="S147" s="564"/>
      <c r="T147" s="564"/>
      <c r="U147" s="562"/>
      <c r="V147" s="562"/>
      <c r="X147" s="261"/>
      <c r="AI147" s="268"/>
      <c r="AJ147" s="268"/>
      <c r="AL147" s="562"/>
      <c r="AM147" s="562"/>
      <c r="AN147" s="562"/>
      <c r="AO147" s="562"/>
      <c r="AP147" s="562"/>
      <c r="AQ147" s="562"/>
      <c r="AR147" s="562"/>
      <c r="AS147" s="562"/>
      <c r="AT147" s="562"/>
      <c r="AU147" s="562"/>
      <c r="AV147" s="562"/>
      <c r="AW147" s="562"/>
      <c r="AX147" s="562"/>
      <c r="AY147" s="562"/>
      <c r="AZ147" s="562"/>
      <c r="BA147" s="562"/>
      <c r="BB147" s="562"/>
      <c r="BC147" s="562"/>
      <c r="BD147" s="562"/>
      <c r="BE147" s="562"/>
      <c r="BF147" s="562"/>
      <c r="BG147" s="562"/>
      <c r="BH147" s="562"/>
      <c r="BI147" s="562"/>
      <c r="BJ147" s="562"/>
      <c r="BK147" s="562"/>
      <c r="BL147" s="562"/>
      <c r="BM147" s="562"/>
      <c r="BN147" s="562"/>
      <c r="BO147" s="562"/>
      <c r="BP147" s="562"/>
      <c r="BQ147" s="562"/>
      <c r="BR147" s="562"/>
      <c r="BS147" s="562"/>
      <c r="BT147" s="562"/>
      <c r="BU147" s="562"/>
      <c r="BV147" s="562"/>
      <c r="BW147" s="562"/>
      <c r="BX147" s="562"/>
      <c r="BY147" s="562"/>
      <c r="BZ147" s="562"/>
      <c r="CA147" s="562"/>
      <c r="CB147" s="562"/>
      <c r="CC147" s="562"/>
      <c r="CD147" s="562"/>
      <c r="CE147" s="562"/>
      <c r="CF147" s="562"/>
      <c r="CG147" s="562"/>
      <c r="CH147" s="562"/>
      <c r="CI147" s="562"/>
      <c r="CJ147" s="562"/>
      <c r="CK147" s="562"/>
      <c r="CL147" s="562"/>
      <c r="CM147" s="562"/>
      <c r="CN147" s="562"/>
      <c r="CO147" s="562"/>
      <c r="CP147" s="562"/>
      <c r="CQ147" s="562"/>
      <c r="CR147" s="562"/>
      <c r="CS147" s="562"/>
      <c r="CT147" s="562"/>
      <c r="CU147" s="562"/>
      <c r="CV147" s="562"/>
    </row>
    <row r="148" spans="1:100" ht="15.75" customHeight="1" x14ac:dyDescent="0.15">
      <c r="C148" s="136" t="s">
        <v>338</v>
      </c>
      <c r="D148" s="136"/>
      <c r="K148" s="277" t="s">
        <v>90</v>
      </c>
      <c r="L148" s="565"/>
      <c r="M148" s="346">
        <f>C3</f>
        <v>0</v>
      </c>
      <c r="N148" s="565">
        <f>C44</f>
        <v>0</v>
      </c>
      <c r="O148" s="566"/>
      <c r="P148" s="566"/>
      <c r="Q148" s="285"/>
      <c r="R148" s="285"/>
      <c r="S148" s="285"/>
      <c r="T148" s="285"/>
      <c r="X148" s="261"/>
      <c r="Y148" s="261"/>
      <c r="Z148" s="279"/>
    </row>
    <row r="149" spans="1:100" ht="15.75" customHeight="1" x14ac:dyDescent="0.15">
      <c r="C149" s="136" t="str">
        <f>C95</f>
        <v>（小林高等学校校長）</v>
      </c>
      <c r="D149" s="136"/>
      <c r="K149" s="567" t="s">
        <v>142</v>
      </c>
      <c r="L149" s="568"/>
      <c r="M149" s="869">
        <f>(Ⅰ!C21)</f>
        <v>0</v>
      </c>
      <c r="N149" s="869"/>
      <c r="O149" s="869"/>
      <c r="P149" s="569" t="s">
        <v>336</v>
      </c>
      <c r="Q149" s="285"/>
      <c r="R149" s="285"/>
      <c r="S149" s="285"/>
      <c r="T149" s="285"/>
      <c r="W149" s="261"/>
      <c r="X149" s="261"/>
      <c r="Y149" s="261"/>
      <c r="Z149" s="279"/>
      <c r="AB149" s="261"/>
      <c r="AC149" s="261"/>
      <c r="AD149" s="261"/>
      <c r="AE149" s="261"/>
      <c r="AF149" s="261"/>
      <c r="AG149" s="261"/>
      <c r="AH149" s="261"/>
    </row>
    <row r="150" spans="1:100" x14ac:dyDescent="0.15">
      <c r="F150" s="77"/>
      <c r="H150" s="77"/>
      <c r="K150" s="77"/>
      <c r="N150" s="77"/>
      <c r="O150" s="77"/>
      <c r="P150" s="77"/>
      <c r="Q150" s="285"/>
      <c r="R150" s="285"/>
      <c r="S150" s="285"/>
      <c r="T150" s="285"/>
      <c r="W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</row>
    <row r="151" spans="1:100" x14ac:dyDescent="0.15">
      <c r="F151" s="77"/>
      <c r="H151" s="77"/>
      <c r="K151" s="77"/>
      <c r="N151" s="77"/>
      <c r="O151" s="77"/>
      <c r="P151" s="77"/>
      <c r="Q151" s="285"/>
      <c r="R151" s="285"/>
      <c r="S151" s="285"/>
      <c r="T151" s="285"/>
      <c r="W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</row>
    <row r="152" spans="1:100" x14ac:dyDescent="0.15">
      <c r="F152" s="77"/>
      <c r="H152" s="77"/>
      <c r="K152" s="77"/>
      <c r="N152" s="77"/>
      <c r="O152" s="77"/>
      <c r="P152" s="77"/>
      <c r="Q152" s="285"/>
      <c r="R152" s="285"/>
      <c r="S152" s="285"/>
      <c r="T152" s="285"/>
      <c r="W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</row>
    <row r="153" spans="1:100" x14ac:dyDescent="0.15">
      <c r="F153" s="77"/>
      <c r="H153" s="77"/>
      <c r="K153" s="77"/>
      <c r="N153" s="77"/>
      <c r="O153" s="77"/>
      <c r="P153" s="77"/>
      <c r="Q153" s="285"/>
      <c r="R153" s="285"/>
      <c r="S153" s="285"/>
      <c r="T153" s="285"/>
      <c r="W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</row>
    <row r="154" spans="1:100" x14ac:dyDescent="0.15">
      <c r="F154" s="77"/>
      <c r="H154" s="77"/>
      <c r="K154" s="77"/>
      <c r="N154" s="77"/>
      <c r="O154" s="77"/>
      <c r="P154" s="77"/>
      <c r="Q154" s="285"/>
      <c r="R154" s="285"/>
      <c r="S154" s="285"/>
      <c r="T154" s="285"/>
      <c r="W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</row>
    <row r="155" spans="1:100" x14ac:dyDescent="0.15">
      <c r="F155" s="77"/>
      <c r="H155" s="77"/>
      <c r="K155" s="77"/>
      <c r="N155" s="77"/>
      <c r="O155" s="77"/>
      <c r="P155" s="77"/>
      <c r="Q155" s="285"/>
      <c r="R155" s="285"/>
      <c r="S155" s="285"/>
      <c r="T155" s="285"/>
      <c r="W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</row>
    <row r="156" spans="1:100" x14ac:dyDescent="0.15">
      <c r="F156" s="77"/>
      <c r="H156" s="77"/>
      <c r="K156" s="77"/>
      <c r="N156" s="77"/>
      <c r="O156" s="77"/>
      <c r="P156" s="77"/>
      <c r="Q156" s="285"/>
      <c r="R156" s="285"/>
      <c r="S156" s="285"/>
      <c r="T156" s="285"/>
      <c r="W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</row>
    <row r="157" spans="1:100" x14ac:dyDescent="0.15">
      <c r="F157" s="77"/>
      <c r="H157" s="77"/>
      <c r="K157" s="77"/>
      <c r="N157" s="77"/>
      <c r="O157" s="77"/>
      <c r="P157" s="77"/>
      <c r="Q157" s="285"/>
      <c r="R157" s="285"/>
      <c r="S157" s="285"/>
      <c r="T157" s="285"/>
      <c r="W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</row>
    <row r="158" spans="1:100" x14ac:dyDescent="0.15">
      <c r="F158" s="77"/>
      <c r="H158" s="77"/>
      <c r="K158" s="77"/>
      <c r="N158" s="77"/>
      <c r="O158" s="77"/>
      <c r="P158" s="77"/>
      <c r="Q158" s="285"/>
      <c r="R158" s="285"/>
      <c r="S158" s="285"/>
      <c r="T158" s="285"/>
      <c r="W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</row>
    <row r="159" spans="1:100" x14ac:dyDescent="0.15">
      <c r="F159" s="77"/>
      <c r="H159" s="77"/>
      <c r="K159" s="77"/>
      <c r="N159" s="77"/>
      <c r="O159" s="77"/>
      <c r="P159" s="77"/>
      <c r="Q159" s="285"/>
      <c r="R159" s="285"/>
      <c r="S159" s="285"/>
      <c r="T159" s="285"/>
      <c r="W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</row>
    <row r="160" spans="1:100" x14ac:dyDescent="0.15">
      <c r="F160" s="77"/>
      <c r="H160" s="77"/>
      <c r="K160" s="77"/>
      <c r="N160" s="77"/>
      <c r="O160" s="77"/>
      <c r="P160" s="77"/>
      <c r="Q160" s="285"/>
      <c r="R160" s="285"/>
      <c r="S160" s="285"/>
      <c r="T160" s="285"/>
      <c r="W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</row>
    <row r="161" spans="17:27" s="77" customFormat="1" x14ac:dyDescent="0.15">
      <c r="Q161" s="285"/>
      <c r="R161" s="285"/>
      <c r="S161" s="285"/>
      <c r="T161" s="285"/>
      <c r="U161" s="271"/>
      <c r="V161" s="271"/>
      <c r="X161" s="76"/>
      <c r="Y161" s="76"/>
      <c r="Z161" s="271"/>
      <c r="AA161" s="272"/>
    </row>
    <row r="162" spans="17:27" s="77" customFormat="1" x14ac:dyDescent="0.15">
      <c r="Q162" s="285"/>
      <c r="R162" s="285"/>
      <c r="S162" s="285"/>
      <c r="T162" s="285"/>
      <c r="U162" s="271"/>
      <c r="V162" s="271"/>
      <c r="X162" s="76"/>
      <c r="Y162" s="76"/>
      <c r="Z162" s="271"/>
      <c r="AA162" s="272"/>
    </row>
    <row r="163" spans="17:27" s="77" customFormat="1" x14ac:dyDescent="0.15">
      <c r="Q163" s="285"/>
      <c r="R163" s="285"/>
      <c r="S163" s="285"/>
      <c r="T163" s="285"/>
      <c r="U163" s="271"/>
      <c r="V163" s="271"/>
      <c r="X163" s="76"/>
      <c r="Y163" s="76"/>
      <c r="Z163" s="271"/>
      <c r="AA163" s="272"/>
    </row>
    <row r="164" spans="17:27" s="77" customFormat="1" x14ac:dyDescent="0.15">
      <c r="Q164" s="285"/>
      <c r="R164" s="285"/>
      <c r="S164" s="285"/>
      <c r="T164" s="285"/>
      <c r="U164" s="271"/>
      <c r="V164" s="271"/>
      <c r="X164" s="76"/>
      <c r="Y164" s="76"/>
      <c r="Z164" s="271"/>
      <c r="AA164" s="272"/>
    </row>
    <row r="165" spans="17:27" s="77" customFormat="1" x14ac:dyDescent="0.15">
      <c r="Q165" s="285"/>
      <c r="R165" s="285"/>
      <c r="S165" s="285"/>
      <c r="T165" s="285"/>
      <c r="U165" s="271"/>
      <c r="V165" s="271"/>
      <c r="X165" s="76"/>
      <c r="Y165" s="76"/>
      <c r="Z165" s="271"/>
      <c r="AA165" s="272"/>
    </row>
    <row r="166" spans="17:27" s="77" customFormat="1" x14ac:dyDescent="0.15">
      <c r="Q166" s="285"/>
      <c r="R166" s="285"/>
      <c r="S166" s="285"/>
      <c r="T166" s="285"/>
      <c r="U166" s="271"/>
      <c r="V166" s="271"/>
      <c r="X166" s="76"/>
      <c r="Y166" s="76"/>
      <c r="Z166" s="271"/>
      <c r="AA166" s="272"/>
    </row>
    <row r="167" spans="17:27" s="77" customFormat="1" x14ac:dyDescent="0.15">
      <c r="Q167" s="285"/>
      <c r="R167" s="285"/>
      <c r="S167" s="285"/>
      <c r="T167" s="285"/>
      <c r="U167" s="271"/>
      <c r="V167" s="271"/>
      <c r="X167" s="76"/>
      <c r="Y167" s="76"/>
      <c r="Z167" s="271"/>
      <c r="AA167" s="272"/>
    </row>
    <row r="168" spans="17:27" s="77" customFormat="1" x14ac:dyDescent="0.15">
      <c r="Q168" s="285"/>
      <c r="R168" s="285"/>
      <c r="S168" s="285"/>
      <c r="T168" s="285"/>
      <c r="U168" s="271"/>
      <c r="V168" s="271"/>
      <c r="X168" s="76"/>
      <c r="Y168" s="76"/>
      <c r="Z168" s="271"/>
      <c r="AA168" s="272"/>
    </row>
    <row r="169" spans="17:27" s="77" customFormat="1" x14ac:dyDescent="0.15">
      <c r="Q169" s="285"/>
      <c r="R169" s="285"/>
      <c r="S169" s="285"/>
      <c r="T169" s="285"/>
      <c r="U169" s="271"/>
      <c r="V169" s="271"/>
      <c r="X169" s="76"/>
      <c r="Y169" s="76"/>
      <c r="Z169" s="271"/>
      <c r="AA169" s="272"/>
    </row>
    <row r="170" spans="17:27" s="77" customFormat="1" x14ac:dyDescent="0.15">
      <c r="Q170" s="285"/>
      <c r="R170" s="285"/>
      <c r="S170" s="285"/>
      <c r="T170" s="285"/>
      <c r="U170" s="271"/>
      <c r="V170" s="271"/>
      <c r="X170" s="76"/>
      <c r="Y170" s="76"/>
      <c r="Z170" s="271"/>
      <c r="AA170" s="272"/>
    </row>
    <row r="171" spans="17:27" s="77" customFormat="1" x14ac:dyDescent="0.15">
      <c r="Q171" s="285"/>
      <c r="R171" s="285"/>
      <c r="S171" s="285"/>
      <c r="T171" s="285"/>
      <c r="U171" s="271"/>
      <c r="V171" s="271"/>
      <c r="X171" s="76"/>
      <c r="Y171" s="76"/>
      <c r="Z171" s="271"/>
      <c r="AA171" s="272"/>
    </row>
    <row r="172" spans="17:27" s="77" customFormat="1" x14ac:dyDescent="0.15">
      <c r="Q172" s="285"/>
      <c r="R172" s="285"/>
      <c r="S172" s="285"/>
      <c r="T172" s="285"/>
      <c r="U172" s="271"/>
      <c r="V172" s="271"/>
      <c r="X172" s="76"/>
      <c r="Y172" s="76"/>
      <c r="Z172" s="271"/>
      <c r="AA172" s="272"/>
    </row>
    <row r="173" spans="17:27" s="77" customFormat="1" x14ac:dyDescent="0.15">
      <c r="Q173" s="285"/>
      <c r="R173" s="285"/>
      <c r="S173" s="285"/>
      <c r="T173" s="285"/>
      <c r="U173" s="271"/>
      <c r="V173" s="271"/>
      <c r="X173" s="76"/>
      <c r="Y173" s="76"/>
      <c r="Z173" s="271"/>
      <c r="AA173" s="272"/>
    </row>
    <row r="174" spans="17:27" s="77" customFormat="1" x14ac:dyDescent="0.15">
      <c r="Q174" s="285"/>
      <c r="R174" s="285"/>
      <c r="S174" s="285"/>
      <c r="T174" s="285"/>
      <c r="U174" s="271"/>
      <c r="V174" s="271"/>
      <c r="X174" s="76"/>
      <c r="Y174" s="76"/>
      <c r="Z174" s="271"/>
      <c r="AA174" s="272"/>
    </row>
    <row r="175" spans="17:27" s="77" customFormat="1" x14ac:dyDescent="0.15">
      <c r="Q175" s="285"/>
      <c r="R175" s="285"/>
      <c r="S175" s="285"/>
      <c r="T175" s="285"/>
      <c r="U175" s="271"/>
      <c r="V175" s="271"/>
      <c r="X175" s="76"/>
      <c r="Y175" s="76"/>
      <c r="Z175" s="271"/>
      <c r="AA175" s="272"/>
    </row>
    <row r="176" spans="17:27" s="77" customFormat="1" x14ac:dyDescent="0.15">
      <c r="Q176" s="285"/>
      <c r="R176" s="285"/>
      <c r="S176" s="285"/>
      <c r="T176" s="285"/>
      <c r="U176" s="271"/>
      <c r="V176" s="271"/>
      <c r="X176" s="76"/>
      <c r="Y176" s="76"/>
      <c r="Z176" s="271"/>
      <c r="AA176" s="272"/>
    </row>
    <row r="177" spans="17:27" s="77" customFormat="1" x14ac:dyDescent="0.15">
      <c r="Q177" s="285"/>
      <c r="R177" s="285"/>
      <c r="S177" s="285"/>
      <c r="T177" s="285"/>
      <c r="U177" s="271"/>
      <c r="V177" s="271"/>
      <c r="X177" s="76"/>
      <c r="Y177" s="76"/>
      <c r="Z177" s="271"/>
      <c r="AA177" s="272"/>
    </row>
    <row r="178" spans="17:27" s="77" customFormat="1" x14ac:dyDescent="0.15">
      <c r="Q178" s="285"/>
      <c r="R178" s="285"/>
      <c r="S178" s="285"/>
      <c r="T178" s="285"/>
      <c r="U178" s="271"/>
      <c r="V178" s="271"/>
      <c r="X178" s="76"/>
      <c r="Y178" s="76"/>
      <c r="Z178" s="271"/>
      <c r="AA178" s="272"/>
    </row>
    <row r="179" spans="17:27" s="77" customFormat="1" x14ac:dyDescent="0.15">
      <c r="Q179" s="285"/>
      <c r="R179" s="285"/>
      <c r="S179" s="285"/>
      <c r="T179" s="285"/>
      <c r="U179" s="271"/>
      <c r="V179" s="271"/>
      <c r="X179" s="76"/>
      <c r="Y179" s="76"/>
      <c r="Z179" s="271"/>
      <c r="AA179" s="272"/>
    </row>
    <row r="180" spans="17:27" s="77" customFormat="1" x14ac:dyDescent="0.15">
      <c r="Q180" s="285"/>
      <c r="R180" s="285"/>
      <c r="S180" s="285"/>
      <c r="T180" s="285"/>
      <c r="U180" s="271"/>
      <c r="V180" s="271"/>
      <c r="X180" s="76"/>
      <c r="Y180" s="76"/>
      <c r="Z180" s="271"/>
      <c r="AA180" s="272"/>
    </row>
    <row r="181" spans="17:27" s="77" customFormat="1" x14ac:dyDescent="0.15">
      <c r="Q181" s="285"/>
      <c r="R181" s="285"/>
      <c r="S181" s="285"/>
      <c r="T181" s="285"/>
      <c r="U181" s="271"/>
      <c r="V181" s="271"/>
      <c r="X181" s="76"/>
      <c r="Y181" s="76"/>
      <c r="Z181" s="271"/>
      <c r="AA181" s="272"/>
    </row>
    <row r="182" spans="17:27" s="77" customFormat="1" x14ac:dyDescent="0.15">
      <c r="Q182" s="285"/>
      <c r="R182" s="285"/>
      <c r="S182" s="285"/>
      <c r="T182" s="285"/>
      <c r="U182" s="271"/>
      <c r="V182" s="271"/>
      <c r="X182" s="76"/>
      <c r="Y182" s="76"/>
      <c r="Z182" s="271"/>
      <c r="AA182" s="272"/>
    </row>
    <row r="183" spans="17:27" s="77" customFormat="1" x14ac:dyDescent="0.15">
      <c r="Q183" s="285"/>
      <c r="R183" s="285"/>
      <c r="S183" s="285"/>
      <c r="T183" s="285"/>
      <c r="U183" s="271"/>
      <c r="V183" s="271"/>
      <c r="X183" s="76"/>
      <c r="Y183" s="76"/>
      <c r="Z183" s="271"/>
      <c r="AA183" s="272"/>
    </row>
    <row r="184" spans="17:27" s="77" customFormat="1" x14ac:dyDescent="0.15">
      <c r="Q184" s="285"/>
      <c r="R184" s="285"/>
      <c r="S184" s="285"/>
      <c r="T184" s="285"/>
      <c r="U184" s="271"/>
      <c r="V184" s="271"/>
      <c r="X184" s="76"/>
      <c r="Y184" s="76"/>
      <c r="Z184" s="271"/>
      <c r="AA184" s="272"/>
    </row>
    <row r="185" spans="17:27" s="77" customFormat="1" x14ac:dyDescent="0.15">
      <c r="Q185" s="285"/>
      <c r="R185" s="285"/>
      <c r="S185" s="285"/>
      <c r="T185" s="285"/>
      <c r="U185" s="271"/>
      <c r="V185" s="271"/>
      <c r="X185" s="76"/>
      <c r="Y185" s="76"/>
      <c r="Z185" s="271"/>
      <c r="AA185" s="272"/>
    </row>
    <row r="186" spans="17:27" s="77" customFormat="1" x14ac:dyDescent="0.15">
      <c r="Q186" s="285"/>
      <c r="R186" s="285"/>
      <c r="S186" s="285"/>
      <c r="T186" s="285"/>
      <c r="U186" s="271"/>
      <c r="V186" s="271"/>
      <c r="X186" s="76"/>
      <c r="Y186" s="76"/>
      <c r="Z186" s="271"/>
      <c r="AA186" s="272"/>
    </row>
    <row r="187" spans="17:27" s="77" customFormat="1" x14ac:dyDescent="0.15">
      <c r="Q187" s="285"/>
      <c r="R187" s="285"/>
      <c r="S187" s="285"/>
      <c r="T187" s="285"/>
      <c r="U187" s="271"/>
      <c r="V187" s="271"/>
      <c r="X187" s="76"/>
      <c r="Y187" s="76"/>
      <c r="Z187" s="271"/>
      <c r="AA187" s="272"/>
    </row>
    <row r="188" spans="17:27" s="77" customFormat="1" x14ac:dyDescent="0.15">
      <c r="Q188" s="285"/>
      <c r="R188" s="285"/>
      <c r="S188" s="285"/>
      <c r="T188" s="285"/>
      <c r="U188" s="271"/>
      <c r="V188" s="271"/>
      <c r="X188" s="76"/>
      <c r="Y188" s="76"/>
      <c r="Z188" s="271"/>
      <c r="AA188" s="272"/>
    </row>
    <row r="189" spans="17:27" s="77" customFormat="1" x14ac:dyDescent="0.15">
      <c r="Q189" s="285"/>
      <c r="R189" s="285"/>
      <c r="S189" s="285"/>
      <c r="T189" s="285"/>
      <c r="U189" s="271"/>
      <c r="V189" s="271"/>
      <c r="X189" s="76"/>
      <c r="Y189" s="76"/>
      <c r="Z189" s="271"/>
      <c r="AA189" s="272"/>
    </row>
    <row r="190" spans="17:27" s="77" customFormat="1" x14ac:dyDescent="0.15">
      <c r="Q190" s="285"/>
      <c r="R190" s="285"/>
      <c r="S190" s="285"/>
      <c r="T190" s="285"/>
      <c r="U190" s="271"/>
      <c r="V190" s="271"/>
      <c r="X190" s="76"/>
      <c r="Y190" s="76"/>
      <c r="Z190" s="271"/>
      <c r="AA190" s="272"/>
    </row>
    <row r="191" spans="17:27" s="77" customFormat="1" x14ac:dyDescent="0.15">
      <c r="Q191" s="285"/>
      <c r="R191" s="285"/>
      <c r="S191" s="285"/>
      <c r="T191" s="285"/>
      <c r="U191" s="271"/>
      <c r="V191" s="271"/>
      <c r="X191" s="76"/>
      <c r="Y191" s="76"/>
      <c r="Z191" s="271"/>
      <c r="AA191" s="272"/>
    </row>
    <row r="192" spans="17:27" s="77" customFormat="1" x14ac:dyDescent="0.15">
      <c r="Q192" s="285"/>
      <c r="R192" s="285"/>
      <c r="S192" s="285"/>
      <c r="T192" s="285"/>
      <c r="U192" s="271"/>
      <c r="V192" s="271"/>
      <c r="X192" s="76"/>
      <c r="Y192" s="76"/>
      <c r="Z192" s="271"/>
      <c r="AA192" s="272"/>
    </row>
    <row r="193" spans="17:27" s="77" customFormat="1" x14ac:dyDescent="0.15">
      <c r="Q193" s="285"/>
      <c r="R193" s="285"/>
      <c r="S193" s="285"/>
      <c r="T193" s="285"/>
      <c r="U193" s="271"/>
      <c r="V193" s="271"/>
      <c r="X193" s="76"/>
      <c r="Y193" s="76"/>
      <c r="Z193" s="271"/>
      <c r="AA193" s="272"/>
    </row>
    <row r="194" spans="17:27" s="77" customFormat="1" x14ac:dyDescent="0.15">
      <c r="Q194" s="285"/>
      <c r="R194" s="285"/>
      <c r="S194" s="285"/>
      <c r="T194" s="285"/>
      <c r="U194" s="271"/>
      <c r="V194" s="271"/>
      <c r="X194" s="76"/>
      <c r="Y194" s="76"/>
      <c r="Z194" s="271"/>
      <c r="AA194" s="272"/>
    </row>
    <row r="195" spans="17:27" s="77" customFormat="1" x14ac:dyDescent="0.15">
      <c r="Q195" s="285"/>
      <c r="R195" s="285"/>
      <c r="S195" s="285"/>
      <c r="T195" s="285"/>
      <c r="U195" s="271"/>
      <c r="V195" s="271"/>
      <c r="X195" s="76"/>
      <c r="Y195" s="76"/>
      <c r="Z195" s="271"/>
      <c r="AA195" s="272"/>
    </row>
    <row r="196" spans="17:27" s="77" customFormat="1" x14ac:dyDescent="0.15">
      <c r="Q196" s="285"/>
      <c r="R196" s="285"/>
      <c r="S196" s="285"/>
      <c r="T196" s="285"/>
      <c r="U196" s="271"/>
      <c r="V196" s="271"/>
      <c r="X196" s="76"/>
      <c r="Y196" s="76"/>
      <c r="Z196" s="271"/>
      <c r="AA196" s="272"/>
    </row>
    <row r="197" spans="17:27" s="77" customFormat="1" x14ac:dyDescent="0.15">
      <c r="Q197" s="285"/>
      <c r="R197" s="285"/>
      <c r="S197" s="285"/>
      <c r="T197" s="285"/>
      <c r="U197" s="271"/>
      <c r="V197" s="271"/>
      <c r="X197" s="76"/>
      <c r="Y197" s="76"/>
      <c r="Z197" s="271"/>
      <c r="AA197" s="272"/>
    </row>
    <row r="198" spans="17:27" s="77" customFormat="1" x14ac:dyDescent="0.15">
      <c r="Q198" s="285"/>
      <c r="R198" s="285"/>
      <c r="S198" s="285"/>
      <c r="T198" s="285"/>
      <c r="U198" s="271"/>
      <c r="V198" s="271"/>
      <c r="X198" s="76"/>
      <c r="Y198" s="76"/>
      <c r="Z198" s="271"/>
      <c r="AA198" s="272"/>
    </row>
    <row r="199" spans="17:27" s="77" customFormat="1" x14ac:dyDescent="0.15">
      <c r="Q199" s="285"/>
      <c r="R199" s="285"/>
      <c r="S199" s="285"/>
      <c r="T199" s="285"/>
      <c r="U199" s="271"/>
      <c r="V199" s="271"/>
      <c r="X199" s="76"/>
      <c r="Y199" s="76"/>
      <c r="Z199" s="271"/>
      <c r="AA199" s="272"/>
    </row>
    <row r="200" spans="17:27" s="77" customFormat="1" x14ac:dyDescent="0.15">
      <c r="Q200" s="285"/>
      <c r="R200" s="285"/>
      <c r="S200" s="285"/>
      <c r="T200" s="285"/>
      <c r="U200" s="271"/>
      <c r="V200" s="271"/>
      <c r="X200" s="76"/>
      <c r="Y200" s="76"/>
      <c r="Z200" s="271"/>
      <c r="AA200" s="272"/>
    </row>
    <row r="201" spans="17:27" s="77" customFormat="1" x14ac:dyDescent="0.15">
      <c r="Q201" s="285"/>
      <c r="R201" s="285"/>
      <c r="S201" s="285"/>
      <c r="T201" s="285"/>
      <c r="U201" s="271"/>
      <c r="V201" s="271"/>
      <c r="X201" s="76"/>
      <c r="Y201" s="76"/>
      <c r="Z201" s="271"/>
      <c r="AA201" s="272"/>
    </row>
    <row r="202" spans="17:27" s="77" customFormat="1" x14ac:dyDescent="0.15">
      <c r="Q202" s="285"/>
      <c r="R202" s="285"/>
      <c r="S202" s="285"/>
      <c r="T202" s="285"/>
      <c r="U202" s="271"/>
      <c r="V202" s="271"/>
      <c r="X202" s="76"/>
      <c r="Y202" s="76"/>
      <c r="Z202" s="271"/>
      <c r="AA202" s="272"/>
    </row>
    <row r="203" spans="17:27" s="77" customFormat="1" x14ac:dyDescent="0.15">
      <c r="Q203" s="285"/>
      <c r="R203" s="285"/>
      <c r="S203" s="285"/>
      <c r="T203" s="285"/>
      <c r="U203" s="271"/>
      <c r="V203" s="271"/>
      <c r="X203" s="76"/>
      <c r="Y203" s="76"/>
      <c r="Z203" s="271"/>
      <c r="AA203" s="272"/>
    </row>
    <row r="204" spans="17:27" s="77" customFormat="1" x14ac:dyDescent="0.15">
      <c r="Q204" s="285"/>
      <c r="R204" s="285"/>
      <c r="S204" s="285"/>
      <c r="T204" s="285"/>
      <c r="U204" s="271"/>
      <c r="V204" s="271"/>
      <c r="X204" s="76"/>
      <c r="Y204" s="76"/>
      <c r="Z204" s="271"/>
      <c r="AA204" s="272"/>
    </row>
    <row r="205" spans="17:27" s="77" customFormat="1" x14ac:dyDescent="0.15">
      <c r="Q205" s="285"/>
      <c r="R205" s="285"/>
      <c r="S205" s="285"/>
      <c r="T205" s="285"/>
      <c r="U205" s="271"/>
      <c r="V205" s="271"/>
      <c r="X205" s="76"/>
      <c r="Y205" s="76"/>
      <c r="Z205" s="271"/>
      <c r="AA205" s="272"/>
    </row>
    <row r="206" spans="17:27" s="77" customFormat="1" x14ac:dyDescent="0.15">
      <c r="S206" s="285"/>
      <c r="T206" s="285"/>
      <c r="U206" s="285"/>
      <c r="V206" s="285"/>
      <c r="X206" s="76"/>
      <c r="Y206" s="76"/>
      <c r="Z206" s="271"/>
      <c r="AA206" s="272"/>
    </row>
    <row r="207" spans="17:27" s="77" customFormat="1" x14ac:dyDescent="0.15">
      <c r="S207" s="285"/>
      <c r="T207" s="285"/>
      <c r="U207" s="285"/>
      <c r="V207" s="285"/>
      <c r="X207" s="76"/>
      <c r="Y207" s="76"/>
      <c r="Z207" s="271"/>
      <c r="AA207" s="272"/>
    </row>
    <row r="208" spans="17:27" s="77" customFormat="1" x14ac:dyDescent="0.15">
      <c r="S208" s="285"/>
      <c r="T208" s="285"/>
      <c r="U208" s="285"/>
      <c r="V208" s="285"/>
      <c r="X208" s="76"/>
      <c r="Y208" s="76"/>
      <c r="Z208" s="271"/>
      <c r="AA208" s="272"/>
    </row>
    <row r="209" spans="19:27" s="77" customFormat="1" x14ac:dyDescent="0.15">
      <c r="S209" s="285"/>
      <c r="T209" s="285"/>
      <c r="U209" s="285"/>
      <c r="V209" s="285"/>
      <c r="X209" s="76"/>
      <c r="Y209" s="76"/>
      <c r="Z209" s="271"/>
      <c r="AA209" s="272"/>
    </row>
    <row r="210" spans="19:27" s="77" customFormat="1" x14ac:dyDescent="0.15">
      <c r="S210" s="285"/>
      <c r="T210" s="285"/>
      <c r="U210" s="285"/>
      <c r="V210" s="285"/>
      <c r="X210" s="76"/>
      <c r="Y210" s="76"/>
      <c r="Z210" s="271"/>
      <c r="AA210" s="272"/>
    </row>
    <row r="211" spans="19:27" s="77" customFormat="1" x14ac:dyDescent="0.15">
      <c r="S211" s="285"/>
      <c r="T211" s="285"/>
      <c r="U211" s="285"/>
      <c r="V211" s="285"/>
      <c r="X211" s="76"/>
      <c r="Y211" s="76"/>
      <c r="Z211" s="271"/>
      <c r="AA211" s="272"/>
    </row>
    <row r="212" spans="19:27" s="77" customFormat="1" x14ac:dyDescent="0.15">
      <c r="S212" s="285"/>
      <c r="T212" s="285"/>
      <c r="U212" s="285"/>
      <c r="V212" s="285"/>
      <c r="X212" s="76"/>
      <c r="Y212" s="76"/>
      <c r="Z212" s="271"/>
      <c r="AA212" s="272"/>
    </row>
    <row r="213" spans="19:27" s="77" customFormat="1" x14ac:dyDescent="0.15">
      <c r="S213" s="285"/>
      <c r="T213" s="285"/>
      <c r="U213" s="285"/>
      <c r="V213" s="285"/>
      <c r="X213" s="76"/>
      <c r="Y213" s="76"/>
      <c r="Z213" s="271"/>
      <c r="AA213" s="272"/>
    </row>
    <row r="214" spans="19:27" s="77" customFormat="1" x14ac:dyDescent="0.15">
      <c r="S214" s="285"/>
      <c r="T214" s="285"/>
      <c r="U214" s="285"/>
      <c r="V214" s="285"/>
      <c r="X214" s="76"/>
      <c r="Y214" s="76"/>
      <c r="Z214" s="271"/>
      <c r="AA214" s="272"/>
    </row>
  </sheetData>
  <mergeCells count="74">
    <mergeCell ref="C31:P31"/>
    <mergeCell ref="C35:D35"/>
    <mergeCell ref="M35:P35"/>
    <mergeCell ref="M36:P36"/>
    <mergeCell ref="E103:E104"/>
    <mergeCell ref="C49:C50"/>
    <mergeCell ref="L50:M50"/>
    <mergeCell ref="B42:K42"/>
    <mergeCell ref="D43:I43"/>
    <mergeCell ref="J49:M49"/>
    <mergeCell ref="N49:O49"/>
    <mergeCell ref="J103:M103"/>
    <mergeCell ref="N103:O103"/>
    <mergeCell ref="M43:O43"/>
    <mergeCell ref="C147:D147"/>
    <mergeCell ref="M149:O149"/>
    <mergeCell ref="C40:P40"/>
    <mergeCell ref="C92:P92"/>
    <mergeCell ref="C93:D93"/>
    <mergeCell ref="M95:O95"/>
    <mergeCell ref="D97:I97"/>
    <mergeCell ref="B96:K96"/>
    <mergeCell ref="F103:G103"/>
    <mergeCell ref="B49:B50"/>
    <mergeCell ref="D49:D50"/>
    <mergeCell ref="E49:E50"/>
    <mergeCell ref="B103:B104"/>
    <mergeCell ref="C103:C104"/>
    <mergeCell ref="D103:D104"/>
    <mergeCell ref="C146:P146"/>
    <mergeCell ref="Q103:R103"/>
    <mergeCell ref="S103:T103"/>
    <mergeCell ref="F104:G104"/>
    <mergeCell ref="J104:K104"/>
    <mergeCell ref="L104:M104"/>
    <mergeCell ref="N104:O104"/>
    <mergeCell ref="B21:B24"/>
    <mergeCell ref="O21:P21"/>
    <mergeCell ref="O22:P22"/>
    <mergeCell ref="G24:I24"/>
    <mergeCell ref="O23:P23"/>
    <mergeCell ref="C27:P27"/>
    <mergeCell ref="C28:P28"/>
    <mergeCell ref="C29:P29"/>
    <mergeCell ref="C30:P30"/>
    <mergeCell ref="B1:K1"/>
    <mergeCell ref="G5:I5"/>
    <mergeCell ref="O5:P5"/>
    <mergeCell ref="G7:I7"/>
    <mergeCell ref="O7:P7"/>
    <mergeCell ref="C3:D3"/>
    <mergeCell ref="O1:P2"/>
    <mergeCell ref="G9:I9"/>
    <mergeCell ref="G16:H16"/>
    <mergeCell ref="G17:I17"/>
    <mergeCell ref="C19:P19"/>
    <mergeCell ref="O9:P9"/>
    <mergeCell ref="Q49:R49"/>
    <mergeCell ref="S49:T49"/>
    <mergeCell ref="F50:G50"/>
    <mergeCell ref="J50:K50"/>
    <mergeCell ref="N50:O50"/>
    <mergeCell ref="F49:G49"/>
    <mergeCell ref="G11:I11"/>
    <mergeCell ref="O11:P11"/>
    <mergeCell ref="O13:P13"/>
    <mergeCell ref="G15:K15"/>
    <mergeCell ref="M15:P15"/>
    <mergeCell ref="G13:I13"/>
    <mergeCell ref="C20:M20"/>
    <mergeCell ref="G21:I21"/>
    <mergeCell ref="G22:I22"/>
    <mergeCell ref="G23:I23"/>
    <mergeCell ref="C15:D15"/>
  </mergeCells>
  <phoneticPr fontId="4"/>
  <conditionalFormatting sqref="C3:C4">
    <cfRule type="expression" dxfId="11" priority="1">
      <formula>LEN(C3)&gt;0</formula>
    </cfRule>
  </conditionalFormatting>
  <conditionalFormatting sqref="C51:E90">
    <cfRule type="cellIs" dxfId="10" priority="13" operator="greaterThan">
      <formula>0</formula>
    </cfRule>
  </conditionalFormatting>
  <conditionalFormatting sqref="C105:E124">
    <cfRule type="cellIs" dxfId="9" priority="7" operator="greaterThan">
      <formula>0</formula>
    </cfRule>
  </conditionalFormatting>
  <conditionalFormatting sqref="F3:G3 D4">
    <cfRule type="expression" dxfId="8" priority="24">
      <formula>LEN(D3)&gt;0</formula>
    </cfRule>
  </conditionalFormatting>
  <conditionalFormatting sqref="G51:G90">
    <cfRule type="expression" dxfId="7" priority="12">
      <formula>LEN(G51)&gt;0</formula>
    </cfRule>
  </conditionalFormatting>
  <conditionalFormatting sqref="G105:G124">
    <cfRule type="expression" dxfId="6" priority="6">
      <formula>LEN(G105)&gt;0</formula>
    </cfRule>
  </conditionalFormatting>
  <conditionalFormatting sqref="I51:I90">
    <cfRule type="expression" dxfId="5" priority="11">
      <formula>LEN(I51)&gt;0</formula>
    </cfRule>
  </conditionalFormatting>
  <conditionalFormatting sqref="I105:I124">
    <cfRule type="expression" dxfId="4" priority="5">
      <formula>LEN(I105)&gt;0</formula>
    </cfRule>
  </conditionalFormatting>
  <conditionalFormatting sqref="L51:P90">
    <cfRule type="cellIs" dxfId="3" priority="10" operator="greaterThan">
      <formula>0</formula>
    </cfRule>
  </conditionalFormatting>
  <conditionalFormatting sqref="L105:P124">
    <cfRule type="cellIs" dxfId="2" priority="4" operator="greaterThan">
      <formula>0</formula>
    </cfRule>
  </conditionalFormatting>
  <conditionalFormatting sqref="M95">
    <cfRule type="cellIs" dxfId="1" priority="20" operator="greaterThan">
      <formula>0</formula>
    </cfRule>
  </conditionalFormatting>
  <conditionalFormatting sqref="M149">
    <cfRule type="cellIs" dxfId="0" priority="3" operator="greaterThan">
      <formula>0</formula>
    </cfRule>
  </conditionalFormatting>
  <dataValidations disablePrompts="1" count="1">
    <dataValidation type="list" allowBlank="1" showInputMessage="1" showErrorMessage="1" sqref="G48 G102" xr:uid="{00000000-0002-0000-0A00-000000000000}">
      <formula1>",　,１年,２年,３年,"</formula1>
    </dataValidation>
  </dataValidations>
  <pageMargins left="0.57999999999999996" right="0.35433070866141736" top="0.27559055118110237" bottom="0.31496062992125984" header="0.27559055118110237" footer="0.31496062992125984"/>
  <pageSetup paperSize="9" scale="97" fitToHeight="4" orientation="portrait" r:id="rId1"/>
  <rowBreaks count="2" manualBreakCount="2">
    <brk id="41" max="15" man="1"/>
    <brk id="9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7" r:id="rId4" name="Check Box 11">
              <controlPr locked="0" defaultSize="0" print="0" autoFill="0" autoLine="0" autoPict="0" altText="">
                <anchor moveWithCells="1">
                  <from>
                    <xdr:col>15</xdr:col>
                    <xdr:colOff>133350</xdr:colOff>
                    <xdr:row>18</xdr:row>
                    <xdr:rowOff>95250</xdr:rowOff>
                  </from>
                  <to>
                    <xdr:col>25</xdr:col>
                    <xdr:colOff>171450</xdr:colOff>
                    <xdr:row>27</xdr:row>
                    <xdr:rowOff>638175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73"/>
  <sheetViews>
    <sheetView showZeros="0" tabSelected="1" zoomScaleNormal="100" zoomScaleSheetLayoutView="100" workbookViewId="0">
      <selection activeCell="C9" sqref="C9"/>
    </sheetView>
  </sheetViews>
  <sheetFormatPr defaultColWidth="9" defaultRowHeight="15" x14ac:dyDescent="0.15"/>
  <cols>
    <col min="1" max="1" width="2.125" style="77" customWidth="1"/>
    <col min="2" max="2" width="17.75" style="77" customWidth="1"/>
    <col min="3" max="3" width="22.625" style="77" customWidth="1"/>
    <col min="4" max="4" width="3" style="77" customWidth="1"/>
    <col min="5" max="5" width="9.75" style="77" customWidth="1"/>
    <col min="6" max="6" width="8" style="77" customWidth="1"/>
    <col min="7" max="7" width="6.75" style="77" customWidth="1"/>
    <col min="8" max="8" width="5.75" style="77" customWidth="1"/>
    <col min="9" max="9" width="9" style="77" customWidth="1"/>
    <col min="10" max="10" width="17.375" style="77" customWidth="1"/>
    <col min="11" max="11" width="8.625" style="77" customWidth="1"/>
    <col min="12" max="12" width="7.75" style="94" customWidth="1"/>
    <col min="13" max="13" width="23" style="94" customWidth="1"/>
    <col min="14" max="14" width="5.375" style="94" customWidth="1"/>
    <col min="15" max="15" width="23" style="94" customWidth="1"/>
    <col min="16" max="16" width="5.375" style="96" customWidth="1"/>
    <col min="17" max="17" width="4.125" style="97" customWidth="1"/>
    <col min="18" max="18" width="5.375" style="965" customWidth="1"/>
    <col min="19" max="19" width="27" style="79" customWidth="1"/>
    <col min="20" max="20" width="17.875" style="79" customWidth="1"/>
    <col min="21" max="21" width="9" style="163"/>
    <col min="22" max="16384" width="9" style="77"/>
  </cols>
  <sheetData>
    <row r="1" spans="1:21" ht="15.75" thickBot="1" x14ac:dyDescent="0.2">
      <c r="A1" s="71" t="s">
        <v>307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73"/>
      <c r="N1" s="73"/>
      <c r="O1" s="73"/>
      <c r="P1" s="74"/>
      <c r="Q1" s="75"/>
      <c r="T1" s="79" t="s">
        <v>89</v>
      </c>
    </row>
    <row r="2" spans="1:21" ht="26.1" customHeight="1" thickTop="1" x14ac:dyDescent="0.15">
      <c r="A2" s="71"/>
      <c r="B2" s="729" t="str">
        <f>(初期設定!D3)</f>
        <v>第70回NHK杯全国高校放送コンテスト　宮崎県予選　参加申込及び部顧問（運営委員）の動静調査の入力</v>
      </c>
      <c r="C2" s="730"/>
      <c r="D2" s="730"/>
      <c r="E2" s="730"/>
      <c r="F2" s="730"/>
      <c r="G2" s="730"/>
      <c r="H2" s="730"/>
      <c r="I2" s="730"/>
      <c r="J2" s="731"/>
      <c r="K2" s="73"/>
      <c r="L2" s="73"/>
      <c r="M2" s="73"/>
      <c r="N2" s="73"/>
      <c r="O2" s="73"/>
      <c r="P2" s="78"/>
      <c r="Q2" s="75"/>
      <c r="R2" s="966">
        <f>(初期設定!C33)</f>
        <v>1</v>
      </c>
      <c r="S2" s="79" t="str">
        <f>(初期設定!D33)</f>
        <v>宮崎県立佐土原高等学校</v>
      </c>
      <c r="T2" s="79" t="str">
        <f>(初期設定!F33)</f>
        <v>01sadowara</v>
      </c>
      <c r="U2" s="163" t="s">
        <v>323</v>
      </c>
    </row>
    <row r="3" spans="1:21" ht="26.1" customHeight="1" x14ac:dyDescent="0.15">
      <c r="A3" s="71"/>
      <c r="B3" s="732"/>
      <c r="C3" s="733"/>
      <c r="D3" s="733"/>
      <c r="E3" s="733"/>
      <c r="F3" s="733"/>
      <c r="G3" s="733"/>
      <c r="H3" s="733"/>
      <c r="I3" s="733"/>
      <c r="J3" s="734"/>
      <c r="K3" s="79" t="str">
        <f t="shared" ref="K3:L3" si="0">IF(A13=0,"表示不可",)</f>
        <v>表示不可</v>
      </c>
      <c r="L3" s="79">
        <f t="shared" si="0"/>
        <v>0</v>
      </c>
      <c r="M3" s="79" t="str">
        <f>IF(C13=0,"表示不可",)</f>
        <v>表示不可</v>
      </c>
      <c r="N3" s="73"/>
      <c r="O3" s="73"/>
      <c r="P3" s="78"/>
      <c r="Q3" s="75"/>
      <c r="R3" s="966">
        <f>(初期設定!C34)</f>
        <v>2</v>
      </c>
      <c r="S3" s="79" t="str">
        <f>(初期設定!D34)</f>
        <v>宮崎県立宮崎大宮高等学校</v>
      </c>
      <c r="T3" s="79" t="str">
        <f>(初期設定!F34)</f>
        <v>02oomiya</v>
      </c>
      <c r="U3" s="967" t="s">
        <v>394</v>
      </c>
    </row>
    <row r="4" spans="1:21" ht="26.1" customHeight="1" thickBot="1" x14ac:dyDescent="0.2">
      <c r="A4" s="71"/>
      <c r="B4" s="735"/>
      <c r="C4" s="736"/>
      <c r="D4" s="736"/>
      <c r="E4" s="736"/>
      <c r="F4" s="736"/>
      <c r="G4" s="736"/>
      <c r="H4" s="736"/>
      <c r="I4" s="736"/>
      <c r="J4" s="737"/>
      <c r="K4" s="73"/>
      <c r="L4" s="73"/>
      <c r="M4" s="73"/>
      <c r="N4" s="73"/>
      <c r="O4" s="73"/>
      <c r="P4" s="78"/>
      <c r="Q4" s="75"/>
      <c r="R4" s="966">
        <f>(初期設定!C35)</f>
        <v>3</v>
      </c>
      <c r="S4" s="79" t="str">
        <f>(初期設定!D35)</f>
        <v>宮崎県立宮崎海洋高等学校</v>
      </c>
      <c r="T4" s="79" t="str">
        <f>(初期設定!F35)</f>
        <v>03kaiyo</v>
      </c>
    </row>
    <row r="5" spans="1:21" ht="7.5" customHeight="1" thickTop="1" thickBo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3"/>
      <c r="M5" s="73"/>
      <c r="N5" s="73"/>
      <c r="O5" s="73"/>
      <c r="P5" s="78"/>
      <c r="Q5" s="75"/>
      <c r="R5" s="966">
        <f>(初期設定!C36)</f>
        <v>4</v>
      </c>
      <c r="S5" s="79" t="str">
        <f>(初期設定!D36)</f>
        <v>宮崎県立宮崎北高等学校</v>
      </c>
      <c r="T5" s="79" t="str">
        <f>(初期設定!F36)</f>
        <v>04miyakita</v>
      </c>
    </row>
    <row r="6" spans="1:21" ht="19.5" customHeight="1" thickBot="1" x14ac:dyDescent="0.2">
      <c r="A6" s="71"/>
      <c r="B6" s="738" t="s">
        <v>86</v>
      </c>
      <c r="C6" s="739"/>
      <c r="D6" s="739"/>
      <c r="E6" s="739"/>
      <c r="F6" s="739"/>
      <c r="G6" s="740"/>
      <c r="H6" s="72"/>
      <c r="I6" s="72"/>
      <c r="J6" s="72"/>
      <c r="K6" s="72"/>
      <c r="L6" s="73"/>
      <c r="M6" s="73"/>
      <c r="N6" s="73"/>
      <c r="O6" s="73"/>
      <c r="P6" s="78"/>
      <c r="Q6" s="75"/>
      <c r="R6" s="966">
        <f>(初期設定!C37)</f>
        <v>5</v>
      </c>
      <c r="S6" s="79" t="str">
        <f>(初期設定!D37)</f>
        <v>宮崎県立宮崎工業高等学校</v>
      </c>
      <c r="T6" s="79" t="str">
        <f>(初期設定!F37)</f>
        <v>05miyakogyo</v>
      </c>
      <c r="U6" s="163" t="s">
        <v>392</v>
      </c>
    </row>
    <row r="7" spans="1:21" ht="7.5" customHeight="1" thickBo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  <c r="M7" s="73"/>
      <c r="N7" s="73"/>
      <c r="O7" s="73"/>
      <c r="P7" s="78"/>
      <c r="Q7" s="75"/>
      <c r="R7" s="966">
        <f>(初期設定!C38)</f>
        <v>6</v>
      </c>
      <c r="S7" s="79" t="str">
        <f>(初期設定!D38)</f>
        <v>宮崎県立宮崎商業高等学校</v>
      </c>
      <c r="T7" s="79" t="str">
        <f>(初期設定!F38)</f>
        <v>06miyasho</v>
      </c>
      <c r="U7" s="163" t="s">
        <v>393</v>
      </c>
    </row>
    <row r="8" spans="1:21" x14ac:dyDescent="0.15">
      <c r="A8" s="71"/>
      <c r="B8" s="72"/>
      <c r="C8" s="80" t="s">
        <v>10</v>
      </c>
      <c r="D8" s="72"/>
      <c r="E8" s="745" t="s">
        <v>398</v>
      </c>
      <c r="F8" s="745"/>
      <c r="G8" s="72"/>
      <c r="H8" s="72"/>
      <c r="I8" s="72"/>
      <c r="J8" s="72"/>
      <c r="K8" s="72"/>
      <c r="L8" s="73"/>
      <c r="M8" s="73"/>
      <c r="N8" s="73"/>
      <c r="O8" s="73"/>
      <c r="P8" s="78"/>
      <c r="Q8" s="75"/>
      <c r="R8" s="966">
        <f>(初期設定!C39)</f>
        <v>7</v>
      </c>
      <c r="S8" s="79" t="str">
        <f>(初期設定!D39)</f>
        <v>宮崎県立宮崎西高等学校</v>
      </c>
      <c r="T8" s="79" t="str">
        <f>(初期設定!F39)</f>
        <v>07miyanishi</v>
      </c>
    </row>
    <row r="9" spans="1:21" ht="26.25" customHeight="1" thickBot="1" x14ac:dyDescent="0.2">
      <c r="A9" s="71"/>
      <c r="B9" s="81" t="s">
        <v>355</v>
      </c>
      <c r="C9" s="82"/>
      <c r="D9" s="72"/>
      <c r="E9" s="746" t="str">
        <f>IF(ISERROR(VLOOKUP(C9,(初期設定!D33):(初期設定!F110),3,0)),"",VLOOKUP(C9,(初期設定!D33):(初期設定!F110),3,0))</f>
        <v/>
      </c>
      <c r="F9" s="746"/>
      <c r="G9" s="72"/>
      <c r="H9" s="72"/>
      <c r="I9" s="72"/>
      <c r="J9" s="72"/>
      <c r="K9" s="72"/>
      <c r="L9" s="73"/>
      <c r="M9" s="73"/>
      <c r="N9" s="73"/>
      <c r="O9" s="73"/>
      <c r="P9" s="78"/>
      <c r="Q9" s="75"/>
      <c r="R9" s="966">
        <f>(初期設定!C40)</f>
        <v>8</v>
      </c>
      <c r="S9" s="79" t="str">
        <f>(初期設定!D40)</f>
        <v>宮崎県立宮崎農業高等学校</v>
      </c>
      <c r="T9" s="79" t="str">
        <f>(初期設定!F40)</f>
        <v>08miyano</v>
      </c>
    </row>
    <row r="10" spans="1:21" ht="7.5" customHeight="1" thickBot="1" x14ac:dyDescent="0.3">
      <c r="A10" s="71"/>
      <c r="B10" s="72"/>
      <c r="C10" s="72"/>
      <c r="D10" s="72"/>
      <c r="E10" s="72"/>
      <c r="F10" s="72" ph="1"/>
      <c r="G10" s="72"/>
      <c r="H10" s="72"/>
      <c r="I10" s="72"/>
      <c r="J10" s="72"/>
      <c r="K10" s="72"/>
      <c r="L10" s="73"/>
      <c r="M10" s="73"/>
      <c r="N10" s="73"/>
      <c r="O10" s="73"/>
      <c r="P10" s="78"/>
      <c r="Q10" s="75"/>
      <c r="R10" s="966">
        <f>(初期設定!C41)</f>
        <v>9</v>
      </c>
      <c r="S10" s="79" t="str">
        <f>(初期設定!D41)</f>
        <v>宮崎県立宮崎東高等学校</v>
      </c>
      <c r="T10" s="79" t="str">
        <f>(初期設定!F41)</f>
        <v>09miyahigashi</v>
      </c>
    </row>
    <row r="11" spans="1:21" ht="19.5" customHeight="1" thickBot="1" x14ac:dyDescent="0.2">
      <c r="A11" s="71"/>
      <c r="B11" s="738" t="s">
        <v>364</v>
      </c>
      <c r="C11" s="739"/>
      <c r="D11" s="739"/>
      <c r="E11" s="739"/>
      <c r="F11" s="739"/>
      <c r="G11" s="740"/>
      <c r="H11" s="72"/>
      <c r="I11" s="72"/>
      <c r="J11" s="72"/>
      <c r="K11" s="72"/>
      <c r="L11" s="73"/>
      <c r="M11" s="73"/>
      <c r="N11" s="73"/>
      <c r="O11" s="73"/>
      <c r="P11" s="78"/>
      <c r="Q11" s="75"/>
      <c r="R11" s="966">
        <f>(初期設定!C42)</f>
        <v>10</v>
      </c>
      <c r="S11" s="79" t="str">
        <f>(初期設定!D42)</f>
        <v>宮崎県立宮崎南高等学校</v>
      </c>
      <c r="T11" s="79" t="str">
        <f>(初期設定!F42)</f>
        <v>10miyaminami</v>
      </c>
    </row>
    <row r="12" spans="1:21" ht="7.5" customHeight="1" x14ac:dyDescent="0.25">
      <c r="A12" s="71"/>
      <c r="B12" s="72"/>
      <c r="C12" s="72"/>
      <c r="D12" s="72"/>
      <c r="E12" s="72"/>
      <c r="F12" s="72" ph="1"/>
      <c r="G12" s="72"/>
      <c r="H12" s="72"/>
      <c r="I12" s="72"/>
      <c r="J12" s="72"/>
      <c r="K12" s="72"/>
      <c r="L12" s="73"/>
      <c r="M12" s="73"/>
      <c r="N12" s="73"/>
      <c r="O12" s="73"/>
      <c r="P12" s="78"/>
      <c r="Q12" s="75"/>
      <c r="R12" s="966">
        <f>(初期設定!C43)</f>
        <v>13</v>
      </c>
      <c r="S12" s="79" t="str">
        <f>(初期設定!D43)</f>
        <v>宮崎県立本庄高等学校</v>
      </c>
      <c r="T12" s="79" t="str">
        <f>(初期設定!F43)</f>
        <v>13honjo</v>
      </c>
    </row>
    <row r="13" spans="1:21" ht="27.75" customHeight="1" x14ac:dyDescent="0.15">
      <c r="A13" s="71"/>
      <c r="B13" s="81" t="s">
        <v>322</v>
      </c>
      <c r="C13" s="83"/>
      <c r="D13" s="72"/>
      <c r="E13" s="72"/>
      <c r="F13" s="72"/>
      <c r="G13" s="72"/>
      <c r="H13" s="72"/>
      <c r="I13" s="72"/>
      <c r="J13" s="72"/>
      <c r="K13" s="72"/>
      <c r="L13" s="73"/>
      <c r="M13" s="73"/>
      <c r="N13" s="73"/>
      <c r="O13" s="73"/>
      <c r="P13" s="78"/>
      <c r="Q13" s="75"/>
      <c r="R13" s="966">
        <f>(初期設定!C44)</f>
        <v>14</v>
      </c>
      <c r="S13" s="79" t="str">
        <f>(初期設定!D44)</f>
        <v>宮崎県立高鍋高等学校</v>
      </c>
      <c r="T13" s="79" t="str">
        <f>(初期設定!F44)</f>
        <v>14takanabe</v>
      </c>
    </row>
    <row r="14" spans="1:21" ht="6" customHeight="1" thickBot="1" x14ac:dyDescent="0.2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3"/>
      <c r="N14" s="73"/>
      <c r="O14" s="73"/>
      <c r="P14" s="78"/>
      <c r="Q14" s="75"/>
      <c r="R14" s="966">
        <f>(初期設定!C45)</f>
        <v>15</v>
      </c>
      <c r="S14" s="79" t="str">
        <f>(初期設定!D45)</f>
        <v>宮崎県立高鍋農業高等学校</v>
      </c>
      <c r="T14" s="79" t="str">
        <f>(初期設定!F45)</f>
        <v>15takano</v>
      </c>
    </row>
    <row r="15" spans="1:21" ht="19.5" customHeight="1" thickBot="1" x14ac:dyDescent="0.2">
      <c r="A15" s="72"/>
      <c r="B15" s="738" t="str">
        <f>IF(C13="参加申し込みしない","③　(ア)のみ入力して次にお進みください","③　ご自身の学校情報など（ア）～（オ）について、以下に入力してください。")</f>
        <v>③　ご自身の学校情報など（ア）～（オ）について、以下に入力してください。</v>
      </c>
      <c r="C15" s="739"/>
      <c r="D15" s="739"/>
      <c r="E15" s="739"/>
      <c r="F15" s="739"/>
      <c r="G15" s="740"/>
      <c r="H15" s="72"/>
      <c r="I15" s="72"/>
      <c r="J15" s="72"/>
      <c r="K15" s="72"/>
      <c r="L15" s="73"/>
      <c r="M15" s="73"/>
      <c r="N15" s="73"/>
      <c r="O15" s="73"/>
      <c r="P15" s="78"/>
      <c r="Q15" s="75"/>
      <c r="R15" s="966">
        <f>(初期設定!C46)</f>
        <v>16</v>
      </c>
      <c r="S15" s="79" t="str">
        <f>(初期設定!D47)</f>
        <v>宮崎県立妻高等学校</v>
      </c>
      <c r="T15" s="79" t="str">
        <f>(初期設定!F47)</f>
        <v>17tsuma</v>
      </c>
    </row>
    <row r="16" spans="1:21" ht="8.25" customHeight="1" x14ac:dyDescent="0.15">
      <c r="A16" s="72"/>
      <c r="B16" s="72"/>
      <c r="C16" s="72"/>
      <c r="D16" s="84"/>
      <c r="E16" s="72"/>
      <c r="F16" s="72"/>
      <c r="G16" s="72"/>
      <c r="H16" s="72"/>
      <c r="I16" s="72"/>
      <c r="J16" s="72"/>
      <c r="K16" s="72"/>
      <c r="L16" s="73"/>
      <c r="M16" s="73"/>
      <c r="N16" s="73"/>
      <c r="O16" s="73"/>
      <c r="P16" s="78"/>
      <c r="Q16" s="75"/>
      <c r="R16" s="966">
        <f>(初期設定!C47)</f>
        <v>17</v>
      </c>
      <c r="S16" s="79" t="str">
        <f>(初期設定!D48)</f>
        <v>宮崎県立高城高等学校</v>
      </c>
      <c r="T16" s="79" t="str">
        <f>(初期設定!F48)</f>
        <v>21takajo</v>
      </c>
    </row>
    <row r="17" spans="1:21" ht="26.25" customHeight="1" x14ac:dyDescent="0.2">
      <c r="A17" s="72"/>
      <c r="B17" s="81" t="s">
        <v>145</v>
      </c>
      <c r="C17" s="85"/>
      <c r="D17" s="86"/>
      <c r="E17" s="741" t="s">
        <v>148</v>
      </c>
      <c r="F17" s="741"/>
      <c r="G17" s="741"/>
      <c r="H17" s="741"/>
      <c r="I17" s="87"/>
      <c r="J17" s="72"/>
      <c r="K17" s="72"/>
      <c r="L17" s="73"/>
      <c r="M17" s="73"/>
      <c r="N17" s="73"/>
      <c r="O17" s="73"/>
      <c r="P17" s="78"/>
      <c r="Q17" s="75"/>
      <c r="R17" s="966">
        <f>(初期設定!C48)</f>
        <v>21</v>
      </c>
      <c r="S17" s="79" t="str">
        <f>(初期設定!D49)</f>
        <v>宮崎県立都城泉ヶ丘高等学校</v>
      </c>
      <c r="T17" s="79" t="str">
        <f>(初期設定!F49)</f>
        <v>22izumigaoka</v>
      </c>
    </row>
    <row r="18" spans="1:21" ht="6.75" customHeight="1" x14ac:dyDescent="0.15">
      <c r="A18" s="72"/>
      <c r="B18" s="88"/>
      <c r="C18" s="72"/>
      <c r="D18" s="72"/>
      <c r="E18" s="72"/>
      <c r="F18" s="72"/>
      <c r="G18" s="72"/>
      <c r="H18" s="72"/>
      <c r="I18" s="72"/>
      <c r="J18" s="72"/>
      <c r="K18" s="72"/>
      <c r="L18" s="73"/>
      <c r="M18" s="73"/>
      <c r="N18" s="73"/>
      <c r="O18" s="73"/>
      <c r="P18" s="78"/>
      <c r="Q18" s="75"/>
      <c r="R18" s="966">
        <f>(初期設定!C49)</f>
        <v>22</v>
      </c>
      <c r="S18" s="79" t="str">
        <f>(初期設定!D50)</f>
        <v>宮崎県立都城西高等学校</v>
      </c>
      <c r="T18" s="79" t="str">
        <f>(初期設定!F50)</f>
        <v>23tonishi</v>
      </c>
    </row>
    <row r="19" spans="1:21" ht="26.25" customHeight="1" x14ac:dyDescent="0.15">
      <c r="A19" s="72"/>
      <c r="B19" s="81" t="s">
        <v>146</v>
      </c>
      <c r="C19" s="85"/>
      <c r="D19" s="89"/>
      <c r="E19" s="81" t="s">
        <v>147</v>
      </c>
      <c r="F19" s="90"/>
      <c r="G19" s="743" t="s">
        <v>460</v>
      </c>
      <c r="H19" s="744"/>
      <c r="I19" s="744"/>
      <c r="J19" s="744"/>
      <c r="K19" s="744"/>
      <c r="L19" s="744"/>
      <c r="M19" s="73"/>
      <c r="N19" s="73"/>
      <c r="O19" s="73"/>
      <c r="P19" s="78"/>
      <c r="Q19" s="75"/>
      <c r="R19" s="966">
        <f>(初期設定!C50)</f>
        <v>23</v>
      </c>
      <c r="S19" s="79" t="str">
        <f>(初期設定!D51)</f>
        <v>宮崎県立都城工業高等学校</v>
      </c>
      <c r="T19" s="79" t="str">
        <f>(初期設定!F51)</f>
        <v>24toko</v>
      </c>
    </row>
    <row r="20" spans="1:21" ht="6.75" customHeight="1" x14ac:dyDescent="0.15">
      <c r="A20" s="72"/>
      <c r="B20" s="88"/>
      <c r="C20" s="72"/>
      <c r="D20" s="72"/>
      <c r="E20" s="72"/>
      <c r="F20" s="72"/>
      <c r="G20" s="72"/>
      <c r="H20" s="72"/>
      <c r="I20" s="72"/>
      <c r="J20" s="72"/>
      <c r="K20" s="72"/>
      <c r="L20" s="73"/>
      <c r="M20" s="73"/>
      <c r="N20" s="73"/>
      <c r="O20" s="73"/>
      <c r="P20" s="78"/>
      <c r="Q20" s="75"/>
      <c r="R20" s="966">
        <f>(初期設定!C51)</f>
        <v>24</v>
      </c>
      <c r="S20" s="79" t="str">
        <f>(初期設定!D52)</f>
        <v>宮崎県立都城商業高等学校</v>
      </c>
      <c r="T20" s="79" t="str">
        <f>(初期設定!F52)</f>
        <v>25tosho</v>
      </c>
    </row>
    <row r="21" spans="1:21" ht="26.25" customHeight="1" x14ac:dyDescent="0.15">
      <c r="A21" s="72"/>
      <c r="B21" s="81" t="s">
        <v>160</v>
      </c>
      <c r="C21" s="85"/>
      <c r="D21" s="89"/>
      <c r="E21" s="72"/>
      <c r="F21" s="72"/>
      <c r="G21" s="72"/>
      <c r="H21" s="72"/>
      <c r="I21" s="72"/>
      <c r="J21" s="72"/>
      <c r="K21" s="72"/>
      <c r="L21" s="72"/>
      <c r="M21" s="73"/>
      <c r="N21" s="73"/>
      <c r="O21" s="73"/>
      <c r="P21" s="78"/>
      <c r="Q21" s="75"/>
      <c r="R21" s="966">
        <f>(初期設定!C52)</f>
        <v>25</v>
      </c>
      <c r="S21" s="79" t="str">
        <f>(初期設定!D53)</f>
        <v>宮崎県立都城農業高等学校</v>
      </c>
      <c r="T21" s="79" t="str">
        <f>(初期設定!F53)</f>
        <v>26tono</v>
      </c>
    </row>
    <row r="22" spans="1:21" ht="6.75" customHeight="1" x14ac:dyDescent="0.15">
      <c r="A22" s="72"/>
      <c r="B22" s="88"/>
      <c r="C22" s="72"/>
      <c r="D22" s="72"/>
      <c r="E22" s="72"/>
      <c r="F22" s="72"/>
      <c r="G22" s="72"/>
      <c r="H22" s="72"/>
      <c r="I22" s="72"/>
      <c r="J22" s="72"/>
      <c r="K22" s="72"/>
      <c r="L22" s="73"/>
      <c r="M22" s="73"/>
      <c r="N22" s="73"/>
      <c r="O22" s="73"/>
      <c r="P22" s="78"/>
      <c r="Q22" s="75"/>
      <c r="R22" s="966">
        <f>(初期設定!C53)</f>
        <v>26</v>
      </c>
      <c r="S22" s="79" t="str">
        <f>(初期設定!D54)</f>
        <v>宮崎県立小林高等学校</v>
      </c>
      <c r="T22" s="79" t="str">
        <f>(初期設定!F54)</f>
        <v>27kobayashi</v>
      </c>
    </row>
    <row r="23" spans="1:21" ht="26.25" customHeight="1" x14ac:dyDescent="0.2">
      <c r="A23" s="72"/>
      <c r="B23" s="91" t="s">
        <v>161</v>
      </c>
      <c r="C23" s="92">
        <f ca="1">TODAY()</f>
        <v>45055</v>
      </c>
      <c r="D23" s="93"/>
      <c r="E23" s="742" t="s">
        <v>461</v>
      </c>
      <c r="F23" s="742"/>
      <c r="G23" s="742"/>
      <c r="H23" s="742"/>
      <c r="I23" s="742"/>
      <c r="J23" s="742"/>
      <c r="K23" s="72"/>
      <c r="L23" s="73"/>
      <c r="M23" s="73"/>
      <c r="N23" s="73"/>
      <c r="O23" s="73"/>
      <c r="P23" s="78"/>
      <c r="Q23" s="75"/>
      <c r="R23" s="966">
        <f>(初期設定!C54)</f>
        <v>27</v>
      </c>
      <c r="S23" s="79" t="str">
        <f>(初期設定!D55)</f>
        <v>宮崎県立小林秀峰高等学校</v>
      </c>
      <c r="T23" s="79" t="str">
        <f>(初期設定!F55)</f>
        <v>28syuho</v>
      </c>
    </row>
    <row r="24" spans="1:21" ht="5.25" customHeight="1" x14ac:dyDescent="0.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3"/>
      <c r="N24" s="73"/>
      <c r="O24" s="73"/>
      <c r="P24" s="78"/>
      <c r="Q24" s="75"/>
      <c r="R24" s="966">
        <f>(初期設定!C55)</f>
        <v>28</v>
      </c>
      <c r="S24" s="79" t="str">
        <f>(初期設定!D56)</f>
        <v>宮崎県立飯野高等学校</v>
      </c>
      <c r="T24" s="79" t="str">
        <f>(初期設定!F56)</f>
        <v>29iino</v>
      </c>
    </row>
    <row r="25" spans="1:21" ht="36.75" customHeight="1" x14ac:dyDescent="0.1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73"/>
      <c r="N25" s="73"/>
      <c r="O25" s="73"/>
      <c r="P25" s="78"/>
      <c r="Q25" s="75"/>
      <c r="R25" s="966">
        <f>(初期設定!C56)</f>
        <v>29</v>
      </c>
      <c r="S25" s="79" t="str">
        <f>(初期設定!D57)</f>
        <v>宮崎県立延岡高等学校</v>
      </c>
      <c r="T25" s="79" t="str">
        <f>(初期設定!F57)</f>
        <v>41nobetaka</v>
      </c>
    </row>
    <row r="26" spans="1:21" ht="8.25" customHeight="1" x14ac:dyDescent="0.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M26" s="73"/>
      <c r="N26" s="73"/>
      <c r="O26" s="73"/>
      <c r="P26" s="78"/>
      <c r="Q26" s="75"/>
      <c r="R26" s="966">
        <f>(初期設定!C57)</f>
        <v>41</v>
      </c>
      <c r="S26" s="79" t="str">
        <f>(初期設定!D58)</f>
        <v>宮崎県立延岡工業高等学校</v>
      </c>
      <c r="T26" s="79" t="str">
        <f>(初期設定!F58)</f>
        <v>42nobeko</v>
      </c>
    </row>
    <row r="27" spans="1:21" x14ac:dyDescent="0.1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3"/>
      <c r="M27" s="73"/>
      <c r="N27" s="73"/>
      <c r="O27" s="73"/>
      <c r="P27" s="78"/>
      <c r="Q27" s="75"/>
      <c r="R27" s="966">
        <f>(初期設定!C58)</f>
        <v>42</v>
      </c>
      <c r="S27" s="79" t="str">
        <f>(初期設定!D59)</f>
        <v>宮崎県立延岡商業高等学校</v>
      </c>
      <c r="T27" s="79" t="str">
        <f>(初期設定!F59)</f>
        <v>43nobesho</v>
      </c>
    </row>
    <row r="28" spans="1:21" s="94" customFormat="1" x14ac:dyDescent="0.1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73"/>
      <c r="N28" s="73"/>
      <c r="O28" s="73"/>
      <c r="P28" s="78"/>
      <c r="Q28" s="75"/>
      <c r="R28" s="966">
        <f>(初期設定!C59)</f>
        <v>43</v>
      </c>
      <c r="S28" s="79" t="str">
        <f>(初期設定!D60)</f>
        <v>宮崎県立延岡星雲高等学校</v>
      </c>
      <c r="T28" s="79" t="str">
        <f>(初期設定!F60)</f>
        <v>44seiun</v>
      </c>
      <c r="U28" s="163"/>
    </row>
    <row r="29" spans="1:21" s="94" customFormat="1" x14ac:dyDescent="0.1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3"/>
      <c r="M29" s="73"/>
      <c r="N29" s="73"/>
      <c r="O29" s="73"/>
      <c r="P29" s="78"/>
      <c r="Q29" s="75"/>
      <c r="R29" s="966">
        <f>(初期設定!C60)</f>
        <v>44</v>
      </c>
      <c r="S29" s="79" t="str">
        <f>(初期設定!D61)</f>
        <v>宮崎県立延岡青朋高等学校</v>
      </c>
      <c r="T29" s="79" t="str">
        <f>(初期設定!F61)</f>
        <v>45seiho</v>
      </c>
      <c r="U29" s="163"/>
    </row>
    <row r="30" spans="1:21" s="94" customFormat="1" x14ac:dyDescent="0.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  <c r="M30" s="73"/>
      <c r="N30" s="73"/>
      <c r="O30" s="73"/>
      <c r="P30" s="78"/>
      <c r="Q30" s="75"/>
      <c r="R30" s="966">
        <f>(初期設定!C61)</f>
        <v>45</v>
      </c>
      <c r="S30" s="79" t="str">
        <f>(初期設定!D62)</f>
        <v>宮崎県立富島高等学校</v>
      </c>
      <c r="T30" s="79" t="str">
        <f>(初期設定!F62)</f>
        <v>46tomishima</v>
      </c>
      <c r="U30" s="163"/>
    </row>
    <row r="31" spans="1:21" s="94" customFormat="1" x14ac:dyDescent="0.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M31" s="73"/>
      <c r="N31" s="73"/>
      <c r="O31" s="73"/>
      <c r="P31" s="78"/>
      <c r="Q31" s="75"/>
      <c r="R31" s="966">
        <f>(初期設定!C62)</f>
        <v>46</v>
      </c>
      <c r="S31" s="79" t="str">
        <f>(初期設定!D63)</f>
        <v>宮崎県立日向高等学校</v>
      </c>
      <c r="T31" s="79" t="str">
        <f>(初期設定!F63)</f>
        <v>47hyuga</v>
      </c>
      <c r="U31" s="163"/>
    </row>
    <row r="32" spans="1:21" s="94" customFormat="1" x14ac:dyDescent="0.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73"/>
      <c r="N32" s="73"/>
      <c r="O32" s="73"/>
      <c r="P32" s="78"/>
      <c r="Q32" s="75"/>
      <c r="R32" s="966">
        <f>(初期設定!C63)</f>
        <v>47</v>
      </c>
      <c r="S32" s="79" t="str">
        <f>(初期設定!D64)</f>
        <v>宮崎県立日向工業高等学校</v>
      </c>
      <c r="T32" s="79" t="str">
        <f>(初期設定!F64)</f>
        <v>48hyugakogyo</v>
      </c>
      <c r="U32" s="163"/>
    </row>
    <row r="33" spans="1:21" s="94" customFormat="1" x14ac:dyDescent="0.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3"/>
      <c r="M33" s="73"/>
      <c r="N33" s="73"/>
      <c r="O33" s="73"/>
      <c r="P33" s="78"/>
      <c r="Q33" s="75"/>
      <c r="R33" s="966">
        <f>(初期設定!C64)</f>
        <v>48</v>
      </c>
      <c r="S33" s="79" t="str">
        <f>(初期設定!D65)</f>
        <v>宮崎県立門川高等学校</v>
      </c>
      <c r="T33" s="79" t="str">
        <f>(初期設定!F65)</f>
        <v>49kadokawa</v>
      </c>
      <c r="U33" s="163"/>
    </row>
    <row r="34" spans="1:21" s="94" customFormat="1" x14ac:dyDescent="0.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  <c r="M34" s="73"/>
      <c r="N34" s="73"/>
      <c r="O34" s="73"/>
      <c r="P34" s="78"/>
      <c r="Q34" s="75"/>
      <c r="R34" s="966">
        <f>(初期設定!C65)</f>
        <v>49</v>
      </c>
      <c r="S34" s="79" t="str">
        <f>(初期設定!D66)</f>
        <v>宮崎県立高千穂高等学校</v>
      </c>
      <c r="T34" s="79" t="str">
        <f>(初期設定!F66)</f>
        <v>50takachiho</v>
      </c>
      <c r="U34" s="163"/>
    </row>
    <row r="35" spans="1:21" s="94" customFormat="1" x14ac:dyDescent="0.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3"/>
      <c r="M35" s="73"/>
      <c r="N35" s="73"/>
      <c r="O35" s="73"/>
      <c r="P35" s="78"/>
      <c r="Q35" s="75"/>
      <c r="R35" s="966">
        <f>(初期設定!C66)</f>
        <v>50</v>
      </c>
      <c r="S35" s="79" t="str">
        <f>(初期設定!D67)</f>
        <v>宮崎県立五ヶ瀬中等教育学校</v>
      </c>
      <c r="T35" s="79" t="str">
        <f>(初期設定!F67)</f>
        <v>51gokase</v>
      </c>
      <c r="U35" s="163"/>
    </row>
    <row r="36" spans="1:21" s="94" customFormat="1" x14ac:dyDescent="0.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3"/>
      <c r="M36" s="73"/>
      <c r="N36" s="73"/>
      <c r="O36" s="73"/>
      <c r="P36" s="78"/>
      <c r="Q36" s="75"/>
      <c r="R36" s="966">
        <f>(初期設定!C67)</f>
        <v>51</v>
      </c>
      <c r="S36" s="79" t="str">
        <f>(初期設定!D68)</f>
        <v>宮崎県立日南高等学校</v>
      </c>
      <c r="T36" s="79" t="str">
        <f>(初期設定!F68)</f>
        <v>61nichinan</v>
      </c>
      <c r="U36" s="163"/>
    </row>
    <row r="37" spans="1:21" s="94" customFormat="1" x14ac:dyDescent="0.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3"/>
      <c r="M37" s="73"/>
      <c r="N37" s="73"/>
      <c r="O37" s="73"/>
      <c r="P37" s="78"/>
      <c r="Q37" s="75"/>
      <c r="R37" s="966">
        <f>(初期設定!C68)</f>
        <v>61</v>
      </c>
      <c r="S37" s="79" t="str">
        <f>(初期設定!D69)</f>
        <v>宮崎県立日南振徳高等学校</v>
      </c>
      <c r="T37" s="79" t="str">
        <f>(初期設定!F69)</f>
        <v>62shintoku</v>
      </c>
      <c r="U37" s="163"/>
    </row>
    <row r="38" spans="1:21" s="94" customFormat="1" x14ac:dyDescent="0.1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3"/>
      <c r="M38" s="73"/>
      <c r="N38" s="73"/>
      <c r="O38" s="73"/>
      <c r="P38" s="78"/>
      <c r="Q38" s="75"/>
      <c r="R38" s="966">
        <f>(初期設定!C69)</f>
        <v>62</v>
      </c>
      <c r="S38" s="79" t="str">
        <f>(初期設定!D70)</f>
        <v>宮崎県立福島高等学校</v>
      </c>
      <c r="T38" s="79" t="str">
        <f>(初期設定!F70)</f>
        <v>63hukushima</v>
      </c>
      <c r="U38" s="163"/>
    </row>
    <row r="39" spans="1:21" s="94" customFormat="1" x14ac:dyDescent="0.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3"/>
      <c r="M39" s="73"/>
      <c r="N39" s="73"/>
      <c r="O39" s="73"/>
      <c r="P39" s="78"/>
      <c r="Q39" s="75"/>
      <c r="R39" s="966">
        <f>(初期設定!C70)</f>
        <v>63</v>
      </c>
      <c r="S39" s="79" t="str">
        <f>(初期設定!D71)</f>
        <v>日南学園高等学校 宮崎穎学館</v>
      </c>
      <c r="T39" s="79" t="str">
        <f>(初期設定!F71)</f>
        <v>71eigakukan</v>
      </c>
      <c r="U39" s="163"/>
    </row>
    <row r="40" spans="1:21" s="94" customFormat="1" x14ac:dyDescent="0.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8"/>
      <c r="Q40" s="75"/>
      <c r="R40" s="966">
        <f>(初期設定!C71)</f>
        <v>71</v>
      </c>
      <c r="S40" s="79" t="str">
        <f>(初期設定!D72)</f>
        <v>日章学園高等学校</v>
      </c>
      <c r="T40" s="79" t="str">
        <f>(初期設定!F72)</f>
        <v>72nissho</v>
      </c>
      <c r="U40" s="163"/>
    </row>
    <row r="41" spans="1:21" s="95" customFormat="1" x14ac:dyDescent="0.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73"/>
      <c r="O41" s="73"/>
      <c r="P41" s="78"/>
      <c r="Q41" s="75"/>
      <c r="R41" s="966">
        <f>(初期設定!C72)</f>
        <v>72</v>
      </c>
      <c r="S41" s="79" t="str">
        <f>(初期設定!D73)</f>
        <v>日向学院高等学校</v>
      </c>
      <c r="T41" s="79" t="str">
        <f>(初期設定!F73)</f>
        <v>73hyugagakuin</v>
      </c>
      <c r="U41" s="163"/>
    </row>
    <row r="42" spans="1:21" s="95" customFormat="1" x14ac:dyDescent="0.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3"/>
      <c r="N42" s="73"/>
      <c r="O42" s="73"/>
      <c r="P42" s="78"/>
      <c r="Q42" s="75"/>
      <c r="R42" s="966">
        <f>(初期設定!C73)</f>
        <v>73</v>
      </c>
      <c r="S42" s="79" t="str">
        <f>(初期設定!D74)</f>
        <v>鵬翔高等学校</v>
      </c>
      <c r="T42" s="79" t="str">
        <f>(初期設定!F74)</f>
        <v>74hosho</v>
      </c>
      <c r="U42" s="163"/>
    </row>
    <row r="43" spans="1:21" s="95" customForma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3"/>
      <c r="M43" s="73"/>
      <c r="N43" s="73"/>
      <c r="O43" s="73"/>
      <c r="P43" s="78"/>
      <c r="Q43" s="75"/>
      <c r="R43" s="966">
        <f>(初期設定!C74)</f>
        <v>74</v>
      </c>
      <c r="S43" s="79" t="str">
        <f>(初期設定!D75)</f>
        <v>宮崎日本大学高等学校</v>
      </c>
      <c r="T43" s="79" t="str">
        <f>(初期設定!F75)</f>
        <v>75nichidai</v>
      </c>
      <c r="U43" s="163"/>
    </row>
    <row r="44" spans="1:21" s="95" customFormat="1" x14ac:dyDescent="0.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3"/>
      <c r="M44" s="73"/>
      <c r="N44" s="73"/>
      <c r="O44" s="73"/>
      <c r="P44" s="78"/>
      <c r="Q44" s="75"/>
      <c r="R44" s="966">
        <f>(初期設定!C75)</f>
        <v>75</v>
      </c>
      <c r="S44" s="79" t="str">
        <f>(初期設定!D76)</f>
        <v>宮崎第一高等学校</v>
      </c>
      <c r="T44" s="79" t="str">
        <f>(初期設定!F76)</f>
        <v>76daiichi</v>
      </c>
      <c r="U44" s="163"/>
    </row>
    <row r="45" spans="1:21" s="95" customFormat="1" x14ac:dyDescent="0.1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3"/>
      <c r="M45" s="73"/>
      <c r="N45" s="73"/>
      <c r="O45" s="73"/>
      <c r="P45" s="78"/>
      <c r="Q45" s="75"/>
      <c r="R45" s="966">
        <f>(初期設定!C76)</f>
        <v>76</v>
      </c>
      <c r="S45" s="79" t="str">
        <f>(初期設定!D77)</f>
        <v>宮崎学園高等学校</v>
      </c>
      <c r="T45" s="79" t="str">
        <f>(初期設定!F77)</f>
        <v>77miyagaku</v>
      </c>
      <c r="U45" s="163"/>
    </row>
    <row r="46" spans="1:21" s="95" customFormat="1" x14ac:dyDescent="0.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94"/>
      <c r="M46" s="94"/>
      <c r="N46" s="94"/>
      <c r="O46" s="94"/>
      <c r="P46" s="78"/>
      <c r="Q46" s="75"/>
      <c r="R46" s="966">
        <f>(初期設定!C77)</f>
        <v>77</v>
      </c>
      <c r="S46" s="79" t="str">
        <f>(初期設定!D78)</f>
        <v>明倫館学院</v>
      </c>
      <c r="T46" s="79" t="str">
        <f>(初期設定!F78)</f>
        <v>78meirinkan</v>
      </c>
      <c r="U46" s="163"/>
    </row>
    <row r="47" spans="1:21" s="95" customFormat="1" x14ac:dyDescent="0.1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94"/>
      <c r="M47" s="94"/>
      <c r="N47" s="94"/>
      <c r="O47" s="94"/>
      <c r="P47" s="78"/>
      <c r="Q47" s="75"/>
      <c r="R47" s="966">
        <f>(初期設定!C78)</f>
        <v>78</v>
      </c>
      <c r="S47" s="79" t="str">
        <f>(初期設定!D79)</f>
        <v>日章学園九州国際高等学校</v>
      </c>
      <c r="T47" s="79" t="str">
        <f>(初期設定!F79)</f>
        <v>79kyusyukokusai</v>
      </c>
      <c r="U47" s="163"/>
    </row>
    <row r="48" spans="1:21" s="95" customFormat="1" x14ac:dyDescent="0.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4"/>
      <c r="M48" s="94"/>
      <c r="N48" s="94"/>
      <c r="O48" s="94"/>
      <c r="P48" s="78"/>
      <c r="Q48" s="75"/>
      <c r="R48" s="966">
        <f>(初期設定!C79)</f>
        <v>79</v>
      </c>
      <c r="S48" s="79" t="str">
        <f>(初期設定!D80)</f>
        <v>小林西高等学校</v>
      </c>
      <c r="T48" s="79" t="str">
        <f>(初期設定!F80)</f>
        <v>80kobayashinishi</v>
      </c>
      <c r="U48" s="163"/>
    </row>
    <row r="49" spans="1:21" s="95" customFormat="1" x14ac:dyDescent="0.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94"/>
      <c r="M49" s="94"/>
      <c r="N49" s="94"/>
      <c r="O49" s="94"/>
      <c r="P49" s="78"/>
      <c r="Q49" s="75"/>
      <c r="R49" s="966">
        <f>(初期設定!C80)</f>
        <v>80</v>
      </c>
      <c r="S49" s="79" t="str">
        <f>(初期設定!D81)</f>
        <v>日南学園高等学校</v>
      </c>
      <c r="T49" s="79" t="str">
        <f>(初期設定!F81)</f>
        <v>81nichinangakuen</v>
      </c>
      <c r="U49" s="163"/>
    </row>
    <row r="50" spans="1:21" s="95" customFormat="1" x14ac:dyDescent="0.1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94"/>
      <c r="M50" s="94"/>
      <c r="N50" s="94"/>
      <c r="O50" s="94"/>
      <c r="P50" s="78"/>
      <c r="Q50" s="75"/>
      <c r="R50" s="966">
        <f>(初期設定!C81)</f>
        <v>81</v>
      </c>
      <c r="S50" s="79" t="str">
        <f>(初期設定!D82)</f>
        <v>延岡学園高等学校</v>
      </c>
      <c r="T50" s="79" t="str">
        <f>(初期設定!F82)</f>
        <v>82nobeokagakuen</v>
      </c>
      <c r="U50" s="163"/>
    </row>
    <row r="51" spans="1:21" s="95" customFormat="1" x14ac:dyDescent="0.1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4"/>
      <c r="M51" s="94"/>
      <c r="N51" s="94"/>
      <c r="O51" s="94"/>
      <c r="P51" s="78"/>
      <c r="Q51" s="75"/>
      <c r="R51" s="966">
        <f>(初期設定!C82)</f>
        <v>82</v>
      </c>
      <c r="S51" s="79" t="str">
        <f>(初期設定!D83)</f>
        <v>聖心ウルスラ学園高等学校</v>
      </c>
      <c r="T51" s="79" t="str">
        <f>(初期設定!F83)</f>
        <v>83ursula</v>
      </c>
      <c r="U51" s="163"/>
    </row>
    <row r="52" spans="1:21" s="95" customFormat="1" x14ac:dyDescent="0.1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94"/>
      <c r="M52" s="94"/>
      <c r="N52" s="94"/>
      <c r="O52" s="94"/>
      <c r="P52" s="78"/>
      <c r="Q52" s="75"/>
      <c r="R52" s="966">
        <f>(初期設定!C83)</f>
        <v>83</v>
      </c>
      <c r="S52" s="79" t="str">
        <f>(初期設定!D84)</f>
        <v>都城聖ドミニコ学園高等学校</v>
      </c>
      <c r="T52" s="79" t="str">
        <f>(初期設定!F84)</f>
        <v>84dominico</v>
      </c>
      <c r="U52" s="163"/>
    </row>
    <row r="53" spans="1:21" x14ac:dyDescent="0.15">
      <c r="P53" s="78"/>
      <c r="Q53" s="75"/>
      <c r="R53" s="966">
        <f>(初期設定!C84)</f>
        <v>84</v>
      </c>
      <c r="S53" s="79" t="str">
        <f>(初期設定!D85)</f>
        <v>都城高等学校</v>
      </c>
      <c r="T53" s="79" t="str">
        <f>(初期設定!F85)</f>
        <v>85miyakonojo</v>
      </c>
    </row>
    <row r="54" spans="1:21" x14ac:dyDescent="0.15">
      <c r="P54" s="78"/>
      <c r="Q54" s="75"/>
      <c r="R54" s="966">
        <f>(初期設定!C85)</f>
        <v>85</v>
      </c>
      <c r="S54" s="79" t="str">
        <f>(初期設定!D86)</f>
        <v>都城東高等学校</v>
      </c>
      <c r="T54" s="79" t="str">
        <f>(初期設定!F86)</f>
        <v>86miyakonojohigashi</v>
      </c>
    </row>
    <row r="55" spans="1:21" x14ac:dyDescent="0.15">
      <c r="P55" s="78"/>
      <c r="Q55" s="75"/>
      <c r="R55" s="966">
        <f>(初期設定!C86)</f>
        <v>86</v>
      </c>
      <c r="S55" s="79" t="str">
        <f>(初期設定!D87)</f>
        <v>クラーク記念国際高等学校　宮崎キャンパス</v>
      </c>
      <c r="T55" s="79" t="str">
        <f>(初期設定!F87)</f>
        <v>87clark</v>
      </c>
    </row>
    <row r="56" spans="1:21" s="95" customFormat="1" x14ac:dyDescent="0.1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94"/>
      <c r="M56" s="94"/>
      <c r="N56" s="94"/>
      <c r="O56" s="94"/>
      <c r="P56" s="78"/>
      <c r="Q56" s="75"/>
      <c r="R56" s="966">
        <f>(初期設定!C87)</f>
        <v>87</v>
      </c>
      <c r="S56" s="79" t="str">
        <f>(初期設定!D88)</f>
        <v>宮崎県立みやざき中央支援学校</v>
      </c>
      <c r="T56" s="79" t="str">
        <f>(初期設定!F88)</f>
        <v>91miyacyuo</v>
      </c>
      <c r="U56" s="163"/>
    </row>
    <row r="57" spans="1:21" s="95" customFormat="1" x14ac:dyDescent="0.1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94"/>
      <c r="M57" s="94"/>
      <c r="N57" s="94"/>
      <c r="O57" s="94"/>
      <c r="P57" s="78"/>
      <c r="Q57" s="75"/>
      <c r="R57" s="966">
        <f>(初期設定!C88)</f>
        <v>91</v>
      </c>
      <c r="S57" s="79" t="str">
        <f>(初期設定!D89)</f>
        <v>宮崎県立赤江まつばら支援学校</v>
      </c>
      <c r="T57" s="79" t="str">
        <f>(初期設定!F89)</f>
        <v>92miyacyuo</v>
      </c>
      <c r="U57" s="163"/>
    </row>
    <row r="58" spans="1:21" s="95" customFormat="1" x14ac:dyDescent="0.1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94"/>
      <c r="M58" s="94"/>
      <c r="N58" s="94"/>
      <c r="O58" s="94"/>
      <c r="P58" s="78"/>
      <c r="Q58" s="75"/>
      <c r="R58" s="966">
        <f>(初期設定!C89)</f>
        <v>92</v>
      </c>
      <c r="S58" s="79" t="str">
        <f>(初期設定!D90)</f>
        <v>宮崎県立みなみのかぜ支援学校</v>
      </c>
      <c r="T58" s="79" t="str">
        <f>(初期設定!F90)</f>
        <v>93minaminokaze</v>
      </c>
      <c r="U58" s="163"/>
    </row>
    <row r="59" spans="1:21" s="95" customFormat="1" x14ac:dyDescent="0.1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94"/>
      <c r="M59" s="94"/>
      <c r="N59" s="94"/>
      <c r="O59" s="94"/>
      <c r="P59" s="78"/>
      <c r="Q59" s="75"/>
      <c r="R59" s="966">
        <f>(初期設定!C90)</f>
        <v>93</v>
      </c>
      <c r="S59" s="79" t="str">
        <f>(初期設定!D91)</f>
        <v>宮崎県立清武せいりゅう支援学校</v>
      </c>
      <c r="T59" s="79" t="str">
        <f>(初期設定!F91)</f>
        <v>94seiryu</v>
      </c>
      <c r="U59" s="163"/>
    </row>
    <row r="60" spans="1:21" s="95" customFormat="1" x14ac:dyDescent="0.1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94"/>
      <c r="M60" s="94"/>
      <c r="N60" s="94"/>
      <c r="O60" s="94"/>
      <c r="P60" s="78"/>
      <c r="Q60" s="75"/>
      <c r="R60" s="966">
        <f>(初期設定!C91)</f>
        <v>94</v>
      </c>
      <c r="S60" s="79" t="str">
        <f>(初期設定!D92)</f>
        <v>宮崎県立日南くろしお支援学校</v>
      </c>
      <c r="T60" s="79" t="str">
        <f>(初期設定!F92)</f>
        <v>95kuroshio</v>
      </c>
      <c r="U60" s="163"/>
    </row>
    <row r="61" spans="1:21" s="95" customFormat="1" x14ac:dyDescent="0.1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94"/>
      <c r="M61" s="94"/>
      <c r="N61" s="94"/>
      <c r="O61" s="94"/>
      <c r="P61" s="78"/>
      <c r="Q61" s="75"/>
      <c r="R61" s="966">
        <f>(初期設定!C92)</f>
        <v>95</v>
      </c>
      <c r="S61" s="79" t="str">
        <f>(初期設定!D93)</f>
        <v>宮崎県立日向ひまわり支援学校</v>
      </c>
      <c r="T61" s="79" t="str">
        <f>(初期設定!F93)</f>
        <v>96himawari</v>
      </c>
      <c r="U61" s="163"/>
    </row>
    <row r="62" spans="1:21" s="95" customFormat="1" x14ac:dyDescent="0.1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94"/>
      <c r="M62" s="94"/>
      <c r="N62" s="94"/>
      <c r="O62" s="94"/>
      <c r="P62" s="78"/>
      <c r="Q62" s="75"/>
      <c r="R62" s="966">
        <f>(初期設定!C93)</f>
        <v>96</v>
      </c>
      <c r="S62" s="79" t="str">
        <f>(初期設定!D94)</f>
        <v>宮崎県立都城きりしま支援学校</v>
      </c>
      <c r="T62" s="79" t="str">
        <f>(初期設定!F94)</f>
        <v>97kirishima</v>
      </c>
      <c r="U62" s="163"/>
    </row>
    <row r="63" spans="1:21" s="95" customFormat="1" x14ac:dyDescent="0.1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94"/>
      <c r="M63" s="94"/>
      <c r="N63" s="94"/>
      <c r="O63" s="94"/>
      <c r="P63" s="78"/>
      <c r="Q63" s="75"/>
      <c r="R63" s="966">
        <f>(初期設定!C94)</f>
        <v>97</v>
      </c>
      <c r="S63" s="79" t="str">
        <f>(初期設定!D95)</f>
        <v>宮崎県立都城きりしま支援学校 小林校</v>
      </c>
      <c r="T63" s="79" t="str">
        <f>(初期設定!F95)</f>
        <v>98kirishimakoba</v>
      </c>
      <c r="U63" s="163"/>
    </row>
    <row r="64" spans="1:21" s="95" customFormat="1" x14ac:dyDescent="0.1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94"/>
      <c r="M64" s="94"/>
      <c r="N64" s="94"/>
      <c r="O64" s="94"/>
      <c r="P64" s="78"/>
      <c r="Q64" s="75"/>
      <c r="R64" s="966">
        <f>(初期設定!C95)</f>
        <v>98</v>
      </c>
      <c r="S64" s="79" t="str">
        <f>(初期設定!D96)</f>
        <v>宮崎県立児湯るぴなす支援学校</v>
      </c>
      <c r="T64" s="79" t="str">
        <f>(初期設定!F96)</f>
        <v>99rupinasu</v>
      </c>
      <c r="U64" s="163"/>
    </row>
    <row r="65" spans="16:20" x14ac:dyDescent="0.15">
      <c r="P65" s="78"/>
      <c r="Q65" s="75"/>
      <c r="R65" s="966">
        <f>(初期設定!C96)</f>
        <v>99</v>
      </c>
      <c r="S65" s="79" t="str">
        <f>(初期設定!D97)</f>
        <v>宮崎県立延岡しろやま支援学校 高千穂校</v>
      </c>
      <c r="T65" s="79" t="str">
        <f>(初期設定!F97)</f>
        <v>100shiroyamataka</v>
      </c>
    </row>
    <row r="66" spans="16:20" x14ac:dyDescent="0.15">
      <c r="P66" s="78"/>
      <c r="Q66" s="75"/>
      <c r="R66" s="966">
        <f>(初期設定!C97)</f>
        <v>100</v>
      </c>
      <c r="S66" s="79" t="str">
        <f>(初期設定!D98)</f>
        <v>宮崎県立明星視覚支援学校</v>
      </c>
      <c r="T66" s="79" t="str">
        <f>(初期設定!F98)</f>
        <v>101meisei</v>
      </c>
    </row>
    <row r="67" spans="16:20" x14ac:dyDescent="0.15">
      <c r="P67" s="78"/>
      <c r="Q67" s="75"/>
      <c r="R67" s="966">
        <f>(初期設定!C98)</f>
        <v>101</v>
      </c>
      <c r="S67" s="79" t="str">
        <f>(初期設定!D99)</f>
        <v>宮崎県立都城さくら聴覚支援学校</v>
      </c>
      <c r="T67" s="79" t="str">
        <f>(初期設定!F99)</f>
        <v>102sakura</v>
      </c>
    </row>
    <row r="68" spans="16:20" x14ac:dyDescent="0.15">
      <c r="P68" s="78"/>
      <c r="Q68" s="75"/>
      <c r="R68" s="966">
        <f>(初期設定!C99)</f>
        <v>102</v>
      </c>
      <c r="S68" s="79" t="str">
        <f>(初期設定!D100)</f>
        <v>宮崎県立延岡しろやま支援学校</v>
      </c>
      <c r="T68" s="79" t="str">
        <f>(初期設定!F100)</f>
        <v>103shiroyama</v>
      </c>
    </row>
    <row r="69" spans="16:20" x14ac:dyDescent="0.15">
      <c r="P69" s="78"/>
      <c r="Q69" s="75"/>
      <c r="R69" s="966">
        <f>(初期設定!C100)</f>
        <v>103</v>
      </c>
    </row>
    <row r="70" spans="16:20" x14ac:dyDescent="0.15">
      <c r="P70" s="78"/>
      <c r="Q70" s="75"/>
      <c r="R70" s="966">
        <f>(初期設定!C101)</f>
        <v>104</v>
      </c>
      <c r="S70" s="79">
        <f>(初期設定!D101)</f>
        <v>0</v>
      </c>
      <c r="T70" s="79">
        <f>(初期設定!F101)</f>
        <v>0</v>
      </c>
    </row>
    <row r="71" spans="16:20" x14ac:dyDescent="0.15">
      <c r="P71" s="78"/>
      <c r="Q71" s="75"/>
      <c r="R71" s="966">
        <f>(初期設定!C102)</f>
        <v>105</v>
      </c>
      <c r="S71" s="79">
        <f>(初期設定!D102)</f>
        <v>0</v>
      </c>
      <c r="T71" s="79">
        <f>(初期設定!F102)</f>
        <v>0</v>
      </c>
    </row>
    <row r="72" spans="16:20" x14ac:dyDescent="0.15">
      <c r="P72" s="78"/>
      <c r="Q72" s="75"/>
      <c r="R72" s="966">
        <f>(初期設定!C103)</f>
        <v>106</v>
      </c>
      <c r="S72" s="79">
        <f>(初期設定!D103)</f>
        <v>0</v>
      </c>
      <c r="T72" s="79">
        <f>(初期設定!F103)</f>
        <v>0</v>
      </c>
    </row>
    <row r="73" spans="16:20" x14ac:dyDescent="0.15">
      <c r="P73" s="78"/>
      <c r="Q73" s="75"/>
      <c r="R73" s="966">
        <f>(初期設定!C104)</f>
        <v>107</v>
      </c>
      <c r="S73" s="79">
        <f>(初期設定!D104)</f>
        <v>0</v>
      </c>
      <c r="T73" s="79">
        <f>(初期設定!F104)</f>
        <v>0</v>
      </c>
    </row>
    <row r="74" spans="16:20" x14ac:dyDescent="0.15">
      <c r="P74" s="78"/>
      <c r="Q74" s="75"/>
      <c r="R74" s="966">
        <f>(初期設定!C105)</f>
        <v>108</v>
      </c>
      <c r="S74" s="79">
        <f>(初期設定!D105)</f>
        <v>0</v>
      </c>
      <c r="T74" s="79">
        <f>(初期設定!F105)</f>
        <v>0</v>
      </c>
    </row>
    <row r="75" spans="16:20" x14ac:dyDescent="0.15">
      <c r="P75" s="78"/>
      <c r="Q75" s="75"/>
      <c r="R75" s="966">
        <f>(初期設定!C106)</f>
        <v>109</v>
      </c>
      <c r="S75" s="79">
        <f>(初期設定!D106)</f>
        <v>0</v>
      </c>
      <c r="T75" s="163"/>
    </row>
    <row r="76" spans="16:20" x14ac:dyDescent="0.15">
      <c r="P76" s="78"/>
      <c r="Q76" s="75"/>
      <c r="R76" s="966">
        <f>(初期設定!C107)</f>
        <v>110</v>
      </c>
      <c r="S76" s="79">
        <f>(初期設定!D107)</f>
        <v>0</v>
      </c>
      <c r="T76" s="163"/>
    </row>
    <row r="77" spans="16:20" x14ac:dyDescent="0.15">
      <c r="P77" s="78"/>
      <c r="Q77" s="75"/>
      <c r="R77" s="966">
        <f>(初期設定!C108)</f>
        <v>0</v>
      </c>
      <c r="S77" s="79">
        <f>(初期設定!D108)</f>
        <v>0</v>
      </c>
      <c r="T77" s="163"/>
    </row>
    <row r="78" spans="16:20" x14ac:dyDescent="0.15">
      <c r="P78" s="78"/>
      <c r="Q78" s="75"/>
      <c r="R78" s="966">
        <f>(初期設定!C109)</f>
        <v>0</v>
      </c>
      <c r="S78" s="79">
        <f>(初期設定!D109)</f>
        <v>0</v>
      </c>
      <c r="T78" s="163"/>
    </row>
    <row r="79" spans="16:20" x14ac:dyDescent="0.15">
      <c r="P79" s="78"/>
      <c r="Q79" s="75"/>
      <c r="R79" s="163"/>
      <c r="S79" s="163"/>
      <c r="T79" s="163"/>
    </row>
    <row r="80" spans="16:20" x14ac:dyDescent="0.15">
      <c r="P80" s="78"/>
      <c r="Q80" s="75"/>
      <c r="R80" s="966">
        <f>(初期設定!C110)</f>
        <v>0</v>
      </c>
      <c r="S80" s="79">
        <f>(初期設定!D110)</f>
        <v>0</v>
      </c>
      <c r="T80" s="79">
        <f>(初期設定!F106)</f>
        <v>0</v>
      </c>
    </row>
    <row r="81" spans="16:20" x14ac:dyDescent="0.15">
      <c r="P81" s="78"/>
      <c r="Q81" s="75"/>
      <c r="R81" s="966">
        <f>(初期設定!C111)</f>
        <v>0</v>
      </c>
      <c r="S81" s="79">
        <f>(初期設定!D111)</f>
        <v>0</v>
      </c>
      <c r="T81" s="79">
        <f>(初期設定!F107)</f>
        <v>0</v>
      </c>
    </row>
    <row r="82" spans="16:20" x14ac:dyDescent="0.15">
      <c r="P82" s="78"/>
      <c r="Q82" s="75"/>
      <c r="R82" s="966">
        <f>(初期設定!C112)</f>
        <v>0</v>
      </c>
      <c r="S82" s="79">
        <f>(初期設定!D112)</f>
        <v>0</v>
      </c>
      <c r="T82" s="79">
        <f>(初期設定!F108)</f>
        <v>0</v>
      </c>
    </row>
    <row r="83" spans="16:20" x14ac:dyDescent="0.15">
      <c r="P83" s="78"/>
      <c r="Q83" s="75"/>
      <c r="R83" s="966">
        <f>(初期設定!C113)</f>
        <v>0</v>
      </c>
      <c r="S83" s="79">
        <f>(初期設定!D113)</f>
        <v>0</v>
      </c>
      <c r="T83" s="79">
        <f>(初期設定!F109)</f>
        <v>0</v>
      </c>
    </row>
    <row r="84" spans="16:20" x14ac:dyDescent="0.15">
      <c r="P84" s="78"/>
      <c r="Q84" s="75"/>
      <c r="R84" s="966">
        <f>(初期設定!C114)</f>
        <v>0</v>
      </c>
      <c r="S84" s="79">
        <f>(初期設定!D114)</f>
        <v>0</v>
      </c>
      <c r="T84" s="79">
        <f>(初期設定!F110)</f>
        <v>0</v>
      </c>
    </row>
    <row r="85" spans="16:20" x14ac:dyDescent="0.15">
      <c r="P85" s="78"/>
      <c r="Q85" s="75"/>
      <c r="R85" s="163"/>
      <c r="S85" s="163"/>
      <c r="T85" s="79">
        <f>(初期設定!F111)</f>
        <v>0</v>
      </c>
    </row>
    <row r="86" spans="16:20" x14ac:dyDescent="0.15">
      <c r="P86" s="78"/>
      <c r="Q86" s="75"/>
      <c r="R86" s="163"/>
      <c r="S86" s="163"/>
      <c r="T86" s="79">
        <f>(初期設定!F112)</f>
        <v>0</v>
      </c>
    </row>
    <row r="87" spans="16:20" x14ac:dyDescent="0.15">
      <c r="P87" s="78"/>
      <c r="Q87" s="75"/>
      <c r="R87" s="163"/>
      <c r="S87" s="163"/>
      <c r="T87" s="79">
        <f>(初期設定!F113)</f>
        <v>0</v>
      </c>
    </row>
    <row r="88" spans="16:20" x14ac:dyDescent="0.15">
      <c r="P88" s="78"/>
      <c r="Q88" s="75"/>
      <c r="R88" s="163"/>
      <c r="S88" s="163"/>
      <c r="T88" s="79">
        <f>(初期設定!F114)</f>
        <v>0</v>
      </c>
    </row>
    <row r="89" spans="16:20" x14ac:dyDescent="0.15">
      <c r="R89" s="966">
        <f>(初期設定!C115)</f>
        <v>0</v>
      </c>
      <c r="S89" s="79">
        <f>(初期設定!D115)</f>
        <v>0</v>
      </c>
      <c r="T89" s="79">
        <f>(初期設定!F115)</f>
        <v>0</v>
      </c>
    </row>
    <row r="101" spans="1:21" s="95" customFormat="1" x14ac:dyDescent="0.1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94"/>
      <c r="M101" s="94"/>
      <c r="N101" s="94"/>
      <c r="O101" s="94"/>
      <c r="P101" s="96"/>
      <c r="Q101" s="97"/>
      <c r="R101" s="965"/>
      <c r="S101" s="79"/>
      <c r="T101" s="79"/>
      <c r="U101" s="163"/>
    </row>
    <row r="102" spans="1:21" s="95" customFormat="1" x14ac:dyDescent="0.1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94"/>
      <c r="M102" s="94"/>
      <c r="N102" s="94"/>
      <c r="O102" s="94"/>
      <c r="P102" s="96"/>
      <c r="Q102" s="97"/>
      <c r="R102" s="965"/>
      <c r="S102" s="79"/>
      <c r="T102" s="79"/>
      <c r="U102" s="163"/>
    </row>
    <row r="103" spans="1:21" s="95" customFormat="1" x14ac:dyDescent="0.1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94"/>
      <c r="M103" s="94"/>
      <c r="N103" s="94"/>
      <c r="O103" s="94"/>
      <c r="P103" s="96"/>
      <c r="Q103" s="97"/>
      <c r="R103" s="965"/>
      <c r="S103" s="79"/>
      <c r="T103" s="79"/>
      <c r="U103" s="163"/>
    </row>
    <row r="104" spans="1:21" s="95" customFormat="1" x14ac:dyDescent="0.1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94"/>
      <c r="M104" s="94"/>
      <c r="N104" s="94"/>
      <c r="O104" s="94"/>
      <c r="P104" s="96"/>
      <c r="Q104" s="97"/>
      <c r="R104" s="965"/>
      <c r="S104" s="79"/>
      <c r="T104" s="79"/>
      <c r="U104" s="163"/>
    </row>
    <row r="105" spans="1:21" s="95" customFormat="1" x14ac:dyDescent="0.1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94"/>
      <c r="M105" s="94"/>
      <c r="N105" s="94"/>
      <c r="O105" s="94"/>
      <c r="P105" s="96"/>
      <c r="Q105" s="97"/>
      <c r="R105" s="965"/>
      <c r="S105" s="79"/>
      <c r="T105" s="79"/>
      <c r="U105" s="163"/>
    </row>
    <row r="106" spans="1:21" s="95" customFormat="1" x14ac:dyDescent="0.1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94"/>
      <c r="M106" s="94"/>
      <c r="N106" s="94"/>
      <c r="O106" s="94"/>
      <c r="P106" s="96"/>
      <c r="Q106" s="97"/>
      <c r="R106" s="965"/>
      <c r="S106" s="79"/>
      <c r="T106" s="79"/>
      <c r="U106" s="163"/>
    </row>
    <row r="107" spans="1:21" s="95" customFormat="1" x14ac:dyDescent="0.1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94"/>
      <c r="M107" s="94"/>
      <c r="N107" s="94"/>
      <c r="O107" s="94"/>
      <c r="P107" s="96"/>
      <c r="Q107" s="97"/>
      <c r="R107" s="965"/>
      <c r="S107" s="79"/>
      <c r="T107" s="79"/>
      <c r="U107" s="163"/>
    </row>
    <row r="108" spans="1:21" s="95" customFormat="1" x14ac:dyDescent="0.1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94"/>
      <c r="M108" s="94"/>
      <c r="N108" s="94"/>
      <c r="O108" s="94"/>
      <c r="P108" s="96"/>
      <c r="Q108" s="97"/>
      <c r="R108" s="965"/>
      <c r="S108" s="79"/>
      <c r="T108" s="79"/>
      <c r="U108" s="163"/>
    </row>
    <row r="109" spans="1:21" s="95" customFormat="1" x14ac:dyDescent="0.1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94"/>
      <c r="M109" s="94"/>
      <c r="N109" s="94"/>
      <c r="O109" s="94"/>
      <c r="P109" s="96"/>
      <c r="Q109" s="97"/>
      <c r="R109" s="965"/>
      <c r="S109" s="79"/>
      <c r="T109" s="79"/>
      <c r="U109" s="163"/>
    </row>
    <row r="110" spans="1:21" s="95" customFormat="1" x14ac:dyDescent="0.1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94"/>
      <c r="M110" s="94"/>
      <c r="N110" s="94"/>
      <c r="O110" s="94"/>
      <c r="P110" s="96"/>
      <c r="Q110" s="97"/>
      <c r="R110" s="965"/>
      <c r="S110" s="79"/>
      <c r="T110" s="79"/>
      <c r="U110" s="163"/>
    </row>
    <row r="111" spans="1:21" s="95" customFormat="1" x14ac:dyDescent="0.1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94"/>
      <c r="M111" s="94"/>
      <c r="N111" s="94"/>
      <c r="O111" s="94"/>
      <c r="P111" s="96"/>
      <c r="Q111" s="97"/>
      <c r="R111" s="965"/>
      <c r="S111" s="79"/>
      <c r="T111" s="79"/>
      <c r="U111" s="163"/>
    </row>
    <row r="112" spans="1:21" s="95" customFormat="1" x14ac:dyDescent="0.1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94"/>
      <c r="M112" s="94"/>
      <c r="N112" s="94"/>
      <c r="O112" s="94"/>
      <c r="P112" s="96"/>
      <c r="Q112" s="97"/>
      <c r="R112" s="965"/>
      <c r="S112" s="79"/>
      <c r="T112" s="79"/>
      <c r="U112" s="163"/>
    </row>
    <row r="113" spans="1:21" s="95" customFormat="1" x14ac:dyDescent="0.1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94"/>
      <c r="M113" s="94"/>
      <c r="N113" s="94"/>
      <c r="O113" s="94"/>
      <c r="P113" s="96"/>
      <c r="Q113" s="97"/>
      <c r="R113" s="965"/>
      <c r="S113" s="79"/>
      <c r="T113" s="79"/>
      <c r="U113" s="163"/>
    </row>
    <row r="114" spans="1:21" s="95" customFormat="1" x14ac:dyDescent="0.1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94"/>
      <c r="M114" s="94"/>
      <c r="N114" s="94"/>
      <c r="O114" s="94"/>
      <c r="P114" s="96"/>
      <c r="Q114" s="97"/>
      <c r="R114" s="965"/>
      <c r="S114" s="79"/>
      <c r="T114" s="79"/>
      <c r="U114" s="163"/>
    </row>
    <row r="115" spans="1:21" s="95" customFormat="1" x14ac:dyDescent="0.1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94"/>
      <c r="M115" s="94"/>
      <c r="N115" s="94"/>
      <c r="O115" s="94"/>
      <c r="P115" s="96"/>
      <c r="Q115" s="97"/>
      <c r="R115" s="965"/>
      <c r="S115" s="79"/>
      <c r="T115" s="79"/>
      <c r="U115" s="163"/>
    </row>
    <row r="116" spans="1:21" s="95" customFormat="1" x14ac:dyDescent="0.1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94"/>
      <c r="M116" s="94"/>
      <c r="N116" s="94"/>
      <c r="O116" s="94"/>
      <c r="P116" s="96"/>
      <c r="Q116" s="97"/>
      <c r="R116" s="965"/>
      <c r="S116" s="79"/>
      <c r="T116" s="79"/>
      <c r="U116" s="163"/>
    </row>
    <row r="117" spans="1:21" s="95" customFormat="1" x14ac:dyDescent="0.1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94"/>
      <c r="M117" s="94"/>
      <c r="N117" s="94"/>
      <c r="O117" s="94"/>
      <c r="P117" s="96"/>
      <c r="Q117" s="97"/>
      <c r="R117" s="965"/>
      <c r="S117" s="79"/>
      <c r="T117" s="79"/>
      <c r="U117" s="163"/>
    </row>
    <row r="118" spans="1:21" s="95" customFormat="1" x14ac:dyDescent="0.1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94"/>
      <c r="M118" s="94"/>
      <c r="N118" s="94"/>
      <c r="O118" s="94"/>
      <c r="P118" s="96"/>
      <c r="Q118" s="97"/>
      <c r="R118" s="965"/>
      <c r="S118" s="79"/>
      <c r="T118" s="79"/>
      <c r="U118" s="163"/>
    </row>
    <row r="119" spans="1:21" s="95" customFormat="1" x14ac:dyDescent="0.1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94"/>
      <c r="M119" s="94"/>
      <c r="N119" s="94"/>
      <c r="O119" s="94"/>
      <c r="P119" s="96"/>
      <c r="Q119" s="97"/>
      <c r="R119" s="965"/>
      <c r="S119" s="79"/>
      <c r="T119" s="79"/>
      <c r="U119" s="163"/>
    </row>
    <row r="120" spans="1:21" s="95" customFormat="1" x14ac:dyDescent="0.1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94"/>
      <c r="M120" s="94"/>
      <c r="N120" s="94"/>
      <c r="O120" s="94"/>
      <c r="P120" s="96"/>
      <c r="Q120" s="97"/>
      <c r="R120" s="965"/>
      <c r="S120" s="79"/>
      <c r="T120" s="79"/>
      <c r="U120" s="163"/>
    </row>
    <row r="121" spans="1:21" s="95" customFormat="1" x14ac:dyDescent="0.1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94"/>
      <c r="M121" s="94"/>
      <c r="N121" s="94"/>
      <c r="O121" s="94"/>
      <c r="P121" s="96"/>
      <c r="Q121" s="97"/>
      <c r="R121" s="965"/>
      <c r="S121" s="79"/>
      <c r="T121" s="79"/>
      <c r="U121" s="163"/>
    </row>
    <row r="122" spans="1:21" s="95" customFormat="1" x14ac:dyDescent="0.1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94"/>
      <c r="M122" s="94"/>
      <c r="N122" s="94"/>
      <c r="O122" s="94"/>
      <c r="P122" s="96"/>
      <c r="Q122" s="97"/>
      <c r="R122" s="965"/>
      <c r="S122" s="79"/>
      <c r="T122" s="79"/>
      <c r="U122" s="163"/>
    </row>
    <row r="123" spans="1:21" s="95" customFormat="1" x14ac:dyDescent="0.1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94"/>
      <c r="M123" s="94"/>
      <c r="N123" s="94"/>
      <c r="O123" s="94"/>
      <c r="P123" s="96"/>
      <c r="Q123" s="97"/>
      <c r="R123" s="965"/>
      <c r="S123" s="79"/>
      <c r="T123" s="79"/>
      <c r="U123" s="163"/>
    </row>
    <row r="124" spans="1:21" s="95" customFormat="1" x14ac:dyDescent="0.1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94"/>
      <c r="M124" s="94"/>
      <c r="N124" s="94"/>
      <c r="O124" s="94"/>
      <c r="P124" s="96"/>
      <c r="Q124" s="97"/>
      <c r="R124" s="965"/>
      <c r="S124" s="79"/>
      <c r="T124" s="79"/>
      <c r="U124" s="163"/>
    </row>
    <row r="125" spans="1:21" s="95" customFormat="1" x14ac:dyDescent="0.1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94"/>
      <c r="M125" s="94"/>
      <c r="N125" s="94"/>
      <c r="O125" s="94"/>
      <c r="P125" s="96"/>
      <c r="Q125" s="97"/>
      <c r="R125" s="965"/>
      <c r="S125" s="79"/>
      <c r="T125" s="79"/>
      <c r="U125" s="163"/>
    </row>
    <row r="126" spans="1:21" s="95" customFormat="1" x14ac:dyDescent="0.1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94"/>
      <c r="M126" s="94"/>
      <c r="N126" s="94"/>
      <c r="O126" s="94"/>
      <c r="P126" s="96"/>
      <c r="Q126" s="97"/>
      <c r="R126" s="965"/>
      <c r="S126" s="79"/>
      <c r="T126" s="79"/>
      <c r="U126" s="163"/>
    </row>
    <row r="127" spans="1:21" s="95" customFormat="1" x14ac:dyDescent="0.1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94"/>
      <c r="M127" s="94"/>
      <c r="N127" s="94"/>
      <c r="O127" s="94"/>
      <c r="P127" s="96"/>
      <c r="Q127" s="97"/>
      <c r="R127" s="965"/>
      <c r="S127" s="79"/>
      <c r="T127" s="79"/>
      <c r="U127" s="163"/>
    </row>
    <row r="128" spans="1:21" s="95" customFormat="1" x14ac:dyDescent="0.1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94"/>
      <c r="M128" s="94"/>
      <c r="N128" s="94"/>
      <c r="O128" s="94"/>
      <c r="P128" s="96"/>
      <c r="Q128" s="97"/>
      <c r="R128" s="965"/>
      <c r="S128" s="79"/>
      <c r="T128" s="79"/>
      <c r="U128" s="163"/>
    </row>
    <row r="129" spans="1:21" s="95" customFormat="1" x14ac:dyDescent="0.1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94"/>
      <c r="M129" s="94"/>
      <c r="N129" s="94"/>
      <c r="O129" s="94"/>
      <c r="P129" s="96"/>
      <c r="Q129" s="97"/>
      <c r="R129" s="965"/>
      <c r="S129" s="79"/>
      <c r="T129" s="79"/>
      <c r="U129" s="163"/>
    </row>
    <row r="130" spans="1:21" s="95" customFormat="1" x14ac:dyDescent="0.1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94"/>
      <c r="M130" s="94"/>
      <c r="N130" s="94"/>
      <c r="O130" s="94"/>
      <c r="P130" s="96"/>
      <c r="Q130" s="97"/>
      <c r="R130" s="965"/>
      <c r="S130" s="79"/>
      <c r="T130" s="79"/>
      <c r="U130" s="163"/>
    </row>
    <row r="131" spans="1:21" s="95" customFormat="1" x14ac:dyDescent="0.1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94"/>
      <c r="M131" s="94"/>
      <c r="N131" s="94"/>
      <c r="O131" s="94"/>
      <c r="P131" s="96"/>
      <c r="Q131" s="97"/>
      <c r="R131" s="965"/>
      <c r="S131" s="79"/>
      <c r="T131" s="79"/>
      <c r="U131" s="163"/>
    </row>
    <row r="132" spans="1:21" s="95" customFormat="1" x14ac:dyDescent="0.1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94"/>
      <c r="M132" s="94"/>
      <c r="N132" s="94"/>
      <c r="O132" s="94"/>
      <c r="P132" s="96"/>
      <c r="Q132" s="97"/>
      <c r="R132" s="965"/>
      <c r="S132" s="79"/>
      <c r="T132" s="79"/>
      <c r="U132" s="163"/>
    </row>
    <row r="133" spans="1:21" s="95" customFormat="1" x14ac:dyDescent="0.1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94"/>
      <c r="M133" s="94"/>
      <c r="N133" s="94"/>
      <c r="O133" s="94"/>
      <c r="P133" s="96"/>
      <c r="Q133" s="97"/>
      <c r="R133" s="965"/>
      <c r="S133" s="79"/>
      <c r="T133" s="79"/>
      <c r="U133" s="163"/>
    </row>
    <row r="134" spans="1:21" s="95" customFormat="1" x14ac:dyDescent="0.1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94"/>
      <c r="M134" s="94"/>
      <c r="N134" s="94"/>
      <c r="O134" s="94"/>
      <c r="P134" s="96"/>
      <c r="Q134" s="97"/>
      <c r="R134" s="965"/>
      <c r="S134" s="79"/>
      <c r="T134" s="79"/>
      <c r="U134" s="163"/>
    </row>
    <row r="135" spans="1:21" s="95" customFormat="1" x14ac:dyDescent="0.1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94"/>
      <c r="M135" s="94"/>
      <c r="N135" s="94"/>
      <c r="O135" s="94"/>
      <c r="P135" s="96"/>
      <c r="Q135" s="97"/>
      <c r="R135" s="965"/>
      <c r="S135" s="79"/>
      <c r="T135" s="79"/>
      <c r="U135" s="163"/>
    </row>
    <row r="136" spans="1:21" s="95" customFormat="1" x14ac:dyDescent="0.1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94"/>
      <c r="M136" s="94"/>
      <c r="N136" s="94"/>
      <c r="O136" s="94"/>
      <c r="P136" s="96"/>
      <c r="Q136" s="97"/>
      <c r="R136" s="965"/>
      <c r="S136" s="79"/>
      <c r="T136" s="79"/>
      <c r="U136" s="163"/>
    </row>
    <row r="137" spans="1:21" s="95" customFormat="1" x14ac:dyDescent="0.1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94"/>
      <c r="M137" s="94"/>
      <c r="N137" s="94"/>
      <c r="O137" s="94"/>
      <c r="P137" s="96"/>
      <c r="Q137" s="97"/>
      <c r="R137" s="965"/>
      <c r="S137" s="79"/>
      <c r="T137" s="79"/>
      <c r="U137" s="163"/>
    </row>
    <row r="138" spans="1:21" s="95" customFormat="1" x14ac:dyDescent="0.1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94"/>
      <c r="M138" s="94"/>
      <c r="N138" s="94"/>
      <c r="O138" s="94"/>
      <c r="P138" s="96"/>
      <c r="Q138" s="97"/>
      <c r="R138" s="965"/>
      <c r="S138" s="79"/>
      <c r="T138" s="79"/>
      <c r="U138" s="163"/>
    </row>
    <row r="139" spans="1:21" s="95" customFormat="1" x14ac:dyDescent="0.1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94"/>
      <c r="M139" s="94"/>
      <c r="N139" s="94"/>
      <c r="O139" s="94"/>
      <c r="P139" s="96"/>
      <c r="Q139" s="97"/>
      <c r="R139" s="965"/>
      <c r="S139" s="79"/>
      <c r="T139" s="79"/>
      <c r="U139" s="163"/>
    </row>
    <row r="140" spans="1:21" s="95" customFormat="1" x14ac:dyDescent="0.1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94"/>
      <c r="M140" s="94"/>
      <c r="N140" s="94"/>
      <c r="O140" s="94"/>
      <c r="P140" s="96"/>
      <c r="Q140" s="97"/>
      <c r="R140" s="965"/>
      <c r="S140" s="79"/>
      <c r="T140" s="79"/>
      <c r="U140" s="163"/>
    </row>
    <row r="141" spans="1:21" s="95" customFormat="1" x14ac:dyDescent="0.1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94"/>
      <c r="M141" s="94"/>
      <c r="N141" s="94"/>
      <c r="O141" s="94"/>
      <c r="P141" s="96"/>
      <c r="Q141" s="97"/>
      <c r="R141" s="965"/>
      <c r="S141" s="79"/>
      <c r="T141" s="79"/>
      <c r="U141" s="163"/>
    </row>
    <row r="142" spans="1:21" s="95" customFormat="1" x14ac:dyDescent="0.1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94"/>
      <c r="M142" s="94"/>
      <c r="N142" s="94"/>
      <c r="O142" s="94"/>
      <c r="P142" s="96"/>
      <c r="Q142" s="97"/>
      <c r="R142" s="965"/>
      <c r="S142" s="79"/>
      <c r="T142" s="79"/>
      <c r="U142" s="163"/>
    </row>
    <row r="143" spans="1:21" s="95" customFormat="1" x14ac:dyDescent="0.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94"/>
      <c r="M143" s="94"/>
      <c r="N143" s="94"/>
      <c r="O143" s="94"/>
      <c r="P143" s="96"/>
      <c r="Q143" s="97"/>
      <c r="R143" s="965"/>
      <c r="S143" s="79"/>
      <c r="T143" s="79"/>
      <c r="U143" s="163"/>
    </row>
    <row r="144" spans="1:21" s="95" customFormat="1" x14ac:dyDescent="0.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94"/>
      <c r="M144" s="94"/>
      <c r="N144" s="94"/>
      <c r="O144" s="94"/>
      <c r="P144" s="96"/>
      <c r="Q144" s="97"/>
      <c r="R144" s="965"/>
      <c r="S144" s="79"/>
      <c r="T144" s="79"/>
      <c r="U144" s="163"/>
    </row>
    <row r="145" spans="1:21" s="95" customFormat="1" x14ac:dyDescent="0.1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94"/>
      <c r="M145" s="94"/>
      <c r="N145" s="94"/>
      <c r="O145" s="94"/>
      <c r="P145" s="96"/>
      <c r="Q145" s="97"/>
      <c r="R145" s="965"/>
      <c r="S145" s="79"/>
      <c r="T145" s="79"/>
      <c r="U145" s="163"/>
    </row>
    <row r="146" spans="1:21" s="95" customFormat="1" x14ac:dyDescent="0.1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94"/>
      <c r="M146" s="94"/>
      <c r="N146" s="94"/>
      <c r="O146" s="94"/>
      <c r="P146" s="96"/>
      <c r="Q146" s="97"/>
      <c r="R146" s="965"/>
      <c r="S146" s="79"/>
      <c r="T146" s="79"/>
      <c r="U146" s="163"/>
    </row>
    <row r="147" spans="1:21" s="95" customFormat="1" x14ac:dyDescent="0.1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94"/>
      <c r="M147" s="94"/>
      <c r="N147" s="94"/>
      <c r="O147" s="94"/>
      <c r="P147" s="96"/>
      <c r="Q147" s="97"/>
      <c r="R147" s="965"/>
      <c r="S147" s="79"/>
      <c r="T147" s="79"/>
      <c r="U147" s="163"/>
    </row>
    <row r="148" spans="1:21" s="95" customFormat="1" x14ac:dyDescent="0.1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94"/>
      <c r="M148" s="94"/>
      <c r="N148" s="94"/>
      <c r="O148" s="94"/>
      <c r="P148" s="96"/>
      <c r="Q148" s="97"/>
      <c r="R148" s="965"/>
      <c r="S148" s="79"/>
      <c r="T148" s="79"/>
      <c r="U148" s="163"/>
    </row>
    <row r="149" spans="1:21" s="95" customFormat="1" x14ac:dyDescent="0.1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94"/>
      <c r="M149" s="94"/>
      <c r="N149" s="94"/>
      <c r="O149" s="94"/>
      <c r="P149" s="96"/>
      <c r="Q149" s="97"/>
      <c r="R149" s="965"/>
      <c r="S149" s="79"/>
      <c r="T149" s="79"/>
      <c r="U149" s="163"/>
    </row>
    <row r="150" spans="1:21" s="95" customFormat="1" x14ac:dyDescent="0.1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94"/>
      <c r="M150" s="94"/>
      <c r="N150" s="94"/>
      <c r="O150" s="94"/>
      <c r="P150" s="96"/>
      <c r="Q150" s="97"/>
      <c r="R150" s="965"/>
      <c r="S150" s="79"/>
      <c r="T150" s="79"/>
      <c r="U150" s="163"/>
    </row>
    <row r="151" spans="1:21" s="95" customFormat="1" x14ac:dyDescent="0.1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94"/>
      <c r="M151" s="94"/>
      <c r="N151" s="94"/>
      <c r="O151" s="94"/>
      <c r="P151" s="96"/>
      <c r="Q151" s="97"/>
      <c r="R151" s="965"/>
      <c r="S151" s="79"/>
      <c r="T151" s="79"/>
      <c r="U151" s="163"/>
    </row>
    <row r="152" spans="1:21" s="95" customFormat="1" x14ac:dyDescent="0.1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94"/>
      <c r="M152" s="94"/>
      <c r="N152" s="94"/>
      <c r="O152" s="94"/>
      <c r="P152" s="96"/>
      <c r="Q152" s="97"/>
      <c r="R152" s="965"/>
      <c r="S152" s="79"/>
      <c r="T152" s="79"/>
      <c r="U152" s="163"/>
    </row>
    <row r="153" spans="1:21" s="95" customFormat="1" x14ac:dyDescent="0.1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94"/>
      <c r="M153" s="94"/>
      <c r="N153" s="94"/>
      <c r="O153" s="94"/>
      <c r="P153" s="96"/>
      <c r="Q153" s="97"/>
      <c r="R153" s="965"/>
      <c r="S153" s="79"/>
      <c r="T153" s="79"/>
      <c r="U153" s="163"/>
    </row>
    <row r="154" spans="1:21" s="95" customFormat="1" x14ac:dyDescent="0.1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94"/>
      <c r="M154" s="94"/>
      <c r="N154" s="94"/>
      <c r="O154" s="94"/>
      <c r="P154" s="96"/>
      <c r="Q154" s="97"/>
      <c r="R154" s="965"/>
      <c r="S154" s="79"/>
      <c r="T154" s="79"/>
      <c r="U154" s="163"/>
    </row>
    <row r="155" spans="1:21" s="95" customFormat="1" x14ac:dyDescent="0.1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94"/>
      <c r="M155" s="94"/>
      <c r="N155" s="94"/>
      <c r="O155" s="94"/>
      <c r="P155" s="96"/>
      <c r="Q155" s="97"/>
      <c r="R155" s="965"/>
      <c r="S155" s="79"/>
      <c r="T155" s="79"/>
      <c r="U155" s="163"/>
    </row>
    <row r="156" spans="1:21" s="95" customFormat="1" x14ac:dyDescent="0.1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94"/>
      <c r="M156" s="94"/>
      <c r="N156" s="94"/>
      <c r="O156" s="94"/>
      <c r="P156" s="96"/>
      <c r="Q156" s="97"/>
      <c r="R156" s="965"/>
      <c r="S156" s="79"/>
      <c r="T156" s="79"/>
      <c r="U156" s="163"/>
    </row>
    <row r="157" spans="1:21" s="95" customFormat="1" x14ac:dyDescent="0.1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94"/>
      <c r="M157" s="94"/>
      <c r="N157" s="94"/>
      <c r="O157" s="94"/>
      <c r="P157" s="96"/>
      <c r="Q157" s="97"/>
      <c r="R157" s="965"/>
      <c r="S157" s="79"/>
      <c r="T157" s="79"/>
      <c r="U157" s="163"/>
    </row>
    <row r="158" spans="1:21" s="95" customFormat="1" x14ac:dyDescent="0.1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94"/>
      <c r="M158" s="94"/>
      <c r="N158" s="94"/>
      <c r="O158" s="94"/>
      <c r="P158" s="96"/>
      <c r="Q158" s="97"/>
      <c r="R158" s="965"/>
      <c r="S158" s="79"/>
      <c r="T158" s="79"/>
      <c r="U158" s="163"/>
    </row>
    <row r="159" spans="1:21" s="95" customFormat="1" x14ac:dyDescent="0.1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94"/>
      <c r="M159" s="94"/>
      <c r="N159" s="94"/>
      <c r="O159" s="94"/>
      <c r="P159" s="96"/>
      <c r="Q159" s="97"/>
      <c r="R159" s="965"/>
      <c r="S159" s="79"/>
      <c r="T159" s="79"/>
      <c r="U159" s="163"/>
    </row>
    <row r="160" spans="1:21" s="95" customFormat="1" x14ac:dyDescent="0.1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94"/>
      <c r="M160" s="94"/>
      <c r="N160" s="94"/>
      <c r="O160" s="94"/>
      <c r="P160" s="96"/>
      <c r="Q160" s="97"/>
      <c r="R160" s="965"/>
      <c r="S160" s="79"/>
      <c r="T160" s="79"/>
      <c r="U160" s="163"/>
    </row>
    <row r="161" spans="1:21" s="95" customFormat="1" x14ac:dyDescent="0.1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94"/>
      <c r="M161" s="94"/>
      <c r="N161" s="94"/>
      <c r="O161" s="94"/>
      <c r="P161" s="96"/>
      <c r="Q161" s="97"/>
      <c r="R161" s="965"/>
      <c r="S161" s="79"/>
      <c r="T161" s="79"/>
      <c r="U161" s="163"/>
    </row>
    <row r="162" spans="1:21" s="95" customFormat="1" x14ac:dyDescent="0.1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94"/>
      <c r="M162" s="94"/>
      <c r="N162" s="94"/>
      <c r="O162" s="94"/>
      <c r="P162" s="96"/>
      <c r="Q162" s="97"/>
      <c r="R162" s="965"/>
      <c r="S162" s="79"/>
      <c r="T162" s="79"/>
      <c r="U162" s="163"/>
    </row>
    <row r="163" spans="1:21" s="95" customFormat="1" x14ac:dyDescent="0.1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94"/>
      <c r="M163" s="94"/>
      <c r="N163" s="94"/>
      <c r="O163" s="94"/>
      <c r="P163" s="96"/>
      <c r="Q163" s="97"/>
      <c r="R163" s="965"/>
      <c r="S163" s="79"/>
      <c r="T163" s="79"/>
      <c r="U163" s="163"/>
    </row>
    <row r="164" spans="1:21" s="95" customFormat="1" x14ac:dyDescent="0.1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94"/>
      <c r="M164" s="94"/>
      <c r="N164" s="94"/>
      <c r="O164" s="94"/>
      <c r="P164" s="96"/>
      <c r="Q164" s="97"/>
      <c r="R164" s="965"/>
      <c r="S164" s="79"/>
      <c r="T164" s="79"/>
      <c r="U164" s="163"/>
    </row>
    <row r="165" spans="1:21" s="95" customFormat="1" x14ac:dyDescent="0.1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94"/>
      <c r="M165" s="94"/>
      <c r="N165" s="94"/>
      <c r="O165" s="94"/>
      <c r="P165" s="96"/>
      <c r="Q165" s="97"/>
      <c r="R165" s="965"/>
      <c r="S165" s="79"/>
      <c r="T165" s="79"/>
      <c r="U165" s="163"/>
    </row>
    <row r="166" spans="1:21" s="95" customFormat="1" x14ac:dyDescent="0.1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94"/>
      <c r="M166" s="94"/>
      <c r="N166" s="94"/>
      <c r="O166" s="94"/>
      <c r="P166" s="96"/>
      <c r="Q166" s="97"/>
      <c r="R166" s="965"/>
      <c r="S166" s="79"/>
      <c r="T166" s="79"/>
      <c r="U166" s="163"/>
    </row>
    <row r="167" spans="1:21" s="95" customFormat="1" x14ac:dyDescent="0.1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94"/>
      <c r="M167" s="94"/>
      <c r="N167" s="94"/>
      <c r="O167" s="94"/>
      <c r="P167" s="96"/>
      <c r="Q167" s="97"/>
      <c r="R167" s="965"/>
      <c r="S167" s="79"/>
      <c r="T167" s="79"/>
      <c r="U167" s="163"/>
    </row>
    <row r="168" spans="1:21" s="95" customFormat="1" x14ac:dyDescent="0.1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94"/>
      <c r="M168" s="94"/>
      <c r="N168" s="94"/>
      <c r="O168" s="94"/>
      <c r="P168" s="96"/>
      <c r="Q168" s="97"/>
      <c r="R168" s="965"/>
      <c r="S168" s="79"/>
      <c r="T168" s="79"/>
      <c r="U168" s="163"/>
    </row>
    <row r="169" spans="1:21" s="95" customFormat="1" x14ac:dyDescent="0.1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94"/>
      <c r="M169" s="94"/>
      <c r="N169" s="94"/>
      <c r="O169" s="94"/>
      <c r="P169" s="96"/>
      <c r="Q169" s="97"/>
      <c r="R169" s="965"/>
      <c r="S169" s="79"/>
      <c r="T169" s="79"/>
      <c r="U169" s="163"/>
    </row>
    <row r="170" spans="1:21" s="95" customFormat="1" x14ac:dyDescent="0.1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94"/>
      <c r="M170" s="94"/>
      <c r="N170" s="94"/>
      <c r="O170" s="94"/>
      <c r="P170" s="96"/>
      <c r="Q170" s="97"/>
      <c r="R170" s="965"/>
      <c r="S170" s="79"/>
      <c r="T170" s="79"/>
      <c r="U170" s="163"/>
    </row>
    <row r="171" spans="1:21" s="95" customFormat="1" x14ac:dyDescent="0.1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94"/>
      <c r="M171" s="94"/>
      <c r="N171" s="94"/>
      <c r="O171" s="94"/>
      <c r="P171" s="96"/>
      <c r="Q171" s="97"/>
      <c r="R171" s="965"/>
      <c r="S171" s="79"/>
      <c r="T171" s="79"/>
      <c r="U171" s="163"/>
    </row>
    <row r="172" spans="1:21" s="95" customFormat="1" x14ac:dyDescent="0.1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94"/>
      <c r="M172" s="94"/>
      <c r="N172" s="94"/>
      <c r="O172" s="94"/>
      <c r="P172" s="96"/>
      <c r="Q172" s="97"/>
      <c r="R172" s="965"/>
      <c r="S172" s="79"/>
      <c r="T172" s="79"/>
      <c r="U172" s="163"/>
    </row>
    <row r="173" spans="1:21" s="95" customFormat="1" x14ac:dyDescent="0.1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94"/>
      <c r="M173" s="94"/>
      <c r="N173" s="94"/>
      <c r="O173" s="94"/>
      <c r="P173" s="96"/>
      <c r="Q173" s="97"/>
      <c r="R173" s="965"/>
      <c r="S173" s="79"/>
      <c r="T173" s="79"/>
      <c r="U173" s="163"/>
    </row>
  </sheetData>
  <mergeCells count="9">
    <mergeCell ref="B2:J4"/>
    <mergeCell ref="B6:G6"/>
    <mergeCell ref="B15:G15"/>
    <mergeCell ref="E17:H17"/>
    <mergeCell ref="E23:J23"/>
    <mergeCell ref="G19:L19"/>
    <mergeCell ref="B11:G11"/>
    <mergeCell ref="E8:F8"/>
    <mergeCell ref="E9:F9"/>
  </mergeCells>
  <phoneticPr fontId="4"/>
  <conditionalFormatting sqref="C9">
    <cfRule type="expression" dxfId="147" priority="7">
      <formula>LEN(C9)&gt;0</formula>
    </cfRule>
  </conditionalFormatting>
  <conditionalFormatting sqref="C13">
    <cfRule type="cellIs" dxfId="146" priority="5" operator="greaterThan">
      <formula>0</formula>
    </cfRule>
  </conditionalFormatting>
  <conditionalFormatting sqref="C17:D17">
    <cfRule type="cellIs" dxfId="145" priority="6" operator="greaterThan">
      <formula>0</formula>
    </cfRule>
  </conditionalFormatting>
  <conditionalFormatting sqref="C19:D19">
    <cfRule type="cellIs" dxfId="144" priority="2" operator="greaterThan">
      <formula>0</formula>
    </cfRule>
  </conditionalFormatting>
  <conditionalFormatting sqref="C21:D21">
    <cfRule type="cellIs" dxfId="143" priority="1" operator="greaterThan">
      <formula>0</formula>
    </cfRule>
  </conditionalFormatting>
  <conditionalFormatting sqref="C23:D23">
    <cfRule type="cellIs" dxfId="142" priority="8" operator="greaterThan">
      <formula>0</formula>
    </cfRule>
  </conditionalFormatting>
  <conditionalFormatting sqref="F19">
    <cfRule type="cellIs" dxfId="141" priority="10" operator="greaterThan">
      <formula>0</formula>
    </cfRule>
  </conditionalFormatting>
  <dataValidations count="3">
    <dataValidation type="list" showInputMessage="1" showErrorMessage="1" sqref="F19" xr:uid="{00000000-0002-0000-0100-000000000000}">
      <formula1>",１年,２年,３年"</formula1>
    </dataValidation>
    <dataValidation type="list" allowBlank="1" showInputMessage="1" showErrorMessage="1" sqref="C13" xr:uid="{00000000-0002-0000-0100-000001000000}">
      <formula1>$U$1:$U$3</formula1>
    </dataValidation>
    <dataValidation type="list" allowBlank="1" showInputMessage="1" showErrorMessage="1" sqref="C9" xr:uid="{00000000-0002-0000-0100-000002000000}">
      <formula1>$S$1:$S$71</formula1>
    </dataValidation>
  </dataValidations>
  <pageMargins left="0.7" right="0.7" top="0.75" bottom="0.75" header="0.3" footer="0.3"/>
  <pageSetup paperSize="9" scale="87" orientation="landscape" r:id="rId1"/>
  <colBreaks count="1" manualBreakCount="1">
    <brk id="14" max="2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90"/>
  <sheetViews>
    <sheetView showZeros="0" zoomScale="90" zoomScaleNormal="90" workbookViewId="0">
      <selection activeCell="E11" sqref="E11:N11"/>
    </sheetView>
  </sheetViews>
  <sheetFormatPr defaultColWidth="9" defaultRowHeight="15" x14ac:dyDescent="0.15"/>
  <cols>
    <col min="1" max="1" width="24.875" style="77" customWidth="1"/>
    <col min="2" max="2" width="5.625" style="77" customWidth="1"/>
    <col min="3" max="3" width="3.375" style="77" customWidth="1"/>
    <col min="4" max="4" width="1" style="77" customWidth="1"/>
    <col min="5" max="7" width="9" style="77"/>
    <col min="8" max="8" width="1" style="77" customWidth="1"/>
    <col min="9" max="9" width="4.75" style="77" customWidth="1"/>
    <col min="10" max="10" width="26" style="77" customWidth="1"/>
    <col min="11" max="12" width="2.25" style="77" customWidth="1"/>
    <col min="13" max="13" width="3.5" style="77" customWidth="1"/>
    <col min="14" max="14" width="5.875" style="136" customWidth="1"/>
    <col min="15" max="15" width="7.625" style="77" customWidth="1"/>
    <col min="16" max="17" width="4.75" style="77" customWidth="1"/>
    <col min="18" max="19" width="4.75" style="94" customWidth="1"/>
    <col min="20" max="20" width="4.75" style="77" customWidth="1"/>
    <col min="21" max="21" width="4.75" style="137" customWidth="1"/>
    <col min="22" max="24" width="4.75" style="138" customWidth="1"/>
    <col min="25" max="26" width="4.75" style="139" customWidth="1"/>
    <col min="27" max="34" width="4.75" style="94" customWidth="1"/>
    <col min="35" max="54" width="4.75" style="77" customWidth="1"/>
    <col min="55" max="16384" width="9" style="77"/>
  </cols>
  <sheetData>
    <row r="1" spans="1:34" ht="15.75" thickBot="1" x14ac:dyDescent="0.2">
      <c r="A1" s="98" t="s">
        <v>311</v>
      </c>
      <c r="B1" s="98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5"/>
      <c r="O1" s="72"/>
      <c r="P1" s="72"/>
      <c r="Q1" s="72"/>
      <c r="R1" s="73"/>
      <c r="S1" s="73"/>
      <c r="T1" s="72"/>
      <c r="U1" s="99"/>
      <c r="V1" s="100"/>
      <c r="W1" s="100"/>
      <c r="X1" s="100"/>
      <c r="Y1" s="101"/>
      <c r="Z1" s="101"/>
      <c r="AA1" s="73"/>
      <c r="AB1" s="73"/>
      <c r="AC1" s="73"/>
      <c r="AD1" s="73"/>
      <c r="AE1" s="73"/>
      <c r="AF1" s="73"/>
      <c r="AG1" s="73"/>
      <c r="AH1" s="73"/>
    </row>
    <row r="2" spans="1:34" ht="26.25" customHeight="1" thickTop="1" x14ac:dyDescent="0.15">
      <c r="A2" s="758" t="s">
        <v>318</v>
      </c>
      <c r="B2" s="102"/>
      <c r="C2" s="772" t="str">
        <f>(初期設定!D3)</f>
        <v>第70回NHK杯全国高校放送コンテスト　宮崎県予選　参加申込及び部顧問（運営委員）の動静調査の入力</v>
      </c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4"/>
      <c r="S2" s="73"/>
      <c r="T2" s="72"/>
      <c r="U2" s="75"/>
      <c r="V2" s="103"/>
      <c r="W2" s="103"/>
      <c r="X2" s="103"/>
      <c r="Y2" s="101"/>
      <c r="Z2" s="101"/>
      <c r="AA2" s="73"/>
      <c r="AB2" s="73"/>
      <c r="AC2" s="73"/>
      <c r="AD2" s="73"/>
      <c r="AE2" s="73"/>
      <c r="AF2" s="73"/>
      <c r="AG2" s="73"/>
      <c r="AH2" s="73"/>
    </row>
    <row r="3" spans="1:34" ht="13.15" customHeight="1" x14ac:dyDescent="0.15">
      <c r="A3" s="758"/>
      <c r="B3" s="102"/>
      <c r="C3" s="775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7"/>
      <c r="S3" s="73"/>
      <c r="T3" s="72"/>
      <c r="U3" s="75"/>
      <c r="V3" s="103"/>
      <c r="W3" s="103"/>
      <c r="X3" s="103"/>
      <c r="Y3" s="101"/>
      <c r="Z3" s="101"/>
      <c r="AA3" s="73"/>
      <c r="AB3" s="73"/>
      <c r="AC3" s="73"/>
      <c r="AD3" s="73"/>
      <c r="AE3" s="73"/>
      <c r="AF3" s="73"/>
      <c r="AG3" s="73"/>
      <c r="AH3" s="73"/>
    </row>
    <row r="4" spans="1:34" ht="13.9" customHeight="1" x14ac:dyDescent="0.15">
      <c r="A4" s="758"/>
      <c r="B4" s="102"/>
      <c r="C4" s="775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7"/>
      <c r="S4" s="73"/>
      <c r="T4" s="72"/>
      <c r="U4" s="75"/>
      <c r="V4" s="103"/>
      <c r="W4" s="103"/>
      <c r="X4" s="103"/>
      <c r="Y4" s="101"/>
      <c r="Z4" s="101"/>
      <c r="AA4" s="73"/>
      <c r="AB4" s="73"/>
      <c r="AC4" s="73"/>
      <c r="AD4" s="73"/>
      <c r="AE4" s="73"/>
      <c r="AF4" s="73"/>
      <c r="AG4" s="73"/>
      <c r="AH4" s="73"/>
    </row>
    <row r="5" spans="1:34" ht="12.6" customHeight="1" thickBot="1" x14ac:dyDescent="0.2">
      <c r="A5" s="758"/>
      <c r="B5" s="102"/>
      <c r="C5" s="778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80"/>
      <c r="S5" s="73"/>
      <c r="T5" s="72"/>
      <c r="U5" s="75"/>
      <c r="V5" s="103"/>
      <c r="W5" s="103"/>
      <c r="X5" s="103"/>
      <c r="Y5" s="101"/>
      <c r="Z5" s="101"/>
      <c r="AA5" s="73"/>
      <c r="AB5" s="73"/>
      <c r="AC5" s="73"/>
      <c r="AD5" s="73"/>
      <c r="AE5" s="73"/>
      <c r="AF5" s="73"/>
      <c r="AG5" s="73"/>
      <c r="AH5" s="73"/>
    </row>
    <row r="6" spans="1:34" ht="6.75" customHeight="1" thickTop="1" thickBot="1" x14ac:dyDescent="0.2">
      <c r="A6" s="758"/>
      <c r="B6" s="10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5"/>
      <c r="O6" s="72"/>
      <c r="P6" s="72"/>
      <c r="Q6" s="72"/>
      <c r="R6" s="73"/>
      <c r="S6" s="73"/>
      <c r="T6" s="72"/>
      <c r="U6" s="75"/>
      <c r="V6" s="103"/>
      <c r="W6" s="103"/>
      <c r="X6" s="103"/>
      <c r="Y6" s="101"/>
      <c r="Z6" s="101"/>
      <c r="AA6" s="73"/>
      <c r="AB6" s="73"/>
      <c r="AC6" s="73"/>
      <c r="AD6" s="73"/>
      <c r="AE6" s="73"/>
      <c r="AF6" s="73"/>
      <c r="AG6" s="73"/>
      <c r="AH6" s="73"/>
    </row>
    <row r="7" spans="1:34" ht="21.75" customHeight="1" thickTop="1" x14ac:dyDescent="0.25">
      <c r="A7" s="72"/>
      <c r="B7" s="72"/>
      <c r="C7" s="104" t="s">
        <v>379</v>
      </c>
      <c r="D7" s="105"/>
      <c r="E7" s="106"/>
      <c r="F7" s="105"/>
      <c r="G7" s="105"/>
      <c r="H7" s="105"/>
      <c r="I7" s="105"/>
      <c r="J7" s="105"/>
      <c r="K7" s="105"/>
      <c r="L7" s="105"/>
      <c r="M7" s="105"/>
      <c r="N7" s="107"/>
      <c r="O7" s="105"/>
      <c r="P7" s="105"/>
      <c r="Q7" s="105"/>
      <c r="R7" s="108"/>
      <c r="S7" s="73"/>
      <c r="T7" s="72"/>
      <c r="U7" s="75"/>
      <c r="V7" s="103"/>
      <c r="W7" s="103"/>
      <c r="X7" s="103"/>
      <c r="Y7" s="101"/>
      <c r="Z7" s="101"/>
      <c r="AA7" s="73"/>
      <c r="AB7" s="73"/>
      <c r="AC7" s="73"/>
      <c r="AD7" s="73"/>
      <c r="AE7" s="73"/>
      <c r="AF7" s="73"/>
      <c r="AG7" s="73"/>
      <c r="AH7" s="73"/>
    </row>
    <row r="8" spans="1:34" ht="5.25" customHeight="1" x14ac:dyDescent="0.15">
      <c r="A8" s="72"/>
      <c r="B8" s="72"/>
      <c r="C8" s="109"/>
      <c r="D8" s="110"/>
      <c r="E8" s="111" t="s">
        <v>239</v>
      </c>
      <c r="F8" s="110"/>
      <c r="G8" s="110"/>
      <c r="H8" s="110"/>
      <c r="I8" s="110"/>
      <c r="J8" s="110"/>
      <c r="K8" s="110"/>
      <c r="L8" s="110"/>
      <c r="M8" s="110"/>
      <c r="N8" s="112"/>
      <c r="O8" s="110"/>
      <c r="P8" s="110"/>
      <c r="Q8" s="110"/>
      <c r="R8" s="113"/>
      <c r="S8" s="73"/>
      <c r="T8" s="72"/>
      <c r="U8" s="75"/>
      <c r="V8" s="103"/>
      <c r="W8" s="103"/>
      <c r="X8" s="103"/>
      <c r="Y8" s="101"/>
      <c r="Z8" s="101"/>
      <c r="AA8" s="73"/>
      <c r="AB8" s="73"/>
      <c r="AC8" s="73"/>
      <c r="AD8" s="73"/>
      <c r="AE8" s="73"/>
      <c r="AF8" s="73"/>
      <c r="AG8" s="73"/>
      <c r="AH8" s="73"/>
    </row>
    <row r="9" spans="1:34" ht="5.25" customHeight="1" x14ac:dyDescent="0.15">
      <c r="A9" s="72"/>
      <c r="B9" s="72"/>
      <c r="C9" s="109"/>
      <c r="D9" s="110"/>
      <c r="E9" s="114" t="s">
        <v>240</v>
      </c>
      <c r="F9" s="110"/>
      <c r="G9" s="110"/>
      <c r="H9" s="110"/>
      <c r="I9" s="110"/>
      <c r="J9" s="110"/>
      <c r="K9" s="110"/>
      <c r="L9" s="110"/>
      <c r="M9" s="110"/>
      <c r="N9" s="112"/>
      <c r="O9" s="110"/>
      <c r="P9" s="110"/>
      <c r="Q9" s="110"/>
      <c r="R9" s="113"/>
      <c r="S9" s="73"/>
      <c r="T9" s="72"/>
      <c r="U9" s="75"/>
      <c r="V9" s="103"/>
      <c r="W9" s="103"/>
      <c r="X9" s="103"/>
      <c r="Y9" s="101"/>
      <c r="Z9" s="101"/>
      <c r="AA9" s="73"/>
      <c r="AB9" s="73"/>
      <c r="AC9" s="73"/>
      <c r="AD9" s="73"/>
      <c r="AE9" s="73"/>
      <c r="AF9" s="73"/>
      <c r="AG9" s="73"/>
      <c r="AH9" s="73"/>
    </row>
    <row r="10" spans="1:34" ht="6" customHeight="1" x14ac:dyDescent="0.15">
      <c r="A10" s="72"/>
      <c r="B10" s="72"/>
      <c r="C10" s="115"/>
      <c r="D10" s="116"/>
      <c r="E10" s="117" t="s">
        <v>241</v>
      </c>
      <c r="F10" s="118"/>
      <c r="G10" s="116"/>
      <c r="H10" s="116"/>
      <c r="I10" s="116"/>
      <c r="J10" s="116"/>
      <c r="K10" s="116"/>
      <c r="L10" s="116"/>
      <c r="M10" s="116"/>
      <c r="N10" s="119"/>
      <c r="O10" s="116"/>
      <c r="P10" s="116"/>
      <c r="Q10" s="116"/>
      <c r="R10" s="120"/>
      <c r="S10" s="73"/>
      <c r="T10" s="72"/>
      <c r="U10" s="75"/>
      <c r="V10" s="103"/>
      <c r="W10" s="103"/>
      <c r="X10" s="103"/>
      <c r="Y10" s="101"/>
      <c r="Z10" s="101"/>
      <c r="AA10" s="73"/>
      <c r="AB10" s="73"/>
      <c r="AC10" s="73"/>
      <c r="AD10" s="73"/>
      <c r="AE10" s="73"/>
      <c r="AF10" s="73"/>
      <c r="AG10" s="73"/>
      <c r="AH10" s="73"/>
    </row>
    <row r="11" spans="1:34" ht="58.5" customHeight="1" x14ac:dyDescent="0.15">
      <c r="A11" s="72"/>
      <c r="B11" s="121"/>
      <c r="C11" s="115"/>
      <c r="D11" s="116"/>
      <c r="E11" s="762" t="s">
        <v>395</v>
      </c>
      <c r="F11" s="762"/>
      <c r="G11" s="762"/>
      <c r="H11" s="762"/>
      <c r="I11" s="762"/>
      <c r="J11" s="762"/>
      <c r="K11" s="762"/>
      <c r="L11" s="762"/>
      <c r="M11" s="762"/>
      <c r="N11" s="762"/>
      <c r="O11" s="116"/>
      <c r="P11" s="116"/>
      <c r="Q11" s="116"/>
      <c r="R11" s="120"/>
      <c r="S11" s="73"/>
      <c r="T11" s="72"/>
      <c r="U11" s="75"/>
      <c r="V11" s="103"/>
      <c r="W11" s="103"/>
      <c r="X11" s="103"/>
      <c r="Y11" s="101"/>
      <c r="Z11" s="101"/>
      <c r="AA11" s="122"/>
      <c r="AB11" s="73"/>
      <c r="AC11" s="73"/>
      <c r="AD11" s="73"/>
      <c r="AE11" s="73"/>
      <c r="AF11" s="73"/>
      <c r="AG11" s="73"/>
      <c r="AH11" s="73"/>
    </row>
    <row r="12" spans="1:34" ht="15" customHeight="1" thickBot="1" x14ac:dyDescent="0.2">
      <c r="A12" s="72"/>
      <c r="B12" s="121"/>
      <c r="C12" s="115"/>
      <c r="D12" s="116"/>
      <c r="E12" s="117"/>
      <c r="F12" s="118"/>
      <c r="G12" s="116"/>
      <c r="H12" s="116"/>
      <c r="I12" s="116"/>
      <c r="J12" s="116"/>
      <c r="K12" s="116"/>
      <c r="L12" s="116"/>
      <c r="M12" s="116"/>
      <c r="N12" s="119"/>
      <c r="O12" s="141"/>
      <c r="P12" s="141"/>
      <c r="Q12" s="141"/>
      <c r="R12" s="142"/>
      <c r="S12" s="73"/>
      <c r="T12" s="72"/>
      <c r="U12" s="75"/>
      <c r="V12" s="103"/>
      <c r="W12" s="103"/>
      <c r="X12" s="103"/>
      <c r="Y12" s="101"/>
      <c r="Z12" s="101"/>
      <c r="AA12" s="73"/>
      <c r="AB12" s="73"/>
      <c r="AC12" s="73"/>
      <c r="AD12" s="73"/>
      <c r="AE12" s="73"/>
      <c r="AF12" s="73"/>
      <c r="AG12" s="73"/>
      <c r="AH12" s="73"/>
    </row>
    <row r="13" spans="1:34" ht="19.5" customHeight="1" thickTop="1" thickBot="1" x14ac:dyDescent="0.2">
      <c r="A13" s="72"/>
      <c r="B13" s="121"/>
      <c r="C13" s="115"/>
      <c r="D13" s="116"/>
      <c r="E13" s="759" t="s">
        <v>10</v>
      </c>
      <c r="F13" s="760"/>
      <c r="G13" s="761"/>
      <c r="H13" s="116"/>
      <c r="I13" s="116"/>
      <c r="J13" s="759" t="s">
        <v>345</v>
      </c>
      <c r="K13" s="761"/>
      <c r="L13" s="116"/>
      <c r="M13" s="123"/>
      <c r="N13" s="124"/>
      <c r="O13" s="140"/>
      <c r="P13" s="121"/>
      <c r="Q13" s="72"/>
      <c r="R13" s="73"/>
      <c r="S13" s="73"/>
      <c r="T13" s="72"/>
      <c r="U13" s="75"/>
      <c r="V13" s="103"/>
      <c r="W13" s="103"/>
      <c r="X13" s="103"/>
      <c r="Y13" s="101"/>
      <c r="Z13" s="101"/>
      <c r="AA13" s="73"/>
      <c r="AB13" s="73"/>
      <c r="AC13" s="73"/>
      <c r="AD13" s="73"/>
      <c r="AE13" s="73"/>
      <c r="AF13" s="73"/>
      <c r="AG13" s="73"/>
      <c r="AH13" s="73"/>
    </row>
    <row r="14" spans="1:34" ht="15" customHeight="1" thickBot="1" x14ac:dyDescent="0.2">
      <c r="A14" s="72"/>
      <c r="B14" s="72"/>
      <c r="C14" s="109"/>
      <c r="D14" s="110"/>
      <c r="E14" s="125"/>
      <c r="F14" s="125"/>
      <c r="G14" s="125"/>
      <c r="H14" s="110"/>
      <c r="I14" s="110"/>
      <c r="J14" s="110"/>
      <c r="K14" s="125"/>
      <c r="L14" s="110"/>
      <c r="M14" s="126"/>
      <c r="N14" s="127"/>
      <c r="O14" s="128"/>
      <c r="P14" s="72"/>
      <c r="Q14" s="72"/>
      <c r="R14" s="73"/>
      <c r="S14" s="73"/>
      <c r="T14" s="72"/>
      <c r="U14" s="75"/>
      <c r="V14" s="103"/>
      <c r="W14" s="103"/>
      <c r="X14" s="103"/>
      <c r="Y14" s="101"/>
      <c r="Z14" s="101"/>
      <c r="AA14" s="73"/>
      <c r="AB14" s="73"/>
      <c r="AC14" s="73"/>
      <c r="AD14" s="73"/>
      <c r="AE14" s="73"/>
      <c r="AF14" s="73"/>
      <c r="AG14" s="73"/>
      <c r="AH14" s="73"/>
    </row>
    <row r="15" spans="1:34" ht="25.5" customHeight="1" x14ac:dyDescent="0.15">
      <c r="A15" s="72"/>
      <c r="B15" s="72"/>
      <c r="C15" s="109"/>
      <c r="D15" s="110"/>
      <c r="E15" s="763" t="str">
        <f>IF($E$29=TRUE,(Ⅰ!C9),"表示不可")</f>
        <v>表示不可</v>
      </c>
      <c r="F15" s="764"/>
      <c r="G15" s="765"/>
      <c r="H15" s="110"/>
      <c r="I15" s="129"/>
      <c r="J15" s="750" t="str">
        <f>IF(E15="表示不可","",IF(IF(ISERROR(VLOOKUP(E15,(初期設定!D33):(初期設定!G110),4,0)),"",VLOOKUP(E15,(初期設定!D33):(初期設定!G110),4,0))=(初期設定!$D$7),"（前日準備を含む）担当校です。",""))</f>
        <v/>
      </c>
      <c r="K15" s="751"/>
      <c r="L15" s="110"/>
      <c r="M15" s="126"/>
      <c r="N15" s="127"/>
      <c r="O15" s="130"/>
      <c r="P15" s="72"/>
      <c r="Q15" s="72"/>
      <c r="R15" s="73"/>
      <c r="S15" s="73"/>
      <c r="T15" s="72"/>
      <c r="U15" s="75"/>
      <c r="V15" s="103"/>
      <c r="W15" s="103"/>
      <c r="X15" s="103"/>
      <c r="Y15" s="101"/>
      <c r="Z15" s="101"/>
      <c r="AA15" s="73"/>
      <c r="AB15" s="73"/>
      <c r="AC15" s="73"/>
      <c r="AD15" s="73"/>
      <c r="AE15" s="73"/>
      <c r="AF15" s="73"/>
      <c r="AG15" s="73"/>
      <c r="AH15" s="73"/>
    </row>
    <row r="16" spans="1:34" ht="6" customHeight="1" thickBot="1" x14ac:dyDescent="0.2">
      <c r="A16" s="72"/>
      <c r="B16" s="72"/>
      <c r="C16" s="109"/>
      <c r="D16" s="110"/>
      <c r="E16" s="766"/>
      <c r="F16" s="767"/>
      <c r="G16" s="768"/>
      <c r="H16" s="110"/>
      <c r="I16" s="129"/>
      <c r="J16" s="752"/>
      <c r="K16" s="753"/>
      <c r="L16" s="110"/>
      <c r="M16" s="126"/>
      <c r="N16" s="127"/>
      <c r="O16" s="130"/>
      <c r="P16" s="72"/>
      <c r="Q16" s="72"/>
      <c r="R16" s="73"/>
      <c r="S16" s="73"/>
      <c r="T16" s="72"/>
      <c r="U16" s="75"/>
      <c r="V16" s="103"/>
      <c r="W16" s="103"/>
      <c r="X16" s="103"/>
      <c r="Y16" s="101"/>
      <c r="Z16" s="101"/>
      <c r="AA16" s="73"/>
      <c r="AB16" s="73"/>
      <c r="AC16" s="73"/>
      <c r="AD16" s="73"/>
      <c r="AE16" s="73"/>
      <c r="AF16" s="73"/>
      <c r="AG16" s="73"/>
      <c r="AH16" s="73"/>
    </row>
    <row r="17" spans="1:34" ht="13.5" customHeight="1" thickBot="1" x14ac:dyDescent="0.2">
      <c r="A17" s="72"/>
      <c r="B17" s="72"/>
      <c r="C17" s="109"/>
      <c r="D17" s="110"/>
      <c r="E17" s="766"/>
      <c r="F17" s="767"/>
      <c r="G17" s="768"/>
      <c r="H17" s="110"/>
      <c r="I17" s="131" t="s">
        <v>316</v>
      </c>
      <c r="J17" s="110"/>
      <c r="K17" s="110"/>
      <c r="L17" s="110"/>
      <c r="M17" s="126"/>
      <c r="N17" s="127"/>
      <c r="O17" s="130"/>
      <c r="P17" s="72"/>
      <c r="Q17" s="72"/>
      <c r="R17" s="73"/>
      <c r="S17" s="73"/>
      <c r="T17" s="72"/>
      <c r="U17" s="75"/>
      <c r="V17" s="103"/>
      <c r="W17" s="103"/>
      <c r="X17" s="103"/>
      <c r="Y17" s="101"/>
      <c r="Z17" s="101"/>
      <c r="AA17" s="73"/>
      <c r="AB17" s="73"/>
      <c r="AC17" s="73"/>
      <c r="AD17" s="73"/>
      <c r="AE17" s="73"/>
      <c r="AF17" s="73"/>
      <c r="AG17" s="73"/>
      <c r="AH17" s="73"/>
    </row>
    <row r="18" spans="1:34" ht="6" customHeight="1" x14ac:dyDescent="0.15">
      <c r="A18" s="72"/>
      <c r="B18" s="72"/>
      <c r="C18" s="109"/>
      <c r="D18" s="110"/>
      <c r="E18" s="766"/>
      <c r="F18" s="767"/>
      <c r="G18" s="768"/>
      <c r="H18" s="110"/>
      <c r="I18" s="110"/>
      <c r="J18" s="754" t="str">
        <f>IF(E15="表示不可","",(IF(IF(ISERROR(VLOOKUP(E15,(初期設定!D33):(初期設定!G110),4,0)),"",VLOOKUP(E15,(初期設定!D33):(初期設定!G110),4,0))=(初期設定!$D$7),"","担当校ではありません。")))</f>
        <v/>
      </c>
      <c r="K18" s="755"/>
      <c r="L18" s="110"/>
      <c r="M18" s="126"/>
      <c r="N18" s="127"/>
      <c r="O18" s="130"/>
      <c r="P18" s="72"/>
      <c r="Q18" s="72"/>
      <c r="R18" s="73"/>
      <c r="S18" s="73"/>
      <c r="T18" s="72"/>
      <c r="U18" s="75"/>
      <c r="V18" s="103"/>
      <c r="W18" s="103"/>
      <c r="X18" s="103"/>
      <c r="Y18" s="101"/>
      <c r="Z18" s="101"/>
      <c r="AA18" s="73"/>
      <c r="AB18" s="73"/>
      <c r="AC18" s="73"/>
      <c r="AD18" s="73"/>
      <c r="AE18" s="73"/>
      <c r="AF18" s="73"/>
      <c r="AG18" s="73"/>
      <c r="AH18" s="73"/>
    </row>
    <row r="19" spans="1:34" ht="25.5" customHeight="1" thickBot="1" x14ac:dyDescent="0.2">
      <c r="A19" s="72"/>
      <c r="B19" s="72"/>
      <c r="C19" s="109"/>
      <c r="D19" s="110"/>
      <c r="E19" s="769"/>
      <c r="F19" s="770"/>
      <c r="G19" s="771"/>
      <c r="H19" s="110"/>
      <c r="I19" s="110"/>
      <c r="J19" s="756"/>
      <c r="K19" s="757"/>
      <c r="L19" s="110"/>
      <c r="M19" s="126"/>
      <c r="N19" s="75"/>
      <c r="O19" s="72"/>
      <c r="P19" s="72"/>
      <c r="Q19" s="72"/>
      <c r="R19" s="73"/>
      <c r="S19" s="73"/>
      <c r="T19" s="72"/>
      <c r="U19" s="75"/>
      <c r="V19" s="103"/>
      <c r="W19" s="103"/>
      <c r="X19" s="103"/>
      <c r="Y19" s="101"/>
      <c r="Z19" s="101"/>
      <c r="AA19" s="73"/>
      <c r="AB19" s="73"/>
      <c r="AC19" s="73"/>
      <c r="AD19" s="73"/>
      <c r="AE19" s="73"/>
      <c r="AF19" s="73"/>
      <c r="AG19" s="73"/>
      <c r="AH19" s="73"/>
    </row>
    <row r="20" spans="1:34" ht="7.5" customHeight="1" thickBot="1" x14ac:dyDescent="0.2">
      <c r="A20" s="72"/>
      <c r="B20" s="72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26"/>
      <c r="N20" s="75"/>
      <c r="O20" s="72"/>
      <c r="P20" s="72"/>
      <c r="Q20" s="72"/>
      <c r="R20" s="73"/>
      <c r="S20" s="73"/>
      <c r="T20" s="72"/>
      <c r="U20" s="75"/>
      <c r="V20" s="103"/>
      <c r="W20" s="103"/>
      <c r="X20" s="103"/>
      <c r="Y20" s="101"/>
      <c r="Z20" s="101"/>
      <c r="AA20" s="73"/>
      <c r="AB20" s="73"/>
      <c r="AC20" s="73"/>
      <c r="AD20" s="73"/>
      <c r="AE20" s="73"/>
      <c r="AF20" s="73"/>
      <c r="AG20" s="73"/>
      <c r="AH20" s="73"/>
    </row>
    <row r="21" spans="1:34" ht="13.5" customHeight="1" thickTop="1" x14ac:dyDescent="0.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3"/>
      <c r="L21" s="73"/>
      <c r="M21" s="72"/>
      <c r="N21" s="75"/>
      <c r="O21" s="72"/>
      <c r="P21" s="72"/>
      <c r="Q21" s="72"/>
      <c r="R21" s="73"/>
      <c r="S21" s="73"/>
      <c r="T21" s="72"/>
      <c r="U21" s="75"/>
      <c r="V21" s="103"/>
      <c r="W21" s="103"/>
      <c r="X21" s="103"/>
      <c r="Y21" s="101"/>
      <c r="Z21" s="101"/>
      <c r="AA21" s="73"/>
      <c r="AB21" s="73"/>
      <c r="AC21" s="73"/>
      <c r="AD21" s="73"/>
      <c r="AE21" s="73"/>
      <c r="AF21" s="73"/>
      <c r="AG21" s="73"/>
      <c r="AH21" s="73"/>
    </row>
    <row r="22" spans="1:34" ht="18" customHeight="1" x14ac:dyDescent="0.15">
      <c r="A22" s="72"/>
      <c r="B22" s="72"/>
      <c r="C22" s="72"/>
      <c r="D22" s="72"/>
      <c r="E22" s="72"/>
      <c r="F22" s="72"/>
      <c r="G22" s="72"/>
      <c r="H22" s="72"/>
      <c r="I22" s="72"/>
      <c r="J22" s="747" t="s">
        <v>356</v>
      </c>
      <c r="K22" s="748"/>
      <c r="L22" s="748"/>
      <c r="M22" s="748"/>
      <c r="N22" s="748"/>
      <c r="O22" s="748"/>
      <c r="P22" s="748"/>
      <c r="Q22" s="748"/>
      <c r="R22" s="748"/>
      <c r="S22" s="748"/>
      <c r="T22" s="748"/>
      <c r="U22" s="749"/>
      <c r="V22" s="103"/>
      <c r="W22" s="103"/>
      <c r="X22" s="103"/>
      <c r="Y22" s="101"/>
      <c r="Z22" s="101"/>
      <c r="AA22" s="73"/>
      <c r="AB22" s="73"/>
      <c r="AC22" s="73"/>
      <c r="AD22" s="73"/>
      <c r="AE22" s="73"/>
      <c r="AF22" s="73"/>
      <c r="AG22" s="73"/>
      <c r="AH22" s="73"/>
    </row>
    <row r="23" spans="1:34" ht="9" customHeight="1" x14ac:dyDescent="0.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34"/>
      <c r="N23" s="134"/>
      <c r="O23" s="134"/>
      <c r="P23" s="72"/>
      <c r="Q23" s="72"/>
      <c r="R23" s="73"/>
      <c r="S23" s="73"/>
      <c r="T23" s="72"/>
      <c r="U23" s="75"/>
      <c r="V23" s="103"/>
      <c r="W23" s="103"/>
      <c r="X23" s="103"/>
      <c r="Y23" s="101"/>
      <c r="Z23" s="101"/>
      <c r="AA23" s="73"/>
      <c r="AB23" s="73"/>
      <c r="AC23" s="73"/>
      <c r="AD23" s="73"/>
      <c r="AE23" s="73"/>
      <c r="AF23" s="73"/>
      <c r="AG23" s="73"/>
      <c r="AH23" s="73"/>
    </row>
    <row r="24" spans="1:34" s="94" customFormat="1" ht="9" customHeight="1" x14ac:dyDescent="0.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101"/>
      <c r="V24" s="103"/>
      <c r="W24" s="103"/>
      <c r="X24" s="103"/>
      <c r="Y24" s="101"/>
      <c r="Z24" s="101"/>
      <c r="AA24" s="73"/>
      <c r="AB24" s="73"/>
      <c r="AC24" s="73"/>
      <c r="AD24" s="73"/>
      <c r="AE24" s="73"/>
      <c r="AF24" s="73"/>
      <c r="AG24" s="73"/>
      <c r="AH24" s="73"/>
    </row>
    <row r="25" spans="1:34" s="94" customFormat="1" ht="9" customHeight="1" x14ac:dyDescent="0.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101"/>
      <c r="O25" s="73"/>
      <c r="P25" s="73"/>
      <c r="Q25" s="73"/>
      <c r="R25" s="73"/>
      <c r="S25" s="73"/>
      <c r="T25" s="73"/>
      <c r="U25" s="101"/>
      <c r="V25" s="103"/>
      <c r="W25" s="103"/>
      <c r="X25" s="103"/>
      <c r="Y25" s="101"/>
      <c r="Z25" s="101"/>
      <c r="AA25" s="73"/>
      <c r="AB25" s="73"/>
      <c r="AC25" s="73"/>
      <c r="AD25" s="73"/>
      <c r="AE25" s="73"/>
      <c r="AF25" s="73"/>
      <c r="AG25" s="73"/>
      <c r="AH25" s="73"/>
    </row>
    <row r="26" spans="1:34" s="94" customFormat="1" ht="21" customHeight="1" x14ac:dyDescent="0.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101"/>
      <c r="O26" s="73"/>
      <c r="P26" s="73"/>
      <c r="Q26" s="73"/>
      <c r="R26" s="73"/>
      <c r="S26" s="73"/>
      <c r="T26" s="73"/>
      <c r="U26" s="101"/>
      <c r="V26" s="103"/>
      <c r="W26" s="103"/>
      <c r="X26" s="103"/>
      <c r="Y26" s="101"/>
      <c r="Z26" s="101"/>
      <c r="AA26" s="73"/>
      <c r="AB26" s="73"/>
      <c r="AC26" s="73"/>
      <c r="AD26" s="73"/>
      <c r="AE26" s="73"/>
      <c r="AF26" s="73"/>
      <c r="AG26" s="73"/>
      <c r="AH26" s="73"/>
    </row>
    <row r="27" spans="1:34" s="94" customFormat="1" x14ac:dyDescent="0.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101"/>
      <c r="O27" s="73"/>
      <c r="P27" s="73"/>
      <c r="Q27" s="73"/>
      <c r="R27" s="73"/>
      <c r="S27" s="73"/>
      <c r="T27" s="73"/>
      <c r="U27" s="101"/>
      <c r="V27" s="103"/>
      <c r="W27" s="103"/>
      <c r="X27" s="103"/>
      <c r="Y27" s="101"/>
      <c r="Z27" s="101"/>
      <c r="AA27" s="73"/>
      <c r="AB27" s="73"/>
      <c r="AC27" s="73"/>
      <c r="AD27" s="73"/>
      <c r="AE27" s="73"/>
      <c r="AF27" s="73"/>
      <c r="AG27" s="73"/>
      <c r="AH27" s="73"/>
    </row>
    <row r="28" spans="1:34" s="94" customFormat="1" x14ac:dyDescent="0.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101"/>
      <c r="O28" s="73"/>
      <c r="P28" s="73"/>
      <c r="Q28" s="73"/>
      <c r="R28" s="73"/>
      <c r="S28" s="73"/>
      <c r="T28" s="73"/>
      <c r="U28" s="101"/>
      <c r="V28" s="103"/>
      <c r="W28" s="103"/>
      <c r="X28" s="103"/>
      <c r="Y28" s="101"/>
      <c r="Z28" s="101"/>
      <c r="AA28" s="73"/>
      <c r="AB28" s="73"/>
      <c r="AC28" s="73"/>
      <c r="AD28" s="73"/>
      <c r="AE28" s="73"/>
      <c r="AF28" s="73"/>
      <c r="AG28" s="73"/>
      <c r="AH28" s="73"/>
    </row>
    <row r="29" spans="1:34" s="94" customFormat="1" x14ac:dyDescent="0.15">
      <c r="A29" s="73"/>
      <c r="B29" s="73"/>
      <c r="C29" s="73"/>
      <c r="D29" s="73"/>
      <c r="E29" s="135" t="b">
        <v>0</v>
      </c>
      <c r="F29" s="73"/>
      <c r="G29" s="73"/>
      <c r="H29" s="73"/>
      <c r="I29" s="73"/>
      <c r="J29" s="73"/>
      <c r="K29" s="73"/>
      <c r="L29" s="73"/>
      <c r="M29" s="73"/>
      <c r="N29" s="101"/>
      <c r="O29" s="73"/>
      <c r="P29" s="73"/>
      <c r="Q29" s="73"/>
      <c r="R29" s="73"/>
      <c r="S29" s="73"/>
      <c r="T29" s="73"/>
      <c r="U29" s="101"/>
      <c r="V29" s="103"/>
      <c r="W29" s="103"/>
      <c r="X29" s="103"/>
      <c r="Y29" s="101"/>
      <c r="Z29" s="101"/>
      <c r="AA29" s="73"/>
      <c r="AB29" s="73"/>
      <c r="AC29" s="73"/>
      <c r="AD29" s="73"/>
      <c r="AE29" s="73"/>
      <c r="AF29" s="73"/>
      <c r="AG29" s="73"/>
      <c r="AH29" s="73"/>
    </row>
    <row r="30" spans="1:34" s="94" customFormat="1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101"/>
      <c r="O30" s="73"/>
      <c r="P30" s="73"/>
      <c r="Q30" s="73"/>
      <c r="R30" s="73"/>
      <c r="S30" s="73"/>
      <c r="T30" s="73"/>
      <c r="U30" s="101"/>
      <c r="V30" s="103"/>
      <c r="W30" s="103"/>
      <c r="X30" s="103"/>
      <c r="Y30" s="101"/>
      <c r="Z30" s="101"/>
      <c r="AA30" s="73"/>
      <c r="AB30" s="73"/>
      <c r="AC30" s="73"/>
      <c r="AD30" s="73"/>
      <c r="AE30" s="73"/>
      <c r="AF30" s="73"/>
      <c r="AG30" s="73"/>
      <c r="AH30" s="73"/>
    </row>
    <row r="31" spans="1:34" s="94" customFormat="1" x14ac:dyDescent="0.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101"/>
      <c r="O31" s="73"/>
      <c r="P31" s="73"/>
      <c r="Q31" s="73"/>
      <c r="R31" s="73"/>
      <c r="S31" s="73"/>
      <c r="T31" s="73"/>
      <c r="U31" s="101"/>
      <c r="V31" s="103"/>
      <c r="W31" s="103"/>
      <c r="X31" s="103"/>
      <c r="Y31" s="101"/>
      <c r="Z31" s="101"/>
      <c r="AA31" s="73"/>
      <c r="AB31" s="73"/>
      <c r="AC31" s="73"/>
      <c r="AD31" s="73"/>
      <c r="AE31" s="73"/>
      <c r="AF31" s="73"/>
      <c r="AG31" s="73"/>
      <c r="AH31" s="73"/>
    </row>
    <row r="32" spans="1:34" s="94" customFormat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101"/>
      <c r="O32" s="73"/>
      <c r="P32" s="73"/>
      <c r="Q32" s="73"/>
      <c r="R32" s="73"/>
      <c r="S32" s="73"/>
      <c r="T32" s="73"/>
      <c r="U32" s="101"/>
      <c r="V32" s="103"/>
      <c r="W32" s="103"/>
      <c r="X32" s="103"/>
      <c r="Y32" s="101"/>
      <c r="Z32" s="101"/>
      <c r="AA32" s="73"/>
      <c r="AB32" s="73"/>
      <c r="AC32" s="73"/>
      <c r="AD32" s="73"/>
      <c r="AE32" s="73"/>
      <c r="AF32" s="73"/>
      <c r="AG32" s="73"/>
      <c r="AH32" s="73"/>
    </row>
    <row r="33" spans="1:34" s="94" customFormat="1" x14ac:dyDescent="0.1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01"/>
      <c r="O33" s="73"/>
      <c r="P33" s="73"/>
      <c r="Q33" s="73"/>
      <c r="R33" s="73"/>
      <c r="S33" s="73"/>
      <c r="T33" s="73"/>
      <c r="U33" s="101"/>
      <c r="V33" s="103"/>
      <c r="W33" s="103"/>
      <c r="X33" s="103"/>
      <c r="Y33" s="101"/>
      <c r="Z33" s="101"/>
      <c r="AA33" s="73"/>
      <c r="AB33" s="73"/>
      <c r="AC33" s="73"/>
      <c r="AD33" s="73"/>
      <c r="AE33" s="73"/>
      <c r="AF33" s="73"/>
      <c r="AG33" s="73"/>
      <c r="AH33" s="73"/>
    </row>
    <row r="34" spans="1:34" s="94" customFormat="1" x14ac:dyDescent="0.1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101"/>
      <c r="O34" s="73"/>
      <c r="P34" s="73"/>
      <c r="Q34" s="73"/>
      <c r="R34" s="73"/>
      <c r="S34" s="73"/>
      <c r="T34" s="73"/>
      <c r="U34" s="101"/>
      <c r="V34" s="103"/>
      <c r="W34" s="103"/>
      <c r="X34" s="103"/>
      <c r="Y34" s="101"/>
      <c r="Z34" s="101"/>
      <c r="AA34" s="73"/>
      <c r="AB34" s="73"/>
      <c r="AC34" s="73"/>
      <c r="AD34" s="73"/>
      <c r="AE34" s="73"/>
      <c r="AF34" s="73"/>
      <c r="AG34" s="73"/>
      <c r="AH34" s="73"/>
    </row>
    <row r="35" spans="1:34" s="94" customFormat="1" x14ac:dyDescent="0.1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101"/>
      <c r="O35" s="73"/>
      <c r="P35" s="73"/>
      <c r="Q35" s="73"/>
      <c r="R35" s="73"/>
      <c r="S35" s="73"/>
      <c r="T35" s="73"/>
      <c r="U35" s="101"/>
      <c r="V35" s="103"/>
      <c r="W35" s="103"/>
      <c r="X35" s="103"/>
      <c r="Y35" s="101"/>
      <c r="Z35" s="101"/>
      <c r="AA35" s="73"/>
      <c r="AB35" s="73"/>
      <c r="AC35" s="73"/>
      <c r="AD35" s="73"/>
      <c r="AE35" s="73"/>
      <c r="AF35" s="73"/>
      <c r="AG35" s="73"/>
      <c r="AH35" s="73"/>
    </row>
    <row r="36" spans="1:34" s="94" customFormat="1" x14ac:dyDescent="0.1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101"/>
      <c r="O36" s="73"/>
      <c r="P36" s="73"/>
      <c r="Q36" s="73"/>
      <c r="R36" s="73"/>
      <c r="S36" s="73"/>
      <c r="T36" s="73"/>
      <c r="U36" s="101"/>
      <c r="V36" s="103"/>
      <c r="W36" s="103"/>
      <c r="X36" s="103"/>
      <c r="Y36" s="101"/>
      <c r="Z36" s="101"/>
      <c r="AA36" s="73"/>
      <c r="AB36" s="73"/>
      <c r="AC36" s="73"/>
      <c r="AD36" s="73"/>
      <c r="AE36" s="73"/>
      <c r="AF36" s="73"/>
      <c r="AG36" s="73"/>
      <c r="AH36" s="73"/>
    </row>
    <row r="37" spans="1:34" s="94" customFormat="1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101"/>
      <c r="O37" s="73"/>
      <c r="P37" s="73"/>
      <c r="Q37" s="73"/>
      <c r="R37" s="73"/>
      <c r="S37" s="73"/>
      <c r="T37" s="73"/>
      <c r="U37" s="101"/>
      <c r="V37" s="103"/>
      <c r="W37" s="103"/>
      <c r="X37" s="103"/>
      <c r="Y37" s="101"/>
      <c r="Z37" s="101"/>
      <c r="AA37" s="73"/>
      <c r="AB37" s="73"/>
      <c r="AC37" s="73"/>
      <c r="AD37" s="73"/>
      <c r="AE37" s="73"/>
      <c r="AF37" s="73"/>
      <c r="AG37" s="73"/>
      <c r="AH37" s="73"/>
    </row>
    <row r="38" spans="1:34" s="94" customFormat="1" x14ac:dyDescent="0.1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101"/>
      <c r="O38" s="73"/>
      <c r="P38" s="73"/>
      <c r="Q38" s="73"/>
      <c r="R38" s="73"/>
      <c r="S38" s="73"/>
      <c r="T38" s="73"/>
      <c r="U38" s="101"/>
      <c r="V38" s="103"/>
      <c r="W38" s="103"/>
      <c r="X38" s="103"/>
      <c r="Y38" s="101"/>
      <c r="Z38" s="101"/>
      <c r="AA38" s="73"/>
      <c r="AB38" s="73"/>
      <c r="AC38" s="73"/>
      <c r="AD38" s="73"/>
      <c r="AE38" s="73"/>
      <c r="AF38" s="73"/>
      <c r="AG38" s="73"/>
      <c r="AH38" s="73"/>
    </row>
    <row r="39" spans="1:34" s="94" customFormat="1" x14ac:dyDescent="0.1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101"/>
      <c r="O39" s="73"/>
      <c r="P39" s="73"/>
      <c r="Q39" s="73"/>
      <c r="R39" s="73"/>
      <c r="S39" s="73"/>
      <c r="T39" s="73"/>
      <c r="U39" s="101"/>
      <c r="V39" s="103"/>
      <c r="W39" s="103"/>
      <c r="X39" s="103"/>
      <c r="Y39" s="101"/>
      <c r="Z39" s="101"/>
      <c r="AA39" s="73"/>
      <c r="AB39" s="73"/>
      <c r="AC39" s="73"/>
      <c r="AD39" s="73"/>
      <c r="AE39" s="73"/>
      <c r="AF39" s="73"/>
      <c r="AG39" s="73"/>
      <c r="AH39" s="73"/>
    </row>
    <row r="40" spans="1:34" s="94" customFormat="1" x14ac:dyDescent="0.1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01"/>
      <c r="O40" s="73"/>
      <c r="P40" s="73"/>
      <c r="Q40" s="73"/>
      <c r="R40" s="73"/>
      <c r="S40" s="73"/>
      <c r="T40" s="73"/>
      <c r="U40" s="101"/>
      <c r="V40" s="103"/>
      <c r="W40" s="103"/>
      <c r="X40" s="103"/>
      <c r="Y40" s="101"/>
      <c r="Z40" s="101"/>
      <c r="AA40" s="73"/>
      <c r="AB40" s="73"/>
      <c r="AC40" s="73"/>
      <c r="AD40" s="73"/>
      <c r="AE40" s="73"/>
      <c r="AF40" s="73"/>
      <c r="AG40" s="73"/>
      <c r="AH40" s="73"/>
    </row>
    <row r="41" spans="1:34" s="94" customFormat="1" x14ac:dyDescent="0.1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01"/>
      <c r="O41" s="73"/>
      <c r="P41" s="73"/>
      <c r="Q41" s="73"/>
      <c r="R41" s="73"/>
      <c r="S41" s="73"/>
      <c r="T41" s="73"/>
      <c r="U41" s="101"/>
      <c r="V41" s="103"/>
      <c r="W41" s="103"/>
      <c r="X41" s="103"/>
      <c r="Y41" s="101"/>
      <c r="Z41" s="101"/>
      <c r="AA41" s="73"/>
      <c r="AB41" s="73"/>
      <c r="AC41" s="73"/>
      <c r="AD41" s="73"/>
      <c r="AE41" s="73"/>
      <c r="AF41" s="73"/>
      <c r="AG41" s="73"/>
      <c r="AH41" s="73"/>
    </row>
    <row r="42" spans="1:34" s="94" customFormat="1" x14ac:dyDescent="0.1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101"/>
      <c r="O42" s="73"/>
      <c r="P42" s="73"/>
      <c r="Q42" s="73"/>
      <c r="R42" s="73"/>
      <c r="S42" s="73"/>
      <c r="T42" s="73"/>
      <c r="U42" s="101"/>
      <c r="V42" s="103"/>
      <c r="W42" s="103"/>
      <c r="X42" s="103"/>
      <c r="Y42" s="101"/>
      <c r="Z42" s="101"/>
      <c r="AA42" s="73"/>
      <c r="AB42" s="73"/>
      <c r="AC42" s="73"/>
      <c r="AD42" s="73"/>
      <c r="AE42" s="73"/>
      <c r="AF42" s="73"/>
      <c r="AG42" s="73"/>
      <c r="AH42" s="73"/>
    </row>
    <row r="43" spans="1:34" s="94" customFormat="1" x14ac:dyDescent="0.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101"/>
      <c r="O43" s="73"/>
      <c r="P43" s="73"/>
      <c r="Q43" s="73"/>
      <c r="R43" s="73"/>
      <c r="S43" s="73"/>
      <c r="T43" s="73"/>
      <c r="U43" s="101"/>
      <c r="V43" s="103"/>
      <c r="W43" s="103"/>
      <c r="X43" s="103"/>
      <c r="Y43" s="101"/>
      <c r="Z43" s="101"/>
      <c r="AA43" s="73"/>
      <c r="AB43" s="73"/>
      <c r="AC43" s="73"/>
      <c r="AD43" s="73"/>
      <c r="AE43" s="73"/>
      <c r="AF43" s="73"/>
      <c r="AG43" s="73"/>
      <c r="AH43" s="73"/>
    </row>
    <row r="44" spans="1:34" s="94" customFormat="1" x14ac:dyDescent="0.1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101"/>
      <c r="O44" s="73"/>
      <c r="P44" s="73"/>
      <c r="Q44" s="73"/>
      <c r="R44" s="73"/>
      <c r="S44" s="73"/>
      <c r="T44" s="73"/>
      <c r="U44" s="101"/>
      <c r="V44" s="103"/>
      <c r="W44" s="103"/>
      <c r="X44" s="103"/>
      <c r="Y44" s="101"/>
      <c r="Z44" s="101"/>
      <c r="AA44" s="73"/>
      <c r="AB44" s="73"/>
      <c r="AC44" s="73"/>
      <c r="AD44" s="73"/>
      <c r="AE44" s="73"/>
      <c r="AF44" s="73"/>
      <c r="AG44" s="73"/>
      <c r="AH44" s="73"/>
    </row>
    <row r="45" spans="1:34" s="94" customFormat="1" x14ac:dyDescent="0.1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101"/>
      <c r="O45" s="73"/>
      <c r="P45" s="73"/>
      <c r="Q45" s="73"/>
      <c r="R45" s="73"/>
      <c r="S45" s="73"/>
      <c r="T45" s="73"/>
      <c r="U45" s="101"/>
      <c r="V45" s="103"/>
      <c r="W45" s="103"/>
      <c r="X45" s="103"/>
      <c r="Y45" s="101"/>
      <c r="Z45" s="101"/>
      <c r="AA45" s="73"/>
      <c r="AB45" s="73"/>
      <c r="AC45" s="73"/>
      <c r="AD45" s="73"/>
      <c r="AE45" s="73"/>
      <c r="AF45" s="73"/>
      <c r="AG45" s="73"/>
      <c r="AH45" s="73"/>
    </row>
    <row r="46" spans="1:34" s="94" customFormat="1" x14ac:dyDescent="0.1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101"/>
      <c r="O46" s="73"/>
      <c r="P46" s="73"/>
      <c r="Q46" s="73"/>
      <c r="R46" s="73"/>
      <c r="S46" s="73"/>
      <c r="T46" s="73"/>
      <c r="U46" s="101"/>
      <c r="V46" s="103"/>
      <c r="W46" s="103"/>
      <c r="X46" s="103"/>
      <c r="Y46" s="101"/>
      <c r="Z46" s="101"/>
      <c r="AA46" s="73"/>
      <c r="AB46" s="73"/>
      <c r="AC46" s="73"/>
      <c r="AD46" s="73"/>
      <c r="AE46" s="73"/>
      <c r="AF46" s="73"/>
      <c r="AG46" s="73"/>
      <c r="AH46" s="73"/>
    </row>
    <row r="47" spans="1:34" s="94" customFormat="1" x14ac:dyDescent="0.1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101"/>
      <c r="O47" s="73"/>
      <c r="P47" s="73"/>
      <c r="Q47" s="73"/>
      <c r="R47" s="73"/>
      <c r="S47" s="73"/>
      <c r="T47" s="73"/>
      <c r="U47" s="101"/>
      <c r="V47" s="103"/>
      <c r="W47" s="103"/>
      <c r="X47" s="103"/>
      <c r="Y47" s="101"/>
      <c r="Z47" s="101"/>
      <c r="AA47" s="73"/>
      <c r="AB47" s="73"/>
      <c r="AC47" s="73"/>
      <c r="AD47" s="73"/>
      <c r="AE47" s="73"/>
      <c r="AF47" s="73"/>
      <c r="AG47" s="73"/>
      <c r="AH47" s="73"/>
    </row>
    <row r="48" spans="1:34" s="94" customFormat="1" x14ac:dyDescent="0.1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101"/>
      <c r="O48" s="73"/>
      <c r="P48" s="73"/>
      <c r="Q48" s="73"/>
      <c r="R48" s="73"/>
      <c r="S48" s="73"/>
      <c r="T48" s="73"/>
      <c r="U48" s="101"/>
      <c r="V48" s="103"/>
      <c r="W48" s="103"/>
      <c r="X48" s="103"/>
      <c r="Y48" s="101"/>
      <c r="Z48" s="101"/>
      <c r="AA48" s="73"/>
      <c r="AB48" s="73"/>
      <c r="AC48" s="73"/>
      <c r="AD48" s="73"/>
      <c r="AE48" s="73"/>
      <c r="AF48" s="73"/>
      <c r="AG48" s="73"/>
      <c r="AH48" s="73"/>
    </row>
    <row r="49" spans="1:34" s="94" customFormat="1" x14ac:dyDescent="0.1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101"/>
      <c r="O49" s="73"/>
      <c r="P49" s="73"/>
      <c r="Q49" s="73"/>
      <c r="R49" s="73"/>
      <c r="S49" s="73"/>
      <c r="T49" s="73"/>
      <c r="U49" s="101"/>
      <c r="V49" s="103"/>
      <c r="W49" s="103"/>
      <c r="X49" s="103"/>
      <c r="Y49" s="101"/>
      <c r="Z49" s="101"/>
      <c r="AA49" s="73"/>
      <c r="AB49" s="73"/>
      <c r="AC49" s="73"/>
      <c r="AD49" s="73"/>
      <c r="AE49" s="73"/>
      <c r="AF49" s="73"/>
      <c r="AG49" s="73"/>
      <c r="AH49" s="73"/>
    </row>
    <row r="50" spans="1:34" s="94" customFormat="1" x14ac:dyDescent="0.1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101"/>
      <c r="O50" s="73"/>
      <c r="P50" s="73"/>
      <c r="Q50" s="73"/>
      <c r="R50" s="73"/>
      <c r="S50" s="73"/>
      <c r="T50" s="73"/>
      <c r="U50" s="101"/>
      <c r="V50" s="103"/>
      <c r="W50" s="103"/>
      <c r="X50" s="103"/>
      <c r="Y50" s="101"/>
      <c r="Z50" s="101"/>
      <c r="AA50" s="73"/>
      <c r="AB50" s="73"/>
      <c r="AC50" s="73"/>
      <c r="AD50" s="73"/>
      <c r="AE50" s="73"/>
      <c r="AF50" s="73"/>
      <c r="AG50" s="73"/>
      <c r="AH50" s="73"/>
    </row>
    <row r="51" spans="1:34" s="94" customFormat="1" x14ac:dyDescent="0.1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101"/>
      <c r="O51" s="73"/>
      <c r="P51" s="73"/>
      <c r="Q51" s="73"/>
      <c r="R51" s="73"/>
      <c r="S51" s="73"/>
      <c r="T51" s="73"/>
      <c r="U51" s="101"/>
      <c r="V51" s="103"/>
      <c r="W51" s="103"/>
      <c r="X51" s="103"/>
      <c r="Y51" s="101"/>
      <c r="Z51" s="101"/>
      <c r="AA51" s="73"/>
      <c r="AB51" s="73"/>
      <c r="AC51" s="73"/>
      <c r="AD51" s="73"/>
      <c r="AE51" s="73"/>
      <c r="AF51" s="73"/>
      <c r="AG51" s="73"/>
      <c r="AH51" s="73"/>
    </row>
    <row r="52" spans="1:34" s="94" customFormat="1" x14ac:dyDescent="0.1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101"/>
      <c r="O52" s="73"/>
      <c r="P52" s="73"/>
      <c r="Q52" s="73"/>
      <c r="R52" s="73"/>
      <c r="S52" s="73"/>
      <c r="T52" s="73"/>
      <c r="U52" s="101"/>
      <c r="V52" s="103"/>
      <c r="W52" s="103"/>
      <c r="X52" s="103"/>
      <c r="Y52" s="101"/>
      <c r="Z52" s="101"/>
      <c r="AA52" s="73"/>
      <c r="AB52" s="73"/>
      <c r="AC52" s="73"/>
      <c r="AD52" s="73"/>
      <c r="AE52" s="73"/>
      <c r="AF52" s="73"/>
      <c r="AG52" s="73"/>
      <c r="AH52" s="73"/>
    </row>
    <row r="53" spans="1:34" s="94" customFormat="1" x14ac:dyDescent="0.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101"/>
      <c r="O53" s="73"/>
      <c r="P53" s="73"/>
      <c r="Q53" s="73"/>
      <c r="R53" s="73"/>
      <c r="S53" s="73"/>
      <c r="T53" s="73"/>
      <c r="U53" s="101"/>
      <c r="V53" s="103"/>
      <c r="W53" s="103"/>
      <c r="X53" s="103"/>
      <c r="Y53" s="101"/>
      <c r="Z53" s="101"/>
      <c r="AA53" s="73"/>
      <c r="AB53" s="73"/>
      <c r="AC53" s="73"/>
      <c r="AD53" s="73"/>
      <c r="AE53" s="73"/>
      <c r="AF53" s="73"/>
      <c r="AG53" s="73"/>
      <c r="AH53" s="73"/>
    </row>
    <row r="54" spans="1:34" s="94" customFormat="1" x14ac:dyDescent="0.1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101"/>
      <c r="O54" s="73"/>
      <c r="P54" s="73"/>
      <c r="Q54" s="73"/>
      <c r="R54" s="73"/>
      <c r="S54" s="73"/>
      <c r="T54" s="73"/>
      <c r="U54" s="101"/>
      <c r="V54" s="103"/>
      <c r="W54" s="103"/>
      <c r="X54" s="103"/>
      <c r="Y54" s="101"/>
      <c r="Z54" s="101"/>
      <c r="AA54" s="73"/>
      <c r="AB54" s="73"/>
      <c r="AC54" s="73"/>
      <c r="AD54" s="73"/>
      <c r="AE54" s="73"/>
      <c r="AF54" s="73"/>
      <c r="AG54" s="73"/>
      <c r="AH54" s="73"/>
    </row>
    <row r="55" spans="1:34" s="94" customFormat="1" x14ac:dyDescent="0.1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101"/>
      <c r="O55" s="73"/>
      <c r="P55" s="73"/>
      <c r="Q55" s="73"/>
      <c r="R55" s="73"/>
      <c r="S55" s="73"/>
      <c r="T55" s="73"/>
      <c r="U55" s="101"/>
      <c r="V55" s="103"/>
      <c r="W55" s="103"/>
      <c r="X55" s="103"/>
      <c r="Y55" s="101"/>
      <c r="Z55" s="101"/>
      <c r="AA55" s="73"/>
      <c r="AB55" s="73"/>
      <c r="AC55" s="73"/>
      <c r="AD55" s="73"/>
      <c r="AE55" s="73"/>
      <c r="AF55" s="73"/>
      <c r="AG55" s="73"/>
      <c r="AH55" s="73"/>
    </row>
    <row r="56" spans="1:34" s="94" customFormat="1" x14ac:dyDescent="0.1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101"/>
      <c r="O56" s="73"/>
      <c r="P56" s="73"/>
      <c r="Q56" s="73"/>
      <c r="R56" s="73"/>
      <c r="S56" s="73"/>
      <c r="T56" s="73"/>
      <c r="U56" s="101"/>
      <c r="V56" s="103"/>
      <c r="W56" s="103"/>
      <c r="X56" s="103"/>
      <c r="Y56" s="101"/>
      <c r="Z56" s="101"/>
      <c r="AA56" s="73"/>
      <c r="AB56" s="73"/>
      <c r="AC56" s="73"/>
      <c r="AD56" s="73"/>
      <c r="AE56" s="73"/>
      <c r="AF56" s="73"/>
      <c r="AG56" s="73"/>
      <c r="AH56" s="73"/>
    </row>
    <row r="57" spans="1:34" s="94" customFormat="1" x14ac:dyDescent="0.1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101"/>
      <c r="O57" s="73"/>
      <c r="P57" s="73"/>
      <c r="Q57" s="73"/>
      <c r="R57" s="73"/>
      <c r="S57" s="73"/>
      <c r="T57" s="73"/>
      <c r="U57" s="101"/>
      <c r="V57" s="103"/>
      <c r="W57" s="103"/>
      <c r="X57" s="103"/>
      <c r="Y57" s="101"/>
      <c r="Z57" s="101"/>
      <c r="AA57" s="73"/>
      <c r="AB57" s="73"/>
      <c r="AC57" s="73"/>
      <c r="AD57" s="73"/>
      <c r="AE57" s="73"/>
      <c r="AF57" s="73"/>
      <c r="AG57" s="73"/>
      <c r="AH57" s="73"/>
    </row>
    <row r="58" spans="1:34" s="94" customFormat="1" x14ac:dyDescent="0.1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101"/>
      <c r="O58" s="73"/>
      <c r="P58" s="73"/>
      <c r="Q58" s="73"/>
      <c r="R58" s="73"/>
      <c r="S58" s="73"/>
      <c r="T58" s="73"/>
      <c r="U58" s="101"/>
      <c r="V58" s="103"/>
      <c r="W58" s="103"/>
      <c r="X58" s="103"/>
      <c r="Y58" s="101"/>
      <c r="Z58" s="101"/>
      <c r="AA58" s="73"/>
      <c r="AB58" s="73"/>
      <c r="AC58" s="73"/>
      <c r="AD58" s="73"/>
      <c r="AE58" s="73"/>
      <c r="AF58" s="73"/>
      <c r="AG58" s="73"/>
      <c r="AH58" s="73"/>
    </row>
    <row r="59" spans="1:34" s="94" customFormat="1" x14ac:dyDescent="0.1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101"/>
      <c r="O59" s="73"/>
      <c r="P59" s="73"/>
      <c r="Q59" s="73"/>
      <c r="R59" s="73"/>
      <c r="S59" s="73"/>
      <c r="T59" s="73"/>
      <c r="U59" s="101"/>
      <c r="V59" s="103"/>
      <c r="W59" s="103"/>
      <c r="X59" s="103"/>
      <c r="Y59" s="101"/>
      <c r="Z59" s="101"/>
      <c r="AA59" s="73"/>
      <c r="AB59" s="73"/>
      <c r="AC59" s="73"/>
      <c r="AD59" s="73"/>
      <c r="AE59" s="73"/>
      <c r="AF59" s="73"/>
      <c r="AG59" s="73"/>
      <c r="AH59" s="73"/>
    </row>
    <row r="60" spans="1:34" x14ac:dyDescent="0.15">
      <c r="R60" s="77"/>
      <c r="S60" s="77"/>
      <c r="U60" s="77"/>
      <c r="V60" s="94"/>
      <c r="W60" s="94"/>
      <c r="X60" s="94"/>
      <c r="Y60" s="94"/>
      <c r="Z60" s="94"/>
    </row>
    <row r="61" spans="1:34" x14ac:dyDescent="0.15">
      <c r="R61" s="77"/>
      <c r="S61" s="77"/>
      <c r="U61" s="77"/>
      <c r="V61" s="94"/>
      <c r="W61" s="94"/>
      <c r="X61" s="94"/>
      <c r="Y61" s="94"/>
      <c r="Z61" s="94"/>
    </row>
    <row r="62" spans="1:34" x14ac:dyDescent="0.15">
      <c r="R62" s="77"/>
      <c r="S62" s="77"/>
      <c r="U62" s="77"/>
      <c r="V62" s="94"/>
      <c r="W62" s="94"/>
      <c r="X62" s="94"/>
      <c r="Y62" s="94"/>
      <c r="Z62" s="94"/>
    </row>
    <row r="63" spans="1:34" x14ac:dyDescent="0.15">
      <c r="R63" s="77"/>
      <c r="S63" s="77"/>
      <c r="U63" s="77"/>
      <c r="V63" s="94"/>
      <c r="W63" s="94"/>
      <c r="X63" s="94"/>
      <c r="Y63" s="94"/>
      <c r="Z63" s="94"/>
    </row>
    <row r="64" spans="1:34" x14ac:dyDescent="0.15">
      <c r="R64" s="77"/>
      <c r="S64" s="77"/>
      <c r="U64" s="77"/>
      <c r="V64" s="94"/>
      <c r="W64" s="94"/>
      <c r="X64" s="94"/>
      <c r="Y64" s="94"/>
      <c r="Z64" s="94"/>
    </row>
    <row r="65" spans="18:26" x14ac:dyDescent="0.15">
      <c r="R65" s="77"/>
      <c r="S65" s="77"/>
      <c r="U65" s="77"/>
      <c r="V65" s="94"/>
      <c r="W65" s="94"/>
      <c r="X65" s="94"/>
      <c r="Y65" s="94"/>
      <c r="Z65" s="94"/>
    </row>
    <row r="66" spans="18:26" x14ac:dyDescent="0.15">
      <c r="R66" s="77"/>
      <c r="S66" s="77"/>
      <c r="U66" s="77"/>
      <c r="V66" s="94"/>
      <c r="W66" s="94"/>
      <c r="X66" s="94"/>
      <c r="Y66" s="94"/>
      <c r="Z66" s="94"/>
    </row>
    <row r="67" spans="18:26" x14ac:dyDescent="0.15">
      <c r="R67" s="77"/>
      <c r="S67" s="77"/>
      <c r="U67" s="77"/>
      <c r="V67" s="94"/>
      <c r="W67" s="94"/>
      <c r="X67" s="94"/>
      <c r="Y67" s="94"/>
      <c r="Z67" s="94"/>
    </row>
    <row r="68" spans="18:26" x14ac:dyDescent="0.15">
      <c r="R68" s="77"/>
      <c r="S68" s="77"/>
      <c r="U68" s="77"/>
      <c r="V68" s="94"/>
      <c r="W68" s="94"/>
      <c r="X68" s="94"/>
      <c r="Y68" s="94"/>
      <c r="Z68" s="94"/>
    </row>
    <row r="69" spans="18:26" x14ac:dyDescent="0.15">
      <c r="R69" s="77"/>
      <c r="S69" s="77"/>
      <c r="U69" s="77"/>
      <c r="V69" s="94"/>
      <c r="W69" s="94"/>
      <c r="X69" s="94"/>
      <c r="Y69" s="94"/>
      <c r="Z69" s="94"/>
    </row>
    <row r="70" spans="18:26" x14ac:dyDescent="0.15">
      <c r="R70" s="77"/>
      <c r="S70" s="77"/>
      <c r="U70" s="77"/>
      <c r="V70" s="94"/>
      <c r="W70" s="94"/>
      <c r="X70" s="94"/>
      <c r="Y70" s="94"/>
      <c r="Z70" s="94"/>
    </row>
    <row r="71" spans="18:26" x14ac:dyDescent="0.15">
      <c r="R71" s="77"/>
      <c r="S71" s="77"/>
      <c r="U71" s="77"/>
      <c r="V71" s="94"/>
      <c r="W71" s="94"/>
      <c r="X71" s="94"/>
      <c r="Y71" s="94"/>
      <c r="Z71" s="94"/>
    </row>
    <row r="72" spans="18:26" x14ac:dyDescent="0.15">
      <c r="R72" s="77"/>
      <c r="S72" s="77"/>
      <c r="U72" s="77"/>
      <c r="V72" s="94"/>
      <c r="W72" s="94"/>
      <c r="X72" s="94"/>
      <c r="Y72" s="94"/>
      <c r="Z72" s="94"/>
    </row>
    <row r="73" spans="18:26" x14ac:dyDescent="0.15">
      <c r="R73" s="77"/>
      <c r="S73" s="77"/>
      <c r="U73" s="77"/>
      <c r="V73" s="94"/>
      <c r="W73" s="94"/>
      <c r="X73" s="94"/>
      <c r="Y73" s="94"/>
      <c r="Z73" s="94"/>
    </row>
    <row r="74" spans="18:26" x14ac:dyDescent="0.15">
      <c r="R74" s="77"/>
      <c r="S74" s="77"/>
      <c r="U74" s="77"/>
      <c r="V74" s="94"/>
      <c r="W74" s="94"/>
      <c r="X74" s="94"/>
      <c r="Y74" s="94"/>
      <c r="Z74" s="94"/>
    </row>
    <row r="75" spans="18:26" x14ac:dyDescent="0.15">
      <c r="R75" s="77"/>
      <c r="S75" s="77"/>
      <c r="U75" s="77"/>
      <c r="V75" s="94"/>
      <c r="W75" s="94"/>
      <c r="X75" s="94"/>
      <c r="Y75" s="94"/>
      <c r="Z75" s="94"/>
    </row>
    <row r="76" spans="18:26" x14ac:dyDescent="0.15">
      <c r="R76" s="77"/>
      <c r="S76" s="77"/>
      <c r="U76" s="77"/>
      <c r="V76" s="94"/>
      <c r="W76" s="94"/>
      <c r="X76" s="94"/>
      <c r="Y76" s="94"/>
      <c r="Z76" s="94"/>
    </row>
    <row r="77" spans="18:26" x14ac:dyDescent="0.15">
      <c r="R77" s="77"/>
      <c r="S77" s="77"/>
      <c r="U77" s="77"/>
      <c r="V77" s="94"/>
      <c r="W77" s="94"/>
      <c r="X77" s="94"/>
      <c r="Y77" s="94"/>
      <c r="Z77" s="94"/>
    </row>
    <row r="78" spans="18:26" x14ac:dyDescent="0.15">
      <c r="R78" s="77"/>
      <c r="S78" s="77"/>
      <c r="U78" s="77"/>
      <c r="V78" s="94"/>
      <c r="W78" s="94"/>
      <c r="X78" s="94"/>
      <c r="Y78" s="94"/>
      <c r="Z78" s="94"/>
    </row>
    <row r="79" spans="18:26" x14ac:dyDescent="0.15">
      <c r="R79" s="77"/>
      <c r="S79" s="77"/>
      <c r="U79" s="77"/>
      <c r="V79" s="94"/>
      <c r="W79" s="94"/>
      <c r="X79" s="94"/>
      <c r="Y79" s="94"/>
      <c r="Z79" s="94"/>
    </row>
    <row r="80" spans="18:26" x14ac:dyDescent="0.15">
      <c r="R80" s="77"/>
      <c r="S80" s="77"/>
      <c r="U80" s="77"/>
      <c r="V80" s="94"/>
      <c r="W80" s="94"/>
      <c r="X80" s="94"/>
      <c r="Y80" s="94"/>
      <c r="Z80" s="94"/>
    </row>
    <row r="81" spans="18:26" x14ac:dyDescent="0.15">
      <c r="R81" s="77"/>
      <c r="S81" s="77"/>
      <c r="U81" s="77"/>
      <c r="V81" s="94"/>
      <c r="W81" s="94"/>
      <c r="X81" s="94"/>
      <c r="Y81" s="94"/>
      <c r="Z81" s="94"/>
    </row>
    <row r="82" spans="18:26" x14ac:dyDescent="0.15">
      <c r="R82" s="77"/>
      <c r="S82" s="77"/>
      <c r="U82" s="77"/>
      <c r="V82" s="94"/>
      <c r="W82" s="94"/>
      <c r="X82" s="94"/>
      <c r="Y82" s="94"/>
      <c r="Z82" s="94"/>
    </row>
    <row r="83" spans="18:26" x14ac:dyDescent="0.15">
      <c r="R83" s="77"/>
      <c r="S83" s="77"/>
      <c r="U83" s="77"/>
      <c r="V83" s="94"/>
      <c r="W83" s="94"/>
      <c r="X83" s="94"/>
      <c r="Y83" s="94"/>
      <c r="Z83" s="94"/>
    </row>
    <row r="84" spans="18:26" x14ac:dyDescent="0.15">
      <c r="R84" s="77"/>
      <c r="S84" s="77"/>
      <c r="U84" s="77"/>
      <c r="V84" s="94"/>
      <c r="W84" s="94"/>
      <c r="X84" s="94"/>
      <c r="Y84" s="94"/>
      <c r="Z84" s="94"/>
    </row>
    <row r="85" spans="18:26" x14ac:dyDescent="0.15">
      <c r="R85" s="77"/>
      <c r="S85" s="77"/>
      <c r="U85" s="77"/>
      <c r="V85" s="94"/>
      <c r="W85" s="94"/>
      <c r="X85" s="94"/>
      <c r="Y85" s="94"/>
      <c r="Z85" s="94"/>
    </row>
    <row r="86" spans="18:26" x14ac:dyDescent="0.15">
      <c r="R86" s="77"/>
      <c r="S86" s="77"/>
      <c r="U86" s="77"/>
      <c r="V86" s="94"/>
      <c r="W86" s="94"/>
      <c r="X86" s="94"/>
      <c r="Y86" s="94"/>
      <c r="Z86" s="94"/>
    </row>
    <row r="87" spans="18:26" x14ac:dyDescent="0.15">
      <c r="R87" s="77"/>
      <c r="S87" s="77"/>
      <c r="U87" s="77"/>
      <c r="V87" s="94"/>
      <c r="W87" s="94"/>
      <c r="X87" s="94"/>
      <c r="Y87" s="94"/>
      <c r="Z87" s="94"/>
    </row>
    <row r="88" spans="18:26" x14ac:dyDescent="0.15">
      <c r="R88" s="77"/>
      <c r="S88" s="77"/>
      <c r="U88" s="77"/>
      <c r="V88" s="94"/>
      <c r="W88" s="94"/>
      <c r="X88" s="94"/>
      <c r="Y88" s="94"/>
      <c r="Z88" s="94"/>
    </row>
    <row r="89" spans="18:26" x14ac:dyDescent="0.15">
      <c r="R89" s="77"/>
      <c r="S89" s="77"/>
      <c r="U89" s="77"/>
      <c r="V89" s="94"/>
      <c r="W89" s="94"/>
      <c r="X89" s="94"/>
      <c r="Y89" s="94"/>
      <c r="Z89" s="94"/>
    </row>
    <row r="90" spans="18:26" x14ac:dyDescent="0.15">
      <c r="R90" s="77"/>
      <c r="S90" s="77"/>
      <c r="U90" s="77"/>
      <c r="V90" s="94"/>
      <c r="W90" s="94"/>
      <c r="X90" s="94"/>
      <c r="Y90" s="94"/>
      <c r="Z90" s="94"/>
    </row>
  </sheetData>
  <mergeCells count="9">
    <mergeCell ref="J22:U22"/>
    <mergeCell ref="J15:K16"/>
    <mergeCell ref="J18:K19"/>
    <mergeCell ref="A2:A6"/>
    <mergeCell ref="E13:G13"/>
    <mergeCell ref="J13:K13"/>
    <mergeCell ref="E11:N11"/>
    <mergeCell ref="E15:G19"/>
    <mergeCell ref="C2:R5"/>
  </mergeCells>
  <phoneticPr fontId="4"/>
  <conditionalFormatting sqref="E15">
    <cfRule type="expression" dxfId="140" priority="3">
      <formula>LEN(E15)&gt;0</formula>
    </cfRule>
  </conditionalFormatting>
  <conditionalFormatting sqref="J15">
    <cfRule type="cellIs" dxfId="139" priority="2" operator="equal">
      <formula>"新人戦運営担当校です"</formula>
    </cfRule>
  </conditionalFormatting>
  <conditionalFormatting sqref="J18">
    <cfRule type="cellIs" dxfId="138" priority="1" operator="equal">
      <formula>"新人戦運営担当校ではありません"</formula>
    </cfRule>
  </conditionalFormatting>
  <pageMargins left="0.7" right="0.7" top="0.75" bottom="0.75" header="0.3" footer="0.3"/>
  <pageSetup paperSize="9"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Check Box 2">
              <controlPr locked="0" defaultSize="0" print="0" autoFill="0" autoLine="0" autoPict="0" altText="">
                <anchor moveWithCells="1">
                  <from>
                    <xdr:col>3</xdr:col>
                    <xdr:colOff>57150</xdr:colOff>
                    <xdr:row>10</xdr:row>
                    <xdr:rowOff>9525</xdr:rowOff>
                  </from>
                  <to>
                    <xdr:col>14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V135"/>
  <sheetViews>
    <sheetView showZeros="0" zoomScaleNormal="100" workbookViewId="0">
      <pane xSplit="6" ySplit="16" topLeftCell="G17" activePane="bottomRight" state="frozen"/>
      <selection activeCell="C2" sqref="C2:O5"/>
      <selection pane="topRight" activeCell="C2" sqref="C2:O5"/>
      <selection pane="bottomLeft" activeCell="C2" sqref="C2:O5"/>
      <selection pane="bottomRight" activeCell="E13" sqref="E13"/>
    </sheetView>
  </sheetViews>
  <sheetFormatPr defaultColWidth="9" defaultRowHeight="15" x14ac:dyDescent="0.15"/>
  <cols>
    <col min="1" max="1" width="19" style="77" customWidth="1"/>
    <col min="2" max="2" width="3.75" style="77" customWidth="1"/>
    <col min="3" max="3" width="5.625" style="77" customWidth="1"/>
    <col min="4" max="5" width="27.25" style="77" customWidth="1"/>
    <col min="6" max="6" width="23.875" style="77" customWidth="1"/>
    <col min="7" max="7" width="33.375" style="77" customWidth="1"/>
    <col min="8" max="8" width="3.625" style="77" customWidth="1"/>
    <col min="9" max="9" width="9" style="94"/>
    <col min="10" max="16384" width="9" style="77"/>
  </cols>
  <sheetData>
    <row r="1" spans="1:22" ht="12.75" customHeight="1" thickBot="1" x14ac:dyDescent="0.2">
      <c r="A1" s="71" t="s">
        <v>317</v>
      </c>
      <c r="B1" s="71"/>
      <c r="C1" s="71"/>
      <c r="D1" s="72"/>
      <c r="E1" s="72"/>
      <c r="F1" s="72"/>
      <c r="G1" s="72"/>
      <c r="H1" s="72"/>
      <c r="I1" s="73"/>
      <c r="J1" s="72"/>
    </row>
    <row r="2" spans="1:22" ht="34.5" customHeight="1" thickTop="1" x14ac:dyDescent="0.15">
      <c r="A2" s="758" t="s">
        <v>357</v>
      </c>
      <c r="B2" s="72"/>
      <c r="C2" s="782" t="str">
        <f>(初期設定!D3)</f>
        <v>第70回NHK杯全国高校放送コンテスト　宮崎県予選　参加申込及び部顧問（運営委員）の動静調査の入力</v>
      </c>
      <c r="D2" s="783"/>
      <c r="E2" s="783"/>
      <c r="F2" s="784"/>
      <c r="G2" s="72"/>
      <c r="H2" s="72"/>
      <c r="I2" s="72"/>
      <c r="J2" s="72"/>
      <c r="K2" s="144"/>
      <c r="M2" s="94"/>
      <c r="N2" s="94"/>
      <c r="P2" s="136"/>
      <c r="Q2" s="144"/>
      <c r="R2" s="145"/>
      <c r="U2" s="94"/>
    </row>
    <row r="3" spans="1:22" ht="34.5" customHeight="1" x14ac:dyDescent="0.15">
      <c r="A3" s="758"/>
      <c r="B3" s="72"/>
      <c r="C3" s="785"/>
      <c r="D3" s="786"/>
      <c r="E3" s="786"/>
      <c r="F3" s="787"/>
      <c r="G3" s="72"/>
      <c r="H3" s="72"/>
      <c r="I3" s="72"/>
      <c r="J3" s="72"/>
      <c r="M3" s="94"/>
      <c r="N3" s="94"/>
      <c r="P3" s="136"/>
      <c r="Q3" s="144"/>
      <c r="R3" s="145"/>
      <c r="U3" s="94"/>
    </row>
    <row r="4" spans="1:22" ht="34.5" customHeight="1" thickBot="1" x14ac:dyDescent="0.2">
      <c r="A4" s="758"/>
      <c r="B4" s="72"/>
      <c r="C4" s="788"/>
      <c r="D4" s="789"/>
      <c r="E4" s="789"/>
      <c r="F4" s="790"/>
      <c r="G4" s="72"/>
      <c r="H4" s="72"/>
      <c r="I4" s="72"/>
      <c r="J4" s="72"/>
      <c r="M4" s="94"/>
      <c r="N4" s="94"/>
      <c r="P4" s="136"/>
      <c r="Q4" s="144"/>
      <c r="R4" s="145"/>
      <c r="U4" s="94"/>
    </row>
    <row r="5" spans="1:22" ht="6.75" customHeight="1" thickTop="1" thickBot="1" x14ac:dyDescent="0.2">
      <c r="A5" s="758"/>
      <c r="B5" s="72"/>
      <c r="C5" s="72"/>
      <c r="D5" s="72"/>
      <c r="E5" s="72"/>
      <c r="F5" s="72"/>
      <c r="G5" s="72"/>
      <c r="H5" s="72"/>
      <c r="I5" s="73"/>
      <c r="J5" s="72"/>
    </row>
    <row r="6" spans="1:22" ht="15.75" customHeight="1" thickBot="1" x14ac:dyDescent="0.2">
      <c r="A6" s="72"/>
      <c r="B6" s="72"/>
      <c r="C6" s="72"/>
      <c r="D6" s="146" t="s">
        <v>10</v>
      </c>
      <c r="E6" s="146" t="s">
        <v>345</v>
      </c>
      <c r="F6" s="72"/>
      <c r="G6" s="72"/>
      <c r="H6" s="72"/>
      <c r="I6" s="73"/>
      <c r="J6" s="72"/>
    </row>
    <row r="7" spans="1:22" ht="26.25" customHeight="1" thickTop="1" thickBot="1" x14ac:dyDescent="0.2">
      <c r="A7" s="72"/>
      <c r="B7" s="72"/>
      <c r="C7" s="72"/>
      <c r="D7" s="147">
        <f>(Ⅰ!C9)</f>
        <v>0</v>
      </c>
      <c r="E7" s="148" t="str">
        <f>(Ⅱ!J15)</f>
        <v/>
      </c>
      <c r="F7" s="72"/>
      <c r="G7" s="72"/>
      <c r="H7" s="149"/>
      <c r="I7" s="73"/>
      <c r="J7" s="72"/>
    </row>
    <row r="8" spans="1:22" ht="6" customHeight="1" thickBot="1" x14ac:dyDescent="0.2">
      <c r="A8" s="72"/>
      <c r="B8" s="72"/>
      <c r="C8" s="72"/>
      <c r="D8" s="72"/>
      <c r="E8" s="72"/>
      <c r="F8" s="72"/>
      <c r="G8" s="72"/>
      <c r="H8" s="72"/>
      <c r="I8" s="73"/>
      <c r="J8" s="72"/>
    </row>
    <row r="9" spans="1:22" ht="16.5" customHeight="1" x14ac:dyDescent="0.15">
      <c r="A9" s="72"/>
      <c r="B9" s="72"/>
      <c r="C9" s="150" t="s">
        <v>490</v>
      </c>
      <c r="D9" s="151"/>
      <c r="E9" s="151"/>
      <c r="F9" s="152"/>
      <c r="G9" s="72"/>
      <c r="H9" s="72"/>
      <c r="I9" s="73"/>
      <c r="J9" s="72"/>
    </row>
    <row r="10" spans="1:22" ht="16.5" customHeight="1" x14ac:dyDescent="0.15">
      <c r="A10" s="72"/>
      <c r="B10" s="72"/>
      <c r="C10" s="153" t="s">
        <v>491</v>
      </c>
      <c r="D10" s="154"/>
      <c r="E10" s="154"/>
      <c r="F10" s="155"/>
      <c r="G10" s="72"/>
      <c r="H10" s="72"/>
      <c r="I10" s="73"/>
      <c r="J10" s="72"/>
    </row>
    <row r="11" spans="1:22" ht="16.5" customHeight="1" thickBot="1" x14ac:dyDescent="0.2">
      <c r="A11" s="72"/>
      <c r="B11" s="72"/>
      <c r="C11" s="156" t="s">
        <v>315</v>
      </c>
      <c r="D11" s="157"/>
      <c r="E11" s="157"/>
      <c r="F11" s="158"/>
      <c r="G11" s="72"/>
      <c r="H11" s="72"/>
      <c r="I11" s="73"/>
      <c r="J11" s="72"/>
    </row>
    <row r="12" spans="1:22" ht="10.5" customHeight="1" thickBot="1" x14ac:dyDescent="0.2">
      <c r="A12" s="72"/>
      <c r="B12" s="72"/>
      <c r="C12" s="72"/>
      <c r="D12" s="72"/>
      <c r="E12" s="72"/>
      <c r="F12" s="72"/>
      <c r="G12" s="72"/>
      <c r="H12" s="72"/>
      <c r="I12" s="73"/>
      <c r="J12" s="72"/>
    </row>
    <row r="13" spans="1:22" ht="33" customHeight="1" thickBot="1" x14ac:dyDescent="0.2">
      <c r="A13" s="159"/>
      <c r="B13" s="159"/>
      <c r="C13" s="160" t="s">
        <v>312</v>
      </c>
      <c r="D13" s="161" t="s">
        <v>310</v>
      </c>
      <c r="E13" s="162" t="str">
        <f>IF(ISERROR(VLOOKUP(D7,(初期設定!D33):(初期設定!L110),7,0)),"",VLOOKUP(D7,(初期設定!D33):(初期設定!L110),7,0))</f>
        <v/>
      </c>
      <c r="F13" s="791" t="s">
        <v>406</v>
      </c>
      <c r="G13" s="72"/>
      <c r="H13" s="72"/>
      <c r="I13" s="73"/>
      <c r="J13" s="72"/>
    </row>
    <row r="14" spans="1:22" ht="33" customHeight="1" thickBot="1" x14ac:dyDescent="0.2">
      <c r="A14" s="159"/>
      <c r="B14" s="159"/>
      <c r="C14" s="160" t="s">
        <v>313</v>
      </c>
      <c r="D14" s="161" t="s">
        <v>308</v>
      </c>
      <c r="E14" s="162" t="str">
        <f>IF(ISERROR(VLOOKUP(D7,(初期設定!D33):(初期設定!L110),8,0)),"",VLOOKUP(D7,(初期設定!D33):(初期設定!L110),8,0))</f>
        <v/>
      </c>
      <c r="F14" s="792"/>
      <c r="G14" s="72"/>
      <c r="H14" s="72"/>
      <c r="I14" s="73"/>
      <c r="J14" s="72"/>
    </row>
    <row r="15" spans="1:22" ht="33" customHeight="1" thickBot="1" x14ac:dyDescent="0.2">
      <c r="A15" s="159"/>
      <c r="B15" s="159"/>
      <c r="C15" s="160" t="s">
        <v>314</v>
      </c>
      <c r="D15" s="161" t="s">
        <v>309</v>
      </c>
      <c r="E15" s="162" t="str">
        <f>IF(ISERROR(VLOOKUP(D7,(初期設定!D33):(初期設定!L110),9,0)),"",VLOOKUP(D7,(初期設定!D33):(初期設定!L110),9,0))</f>
        <v/>
      </c>
      <c r="F15" s="793"/>
      <c r="G15" s="72"/>
      <c r="H15" s="72"/>
      <c r="I15" s="73"/>
      <c r="J15" s="72"/>
    </row>
    <row r="16" spans="1:22" s="72" customFormat="1" ht="12.75" customHeight="1" x14ac:dyDescent="0.15">
      <c r="A16" s="781"/>
      <c r="B16" s="781"/>
      <c r="C16" s="781"/>
      <c r="D16" s="781"/>
      <c r="I16" s="7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</row>
    <row r="17" spans="1:22" s="72" customFormat="1" ht="12.75" customHeight="1" x14ac:dyDescent="0.15">
      <c r="I17" s="7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spans="1:22" s="72" customFormat="1" ht="12.75" customHeight="1" x14ac:dyDescent="0.15">
      <c r="I18" s="7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</row>
    <row r="19" spans="1:22" s="72" customFormat="1" ht="12.75" customHeight="1" x14ac:dyDescent="0.15">
      <c r="I19" s="7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</row>
    <row r="20" spans="1:22" s="72" customFormat="1" ht="12.75" customHeight="1" x14ac:dyDescent="0.15">
      <c r="I20" s="7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</row>
    <row r="21" spans="1:22" s="72" customFormat="1" ht="12.75" customHeight="1" x14ac:dyDescent="0.15">
      <c r="I21" s="7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</row>
    <row r="22" spans="1:22" s="72" customFormat="1" ht="12.75" customHeight="1" x14ac:dyDescent="0.15">
      <c r="I22" s="7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</row>
    <row r="23" spans="1:22" s="72" customFormat="1" ht="12.75" customHeight="1" x14ac:dyDescent="0.15">
      <c r="I23" s="7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1:22" s="72" customFormat="1" ht="12.75" customHeight="1" x14ac:dyDescent="0.15">
      <c r="I24" s="7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1:22" s="72" customFormat="1" ht="12.75" customHeight="1" x14ac:dyDescent="0.15">
      <c r="I25" s="7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6" spans="1:22" s="72" customFormat="1" ht="12.75" customHeight="1" x14ac:dyDescent="0.15">
      <c r="I26" s="7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</row>
    <row r="27" spans="1:22" s="72" customFormat="1" ht="12.75" customHeight="1" x14ac:dyDescent="0.15">
      <c r="I27" s="7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</row>
    <row r="28" spans="1:22" s="72" customFormat="1" ht="12.75" customHeight="1" x14ac:dyDescent="0.15">
      <c r="I28" s="7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</row>
    <row r="29" spans="1:22" s="72" customFormat="1" x14ac:dyDescent="0.15">
      <c r="I29" s="7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</row>
    <row r="30" spans="1:22" s="72" customFormat="1" x14ac:dyDescent="0.15">
      <c r="I30" s="7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</row>
    <row r="31" spans="1:22" s="72" customFormat="1" x14ac:dyDescent="0.15">
      <c r="I31" s="7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</row>
    <row r="32" spans="1:22" x14ac:dyDescent="0.15">
      <c r="A32" s="72"/>
      <c r="B32" s="72"/>
      <c r="C32" s="72"/>
      <c r="D32" s="72"/>
      <c r="E32" s="72"/>
      <c r="F32" s="72"/>
      <c r="G32" s="72"/>
      <c r="H32" s="72"/>
      <c r="I32" s="73"/>
      <c r="J32" s="72"/>
    </row>
    <row r="33" spans="1:10" x14ac:dyDescent="0.15">
      <c r="A33" s="72"/>
      <c r="B33" s="72"/>
      <c r="C33" s="72"/>
      <c r="D33" s="72"/>
      <c r="E33" s="72"/>
      <c r="F33" s="72"/>
      <c r="G33" s="72"/>
      <c r="H33" s="72"/>
      <c r="I33" s="73"/>
      <c r="J33" s="72"/>
    </row>
    <row r="34" spans="1:10" x14ac:dyDescent="0.15">
      <c r="A34" s="72"/>
      <c r="B34" s="72"/>
      <c r="C34" s="72"/>
      <c r="D34" s="72"/>
      <c r="E34" s="72"/>
      <c r="F34" s="72"/>
      <c r="G34" s="72"/>
      <c r="H34" s="72"/>
      <c r="I34" s="73"/>
      <c r="J34" s="72"/>
    </row>
    <row r="35" spans="1:10" x14ac:dyDescent="0.15">
      <c r="A35" s="72"/>
      <c r="B35" s="72"/>
      <c r="C35" s="72"/>
      <c r="D35" s="72"/>
      <c r="E35" s="72"/>
      <c r="F35" s="72"/>
      <c r="G35" s="72"/>
      <c r="H35" s="72"/>
      <c r="I35" s="73"/>
      <c r="J35" s="72"/>
    </row>
    <row r="36" spans="1:10" x14ac:dyDescent="0.15">
      <c r="A36" s="72"/>
      <c r="B36" s="72"/>
      <c r="C36" s="72"/>
      <c r="D36" s="72"/>
      <c r="E36" s="72"/>
      <c r="F36" s="72"/>
      <c r="G36" s="72"/>
      <c r="H36" s="72"/>
      <c r="I36" s="73"/>
      <c r="J36" s="72"/>
    </row>
    <row r="37" spans="1:10" x14ac:dyDescent="0.15">
      <c r="A37" s="72"/>
      <c r="B37" s="72"/>
      <c r="C37" s="72"/>
      <c r="D37" s="72"/>
      <c r="E37" s="72"/>
      <c r="F37" s="72"/>
      <c r="G37" s="72"/>
      <c r="H37" s="72"/>
      <c r="I37" s="73"/>
      <c r="J37" s="72"/>
    </row>
    <row r="38" spans="1:10" x14ac:dyDescent="0.15">
      <c r="A38" s="72"/>
      <c r="B38" s="72"/>
      <c r="C38" s="72"/>
      <c r="D38" s="72"/>
      <c r="E38" s="72"/>
      <c r="F38" s="72"/>
      <c r="G38" s="72"/>
      <c r="H38" s="72"/>
      <c r="I38" s="73"/>
      <c r="J38" s="72"/>
    </row>
    <row r="39" spans="1:10" x14ac:dyDescent="0.15">
      <c r="A39" s="72"/>
      <c r="B39" s="72"/>
      <c r="C39" s="72"/>
      <c r="D39" s="72"/>
      <c r="E39" s="72"/>
      <c r="F39" s="72"/>
      <c r="G39" s="72"/>
      <c r="H39" s="72"/>
      <c r="I39" s="73"/>
      <c r="J39" s="72"/>
    </row>
    <row r="40" spans="1:10" x14ac:dyDescent="0.15">
      <c r="A40" s="72"/>
      <c r="B40" s="72"/>
      <c r="C40" s="72"/>
      <c r="D40" s="72"/>
      <c r="E40" s="72"/>
      <c r="F40" s="72"/>
      <c r="G40" s="72"/>
      <c r="H40" s="72"/>
      <c r="I40" s="73"/>
      <c r="J40" s="72"/>
    </row>
    <row r="41" spans="1:10" x14ac:dyDescent="0.15">
      <c r="A41" s="72"/>
      <c r="B41" s="72"/>
      <c r="C41" s="72"/>
      <c r="D41" s="72"/>
      <c r="E41" s="72"/>
      <c r="F41" s="72"/>
      <c r="G41" s="72"/>
      <c r="H41" s="72"/>
      <c r="I41" s="73"/>
      <c r="J41" s="72"/>
    </row>
    <row r="42" spans="1:10" x14ac:dyDescent="0.15">
      <c r="A42" s="72"/>
      <c r="B42" s="72"/>
      <c r="C42" s="72"/>
      <c r="D42" s="72"/>
      <c r="E42" s="72"/>
      <c r="F42" s="72"/>
      <c r="G42" s="72"/>
      <c r="H42" s="72"/>
      <c r="I42" s="73"/>
      <c r="J42" s="72"/>
    </row>
    <row r="43" spans="1:10" x14ac:dyDescent="0.15">
      <c r="A43" s="72"/>
      <c r="B43" s="72"/>
      <c r="C43" s="72"/>
      <c r="D43" s="72"/>
      <c r="E43" s="72"/>
      <c r="F43" s="72"/>
      <c r="G43" s="72"/>
      <c r="H43" s="72"/>
      <c r="I43" s="73"/>
      <c r="J43" s="72"/>
    </row>
    <row r="44" spans="1:10" x14ac:dyDescent="0.15">
      <c r="A44" s="72"/>
      <c r="B44" s="72"/>
      <c r="C44" s="72"/>
      <c r="D44" s="72"/>
      <c r="E44" s="72"/>
      <c r="F44" s="72"/>
      <c r="G44" s="72"/>
      <c r="H44" s="72"/>
      <c r="I44" s="73"/>
      <c r="J44" s="72"/>
    </row>
    <row r="45" spans="1:10" x14ac:dyDescent="0.15">
      <c r="A45" s="72"/>
      <c r="B45" s="72"/>
      <c r="C45" s="72"/>
      <c r="D45" s="72"/>
      <c r="E45" s="72"/>
      <c r="F45" s="72"/>
      <c r="G45" s="72"/>
      <c r="H45" s="72"/>
      <c r="I45" s="73"/>
      <c r="J45" s="72"/>
    </row>
    <row r="46" spans="1:10" x14ac:dyDescent="0.15">
      <c r="A46" s="72"/>
      <c r="B46" s="72"/>
      <c r="C46" s="72"/>
      <c r="D46" s="72"/>
      <c r="E46" s="72"/>
      <c r="F46" s="72"/>
      <c r="G46" s="72"/>
      <c r="H46" s="72"/>
      <c r="I46" s="73"/>
      <c r="J46" s="72"/>
    </row>
    <row r="47" spans="1:10" x14ac:dyDescent="0.15">
      <c r="A47" s="72"/>
      <c r="B47" s="72"/>
      <c r="C47" s="72"/>
      <c r="D47" s="72"/>
      <c r="E47" s="72"/>
      <c r="F47" s="72"/>
      <c r="G47" s="72"/>
      <c r="H47" s="72"/>
      <c r="I47" s="73"/>
      <c r="J47" s="72"/>
    </row>
    <row r="48" spans="1:10" x14ac:dyDescent="0.15">
      <c r="A48" s="72"/>
      <c r="B48" s="72"/>
      <c r="C48" s="72"/>
      <c r="D48" s="72"/>
      <c r="E48" s="72"/>
      <c r="F48" s="72"/>
      <c r="G48" s="72"/>
      <c r="H48" s="72"/>
      <c r="I48" s="73"/>
      <c r="J48" s="72"/>
    </row>
    <row r="49" spans="1:10" x14ac:dyDescent="0.15">
      <c r="A49" s="72"/>
      <c r="B49" s="72"/>
      <c r="C49" s="72"/>
      <c r="D49" s="72"/>
      <c r="E49" s="72"/>
      <c r="F49" s="72"/>
      <c r="G49" s="72"/>
      <c r="H49" s="72"/>
      <c r="I49" s="73"/>
      <c r="J49" s="72"/>
    </row>
    <row r="50" spans="1:10" x14ac:dyDescent="0.15">
      <c r="A50" s="72"/>
      <c r="B50" s="72"/>
      <c r="C50" s="72"/>
      <c r="D50" s="72"/>
      <c r="E50" s="72"/>
      <c r="F50" s="72"/>
      <c r="G50" s="72"/>
      <c r="H50" s="72"/>
      <c r="I50" s="73"/>
      <c r="J50" s="72"/>
    </row>
    <row r="51" spans="1:10" x14ac:dyDescent="0.15">
      <c r="A51" s="72"/>
      <c r="B51" s="72"/>
      <c r="C51" s="72"/>
      <c r="D51" s="72"/>
      <c r="E51" s="72"/>
      <c r="F51" s="72"/>
      <c r="G51" s="72"/>
      <c r="H51" s="72"/>
      <c r="I51" s="73"/>
      <c r="J51" s="72"/>
    </row>
    <row r="52" spans="1:10" x14ac:dyDescent="0.15">
      <c r="A52" s="72"/>
      <c r="B52" s="72"/>
      <c r="C52" s="72"/>
      <c r="D52" s="72"/>
      <c r="E52" s="72"/>
      <c r="F52" s="72"/>
      <c r="G52" s="72"/>
      <c r="H52" s="72"/>
      <c r="I52" s="73"/>
      <c r="J52" s="72"/>
    </row>
    <row r="53" spans="1:10" x14ac:dyDescent="0.15">
      <c r="A53" s="72"/>
      <c r="B53" s="72"/>
      <c r="C53" s="72"/>
      <c r="D53" s="72"/>
      <c r="E53" s="72"/>
      <c r="F53" s="72"/>
      <c r="G53" s="72"/>
      <c r="H53" s="72"/>
      <c r="I53" s="73"/>
      <c r="J53" s="72"/>
    </row>
    <row r="54" spans="1:10" x14ac:dyDescent="0.15">
      <c r="A54" s="72"/>
      <c r="B54" s="72"/>
      <c r="C54" s="72"/>
      <c r="D54" s="72"/>
      <c r="E54" s="72"/>
      <c r="F54" s="72"/>
      <c r="G54" s="72"/>
      <c r="H54" s="72"/>
      <c r="I54" s="73"/>
      <c r="J54" s="72"/>
    </row>
    <row r="55" spans="1:10" x14ac:dyDescent="0.15">
      <c r="A55" s="72"/>
      <c r="B55" s="72"/>
      <c r="C55" s="72"/>
      <c r="D55" s="72"/>
      <c r="E55" s="72"/>
      <c r="F55" s="72"/>
      <c r="G55" s="72"/>
      <c r="H55" s="72"/>
      <c r="I55" s="73"/>
      <c r="J55" s="72"/>
    </row>
    <row r="56" spans="1:10" x14ac:dyDescent="0.15">
      <c r="A56" s="72"/>
      <c r="B56" s="72"/>
      <c r="C56" s="72"/>
      <c r="D56" s="72"/>
      <c r="E56" s="72"/>
      <c r="F56" s="72"/>
      <c r="G56" s="72"/>
      <c r="H56" s="72"/>
      <c r="I56" s="73"/>
      <c r="J56" s="72"/>
    </row>
    <row r="57" spans="1:10" x14ac:dyDescent="0.15">
      <c r="A57" s="72"/>
      <c r="B57" s="72"/>
      <c r="C57" s="72"/>
      <c r="D57" s="72"/>
      <c r="E57" s="72"/>
      <c r="F57" s="72"/>
      <c r="G57" s="72"/>
      <c r="H57" s="72"/>
      <c r="I57" s="73"/>
      <c r="J57" s="72"/>
    </row>
    <row r="58" spans="1:10" x14ac:dyDescent="0.15">
      <c r="A58" s="72"/>
      <c r="B58" s="72"/>
      <c r="C58" s="72"/>
      <c r="D58" s="72"/>
      <c r="E58" s="72"/>
      <c r="F58" s="72"/>
      <c r="G58" s="72"/>
      <c r="H58" s="72"/>
      <c r="I58" s="73"/>
      <c r="J58" s="72"/>
    </row>
    <row r="59" spans="1:10" x14ac:dyDescent="0.15">
      <c r="A59" s="72"/>
      <c r="B59" s="72"/>
      <c r="C59" s="72"/>
      <c r="D59" s="72"/>
      <c r="E59" s="72"/>
      <c r="F59" s="72"/>
      <c r="G59" s="72"/>
      <c r="H59" s="72"/>
      <c r="I59" s="73"/>
      <c r="J59" s="72"/>
    </row>
    <row r="60" spans="1:10" x14ac:dyDescent="0.15">
      <c r="A60" s="72"/>
      <c r="B60" s="72"/>
      <c r="C60" s="72"/>
      <c r="D60" s="72"/>
      <c r="E60" s="72"/>
      <c r="F60" s="72"/>
      <c r="G60" s="72"/>
      <c r="H60" s="72"/>
      <c r="I60" s="73"/>
      <c r="J60" s="72"/>
    </row>
    <row r="61" spans="1:10" x14ac:dyDescent="0.15">
      <c r="A61" s="72"/>
      <c r="B61" s="72"/>
      <c r="C61" s="72"/>
      <c r="D61" s="72"/>
      <c r="E61" s="72"/>
      <c r="F61" s="72"/>
      <c r="G61" s="72"/>
      <c r="H61" s="72"/>
      <c r="I61" s="73"/>
      <c r="J61" s="72"/>
    </row>
    <row r="62" spans="1:10" x14ac:dyDescent="0.15">
      <c r="A62" s="72"/>
      <c r="B62" s="72"/>
      <c r="C62" s="72"/>
      <c r="D62" s="72"/>
      <c r="E62" s="72"/>
      <c r="F62" s="72"/>
      <c r="G62" s="72"/>
      <c r="H62" s="72"/>
      <c r="I62" s="73"/>
      <c r="J62" s="72"/>
    </row>
    <row r="63" spans="1:10" x14ac:dyDescent="0.15">
      <c r="A63" s="72"/>
      <c r="B63" s="72"/>
      <c r="C63" s="72"/>
      <c r="D63" s="72"/>
      <c r="E63" s="72"/>
      <c r="F63" s="72"/>
      <c r="G63" s="72"/>
      <c r="H63" s="72"/>
      <c r="I63" s="73"/>
      <c r="J63" s="72"/>
    </row>
    <row r="64" spans="1:10" x14ac:dyDescent="0.15">
      <c r="A64" s="72"/>
      <c r="B64" s="72"/>
      <c r="C64" s="72"/>
      <c r="D64" s="72"/>
      <c r="E64" s="72"/>
      <c r="F64" s="72"/>
      <c r="G64" s="72"/>
      <c r="H64" s="72"/>
      <c r="I64" s="73"/>
      <c r="J64" s="72"/>
    </row>
    <row r="65" spans="1:10" x14ac:dyDescent="0.15">
      <c r="A65" s="72"/>
      <c r="B65" s="72"/>
      <c r="C65" s="72"/>
      <c r="D65" s="72"/>
      <c r="E65" s="72"/>
      <c r="F65" s="72"/>
      <c r="G65" s="72"/>
      <c r="H65" s="72"/>
      <c r="I65" s="73"/>
      <c r="J65" s="72"/>
    </row>
    <row r="66" spans="1:10" x14ac:dyDescent="0.15">
      <c r="A66" s="72"/>
      <c r="B66" s="72"/>
      <c r="C66" s="72"/>
      <c r="D66" s="72"/>
      <c r="E66" s="72"/>
      <c r="F66" s="72"/>
      <c r="G66" s="72"/>
      <c r="H66" s="72"/>
      <c r="I66" s="73"/>
      <c r="J66" s="72"/>
    </row>
    <row r="67" spans="1:10" x14ac:dyDescent="0.15">
      <c r="A67" s="72"/>
      <c r="B67" s="72"/>
      <c r="C67" s="72"/>
      <c r="D67" s="72"/>
      <c r="E67" s="72"/>
      <c r="F67" s="72"/>
      <c r="G67" s="72"/>
      <c r="H67" s="72"/>
      <c r="I67" s="73"/>
      <c r="J67" s="72"/>
    </row>
    <row r="68" spans="1:10" x14ac:dyDescent="0.15">
      <c r="A68" s="72"/>
      <c r="B68" s="72"/>
      <c r="C68" s="72"/>
      <c r="D68" s="72"/>
      <c r="E68" s="72"/>
      <c r="F68" s="72"/>
      <c r="G68" s="72"/>
      <c r="H68" s="72"/>
      <c r="I68" s="73"/>
      <c r="J68" s="72"/>
    </row>
    <row r="69" spans="1:10" x14ac:dyDescent="0.15">
      <c r="A69" s="72"/>
      <c r="B69" s="72"/>
      <c r="C69" s="72"/>
      <c r="D69" s="72"/>
      <c r="E69" s="72"/>
      <c r="F69" s="72"/>
      <c r="G69" s="72"/>
      <c r="H69" s="72"/>
      <c r="I69" s="73"/>
      <c r="J69" s="72"/>
    </row>
    <row r="70" spans="1:10" x14ac:dyDescent="0.15">
      <c r="A70" s="72"/>
      <c r="B70" s="72"/>
      <c r="C70" s="72"/>
      <c r="D70" s="72"/>
      <c r="E70" s="72"/>
      <c r="F70" s="72"/>
      <c r="G70" s="72"/>
      <c r="H70" s="72"/>
      <c r="I70" s="73"/>
      <c r="J70" s="72"/>
    </row>
    <row r="71" spans="1:10" x14ac:dyDescent="0.15">
      <c r="A71" s="72"/>
      <c r="B71" s="72"/>
      <c r="C71" s="72"/>
      <c r="D71" s="72"/>
      <c r="E71" s="72"/>
      <c r="F71" s="72"/>
      <c r="G71" s="72"/>
      <c r="H71" s="72"/>
      <c r="I71" s="73"/>
      <c r="J71" s="72"/>
    </row>
    <row r="72" spans="1:10" x14ac:dyDescent="0.15">
      <c r="A72" s="72"/>
      <c r="B72" s="72"/>
      <c r="C72" s="72"/>
      <c r="D72" s="72"/>
      <c r="E72" s="72"/>
      <c r="F72" s="72"/>
      <c r="G72" s="72"/>
      <c r="H72" s="72"/>
      <c r="I72" s="73"/>
      <c r="J72" s="72"/>
    </row>
    <row r="73" spans="1:10" x14ac:dyDescent="0.15">
      <c r="A73" s="72"/>
      <c r="B73" s="72"/>
      <c r="C73" s="72"/>
      <c r="D73" s="72"/>
      <c r="E73" s="72"/>
      <c r="F73" s="72"/>
      <c r="G73" s="72"/>
      <c r="H73" s="72"/>
      <c r="I73" s="73"/>
      <c r="J73" s="72"/>
    </row>
    <row r="74" spans="1:10" x14ac:dyDescent="0.15">
      <c r="A74" s="72"/>
      <c r="B74" s="72"/>
      <c r="C74" s="72"/>
      <c r="D74" s="72"/>
      <c r="E74" s="72"/>
      <c r="F74" s="72"/>
      <c r="G74" s="72"/>
      <c r="H74" s="72"/>
      <c r="I74" s="73"/>
      <c r="J74" s="72"/>
    </row>
    <row r="75" spans="1:10" x14ac:dyDescent="0.15">
      <c r="A75" s="72"/>
      <c r="B75" s="72"/>
      <c r="C75" s="72"/>
      <c r="D75" s="72"/>
      <c r="E75" s="72"/>
      <c r="F75" s="72"/>
      <c r="G75" s="72"/>
      <c r="H75" s="72"/>
      <c r="I75" s="73"/>
      <c r="J75" s="72"/>
    </row>
    <row r="76" spans="1:10" x14ac:dyDescent="0.15">
      <c r="A76" s="72"/>
      <c r="B76" s="72"/>
      <c r="C76" s="72"/>
      <c r="D76" s="72"/>
      <c r="E76" s="72"/>
      <c r="F76" s="72"/>
      <c r="G76" s="72"/>
      <c r="H76" s="72"/>
      <c r="I76" s="73"/>
      <c r="J76" s="72"/>
    </row>
    <row r="77" spans="1:10" x14ac:dyDescent="0.15">
      <c r="A77" s="72"/>
      <c r="B77" s="72"/>
      <c r="C77" s="72"/>
      <c r="D77" s="72"/>
      <c r="E77" s="72"/>
      <c r="F77" s="72"/>
      <c r="G77" s="72"/>
      <c r="H77" s="72"/>
      <c r="I77" s="73"/>
      <c r="J77" s="72"/>
    </row>
    <row r="78" spans="1:10" x14ac:dyDescent="0.15">
      <c r="A78" s="72"/>
      <c r="B78" s="72"/>
      <c r="C78" s="72"/>
      <c r="D78" s="72"/>
      <c r="E78" s="72"/>
      <c r="F78" s="72"/>
      <c r="G78" s="72"/>
      <c r="H78" s="72"/>
      <c r="I78" s="73"/>
      <c r="J78" s="72"/>
    </row>
    <row r="79" spans="1:10" x14ac:dyDescent="0.15">
      <c r="A79" s="72"/>
      <c r="B79" s="72"/>
      <c r="C79" s="72"/>
      <c r="D79" s="72"/>
      <c r="E79" s="72"/>
      <c r="F79" s="72"/>
      <c r="G79" s="72"/>
      <c r="H79" s="72"/>
      <c r="I79" s="73"/>
      <c r="J79" s="72"/>
    </row>
    <row r="80" spans="1:10" x14ac:dyDescent="0.15">
      <c r="A80" s="72"/>
      <c r="B80" s="72"/>
      <c r="C80" s="72"/>
      <c r="D80" s="72"/>
      <c r="E80" s="72"/>
      <c r="F80" s="72"/>
      <c r="G80" s="72"/>
      <c r="H80" s="72"/>
      <c r="I80" s="73"/>
      <c r="J80" s="72"/>
    </row>
    <row r="81" spans="1:10" x14ac:dyDescent="0.15">
      <c r="A81" s="72"/>
      <c r="B81" s="72"/>
      <c r="C81" s="72"/>
      <c r="D81" s="72"/>
      <c r="E81" s="72"/>
      <c r="F81" s="72"/>
      <c r="G81" s="72"/>
      <c r="H81" s="72"/>
      <c r="I81" s="73"/>
      <c r="J81" s="72"/>
    </row>
    <row r="82" spans="1:10" x14ac:dyDescent="0.15">
      <c r="A82" s="72"/>
      <c r="B82" s="72"/>
      <c r="C82" s="72"/>
      <c r="D82" s="72"/>
      <c r="E82" s="72"/>
      <c r="F82" s="72"/>
      <c r="G82" s="72"/>
      <c r="H82" s="72"/>
      <c r="I82" s="73"/>
      <c r="J82" s="72"/>
    </row>
    <row r="83" spans="1:10" x14ac:dyDescent="0.15">
      <c r="A83" s="72"/>
      <c r="B83" s="72"/>
      <c r="C83" s="72"/>
      <c r="D83" s="72"/>
      <c r="E83" s="72"/>
      <c r="F83" s="72"/>
      <c r="G83" s="72"/>
      <c r="H83" s="72"/>
      <c r="I83" s="73"/>
      <c r="J83" s="72"/>
    </row>
    <row r="84" spans="1:10" x14ac:dyDescent="0.15">
      <c r="A84" s="72"/>
      <c r="B84" s="72"/>
      <c r="C84" s="72"/>
      <c r="D84" s="72"/>
      <c r="E84" s="72"/>
      <c r="F84" s="72"/>
      <c r="G84" s="72"/>
      <c r="H84" s="72"/>
      <c r="I84" s="73"/>
      <c r="J84" s="72"/>
    </row>
    <row r="85" spans="1:10" x14ac:dyDescent="0.15">
      <c r="A85" s="72"/>
      <c r="B85" s="72"/>
      <c r="C85" s="72"/>
      <c r="D85" s="72"/>
      <c r="E85" s="72"/>
      <c r="F85" s="72"/>
      <c r="G85" s="72"/>
      <c r="H85" s="72"/>
      <c r="I85" s="73"/>
      <c r="J85" s="72"/>
    </row>
    <row r="86" spans="1:10" x14ac:dyDescent="0.15">
      <c r="A86" s="72"/>
      <c r="B86" s="72"/>
      <c r="C86" s="72"/>
      <c r="D86" s="72"/>
      <c r="E86" s="72"/>
      <c r="F86" s="72"/>
      <c r="G86" s="72"/>
      <c r="H86" s="72"/>
      <c r="I86" s="73"/>
      <c r="J86" s="72"/>
    </row>
    <row r="87" spans="1:10" x14ac:dyDescent="0.15">
      <c r="A87" s="72"/>
      <c r="B87" s="72"/>
      <c r="C87" s="72"/>
      <c r="D87" s="72"/>
      <c r="E87" s="72"/>
      <c r="F87" s="72"/>
      <c r="G87" s="72"/>
      <c r="H87" s="72"/>
      <c r="I87" s="73"/>
      <c r="J87" s="72"/>
    </row>
    <row r="88" spans="1:10" x14ac:dyDescent="0.15">
      <c r="A88" s="72"/>
      <c r="B88" s="72"/>
      <c r="C88" s="72"/>
      <c r="D88" s="72"/>
      <c r="E88" s="72"/>
      <c r="F88" s="72"/>
      <c r="G88" s="72"/>
      <c r="H88" s="72"/>
      <c r="I88" s="73"/>
      <c r="J88" s="72"/>
    </row>
    <row r="89" spans="1:10" x14ac:dyDescent="0.15">
      <c r="A89" s="72"/>
      <c r="B89" s="72"/>
      <c r="C89" s="72"/>
      <c r="D89" s="72"/>
      <c r="E89" s="72"/>
      <c r="F89" s="72"/>
      <c r="G89" s="72"/>
      <c r="H89" s="72"/>
      <c r="I89" s="73"/>
      <c r="J89" s="72"/>
    </row>
    <row r="90" spans="1:10" x14ac:dyDescent="0.15">
      <c r="A90" s="72"/>
      <c r="B90" s="72"/>
      <c r="C90" s="72"/>
      <c r="D90" s="72"/>
      <c r="E90" s="72"/>
      <c r="F90" s="72"/>
      <c r="G90" s="72"/>
      <c r="H90" s="72"/>
      <c r="I90" s="73"/>
      <c r="J90" s="72"/>
    </row>
    <row r="91" spans="1:10" x14ac:dyDescent="0.15">
      <c r="A91" s="72"/>
      <c r="B91" s="72"/>
      <c r="C91" s="72"/>
      <c r="D91" s="72"/>
      <c r="E91" s="72"/>
      <c r="F91" s="72"/>
      <c r="G91" s="72"/>
      <c r="H91" s="72"/>
      <c r="I91" s="73"/>
      <c r="J91" s="72"/>
    </row>
    <row r="92" spans="1:10" x14ac:dyDescent="0.15">
      <c r="A92" s="72"/>
      <c r="B92" s="72"/>
      <c r="C92" s="72"/>
      <c r="D92" s="72"/>
      <c r="E92" s="72"/>
      <c r="F92" s="72"/>
      <c r="G92" s="72"/>
      <c r="H92" s="72"/>
      <c r="I92" s="73"/>
      <c r="J92" s="72"/>
    </row>
    <row r="93" spans="1:10" x14ac:dyDescent="0.15">
      <c r="A93" s="72"/>
      <c r="B93" s="72"/>
      <c r="C93" s="72"/>
      <c r="D93" s="72"/>
      <c r="E93" s="72"/>
      <c r="F93" s="72"/>
      <c r="G93" s="72"/>
      <c r="H93" s="72"/>
      <c r="I93" s="73"/>
      <c r="J93" s="72"/>
    </row>
    <row r="94" spans="1:10" x14ac:dyDescent="0.15">
      <c r="A94" s="72"/>
      <c r="B94" s="72"/>
      <c r="C94" s="72"/>
      <c r="D94" s="72"/>
      <c r="E94" s="72"/>
      <c r="F94" s="72"/>
      <c r="G94" s="72"/>
      <c r="H94" s="72"/>
      <c r="I94" s="73"/>
      <c r="J94" s="72"/>
    </row>
    <row r="95" spans="1:10" x14ac:dyDescent="0.15">
      <c r="A95" s="72"/>
      <c r="B95" s="72"/>
      <c r="C95" s="72"/>
      <c r="D95" s="72"/>
      <c r="E95" s="72"/>
      <c r="F95" s="72"/>
      <c r="G95" s="72"/>
      <c r="H95" s="72"/>
      <c r="I95" s="73"/>
      <c r="J95" s="72"/>
    </row>
    <row r="96" spans="1:10" x14ac:dyDescent="0.15">
      <c r="A96" s="72"/>
      <c r="B96" s="72"/>
      <c r="C96" s="72"/>
      <c r="D96" s="72"/>
      <c r="E96" s="72"/>
      <c r="F96" s="72"/>
      <c r="G96" s="72"/>
      <c r="H96" s="72"/>
      <c r="I96" s="73"/>
      <c r="J96" s="72"/>
    </row>
    <row r="97" spans="1:10" x14ac:dyDescent="0.15">
      <c r="A97" s="72"/>
      <c r="B97" s="72"/>
      <c r="C97" s="72"/>
      <c r="D97" s="72"/>
      <c r="E97" s="72"/>
      <c r="F97" s="72"/>
      <c r="G97" s="72"/>
      <c r="H97" s="72"/>
      <c r="I97" s="73"/>
      <c r="J97" s="72"/>
    </row>
    <row r="98" spans="1:10" x14ac:dyDescent="0.15">
      <c r="A98" s="72"/>
      <c r="B98" s="72"/>
      <c r="C98" s="72"/>
      <c r="D98" s="72"/>
      <c r="E98" s="72"/>
      <c r="F98" s="72"/>
      <c r="G98" s="72"/>
      <c r="H98" s="72"/>
      <c r="I98" s="73"/>
      <c r="J98" s="72"/>
    </row>
    <row r="99" spans="1:10" x14ac:dyDescent="0.15">
      <c r="A99" s="72"/>
      <c r="B99" s="72"/>
      <c r="C99" s="72"/>
      <c r="D99" s="72"/>
      <c r="E99" s="72"/>
      <c r="F99" s="72"/>
      <c r="G99" s="72"/>
      <c r="H99" s="72"/>
      <c r="I99" s="73"/>
      <c r="J99" s="72"/>
    </row>
    <row r="100" spans="1:10" x14ac:dyDescent="0.15">
      <c r="A100" s="72"/>
      <c r="B100" s="72"/>
      <c r="C100" s="72"/>
      <c r="D100" s="72"/>
      <c r="E100" s="72"/>
      <c r="F100" s="72"/>
      <c r="G100" s="72"/>
      <c r="H100" s="72"/>
      <c r="I100" s="73"/>
      <c r="J100" s="72"/>
    </row>
    <row r="101" spans="1:10" x14ac:dyDescent="0.15">
      <c r="A101" s="72"/>
      <c r="B101" s="72"/>
      <c r="C101" s="72"/>
      <c r="D101" s="72"/>
      <c r="E101" s="72"/>
      <c r="F101" s="72"/>
      <c r="G101" s="72"/>
      <c r="H101" s="72"/>
      <c r="I101" s="73"/>
      <c r="J101" s="72"/>
    </row>
    <row r="102" spans="1:10" x14ac:dyDescent="0.15">
      <c r="A102" s="72"/>
      <c r="B102" s="72"/>
      <c r="C102" s="72"/>
      <c r="D102" s="72"/>
      <c r="E102" s="72"/>
      <c r="F102" s="72"/>
      <c r="G102" s="72"/>
      <c r="H102" s="72"/>
      <c r="I102" s="73"/>
      <c r="J102" s="72"/>
    </row>
    <row r="103" spans="1:10" x14ac:dyDescent="0.15">
      <c r="A103" s="72"/>
      <c r="B103" s="72"/>
      <c r="C103" s="72"/>
      <c r="D103" s="72"/>
      <c r="E103" s="72"/>
      <c r="F103" s="72"/>
      <c r="G103" s="72"/>
      <c r="H103" s="72"/>
      <c r="I103" s="73"/>
      <c r="J103" s="72"/>
    </row>
    <row r="104" spans="1:10" x14ac:dyDescent="0.15">
      <c r="A104" s="72"/>
      <c r="B104" s="72"/>
      <c r="C104" s="72"/>
      <c r="D104" s="72"/>
      <c r="E104" s="72"/>
      <c r="F104" s="72"/>
      <c r="G104" s="72"/>
      <c r="H104" s="72"/>
      <c r="I104" s="73"/>
      <c r="J104" s="72"/>
    </row>
    <row r="105" spans="1:10" x14ac:dyDescent="0.15">
      <c r="A105" s="72"/>
      <c r="B105" s="72"/>
      <c r="C105" s="72"/>
      <c r="D105" s="72"/>
      <c r="E105" s="72"/>
      <c r="F105" s="72"/>
      <c r="G105" s="72"/>
      <c r="H105" s="72"/>
      <c r="I105" s="73"/>
      <c r="J105" s="72"/>
    </row>
    <row r="106" spans="1:10" x14ac:dyDescent="0.15">
      <c r="A106" s="72"/>
      <c r="B106" s="72"/>
      <c r="C106" s="72"/>
      <c r="D106" s="72"/>
      <c r="E106" s="72"/>
      <c r="F106" s="72"/>
      <c r="G106" s="72"/>
      <c r="H106" s="72"/>
      <c r="I106" s="73"/>
      <c r="J106" s="72"/>
    </row>
    <row r="107" spans="1:10" x14ac:dyDescent="0.15">
      <c r="A107" s="72"/>
      <c r="B107" s="72"/>
      <c r="C107" s="72"/>
      <c r="D107" s="72"/>
      <c r="E107" s="72"/>
      <c r="F107" s="72"/>
      <c r="G107" s="72"/>
      <c r="H107" s="72"/>
      <c r="I107" s="73"/>
      <c r="J107" s="72"/>
    </row>
    <row r="108" spans="1:10" x14ac:dyDescent="0.15">
      <c r="A108" s="72"/>
      <c r="B108" s="72"/>
      <c r="C108" s="72"/>
      <c r="D108" s="72"/>
      <c r="E108" s="72"/>
      <c r="F108" s="72"/>
      <c r="G108" s="72"/>
      <c r="H108" s="72"/>
      <c r="I108" s="73"/>
      <c r="J108" s="72"/>
    </row>
    <row r="109" spans="1:10" x14ac:dyDescent="0.15">
      <c r="A109" s="72"/>
      <c r="B109" s="72"/>
      <c r="C109" s="72"/>
      <c r="D109" s="72"/>
      <c r="E109" s="72"/>
      <c r="F109" s="72"/>
      <c r="G109" s="72"/>
      <c r="H109" s="72"/>
      <c r="I109" s="73"/>
      <c r="J109" s="72"/>
    </row>
    <row r="110" spans="1:10" x14ac:dyDescent="0.15">
      <c r="A110" s="72"/>
      <c r="B110" s="72"/>
      <c r="C110" s="72"/>
      <c r="D110" s="72"/>
      <c r="E110" s="72"/>
      <c r="F110" s="72"/>
      <c r="G110" s="72"/>
      <c r="H110" s="72"/>
      <c r="I110" s="73"/>
      <c r="J110" s="72"/>
    </row>
    <row r="111" spans="1:10" x14ac:dyDescent="0.15">
      <c r="A111" s="72"/>
      <c r="B111" s="72"/>
      <c r="C111" s="72"/>
      <c r="D111" s="72"/>
      <c r="E111" s="72"/>
      <c r="F111" s="72"/>
      <c r="G111" s="72"/>
      <c r="H111" s="72"/>
      <c r="I111" s="73"/>
      <c r="J111" s="72"/>
    </row>
    <row r="112" spans="1:10" x14ac:dyDescent="0.15">
      <c r="A112" s="72"/>
      <c r="B112" s="72"/>
      <c r="C112" s="72"/>
      <c r="D112" s="72"/>
      <c r="E112" s="72"/>
      <c r="F112" s="72"/>
      <c r="G112" s="72"/>
      <c r="H112" s="72"/>
      <c r="I112" s="73"/>
      <c r="J112" s="72"/>
    </row>
    <row r="113" spans="1:10" x14ac:dyDescent="0.15">
      <c r="A113" s="72"/>
      <c r="B113" s="72"/>
      <c r="C113" s="72"/>
      <c r="D113" s="72"/>
      <c r="E113" s="72"/>
      <c r="F113" s="72"/>
      <c r="G113" s="72"/>
      <c r="H113" s="72"/>
      <c r="I113" s="73"/>
      <c r="J113" s="72"/>
    </row>
    <row r="114" spans="1:10" x14ac:dyDescent="0.15">
      <c r="A114" s="72"/>
      <c r="B114" s="72"/>
      <c r="C114" s="72"/>
      <c r="D114" s="72"/>
      <c r="E114" s="72"/>
      <c r="F114" s="72"/>
      <c r="G114" s="72"/>
      <c r="H114" s="72"/>
      <c r="I114" s="73"/>
      <c r="J114" s="72"/>
    </row>
    <row r="115" spans="1:10" x14ac:dyDescent="0.15">
      <c r="A115" s="72"/>
      <c r="B115" s="72"/>
      <c r="C115" s="72"/>
      <c r="D115" s="72"/>
      <c r="E115" s="72"/>
      <c r="F115" s="72"/>
      <c r="G115" s="72"/>
      <c r="H115" s="72"/>
      <c r="I115" s="73"/>
      <c r="J115" s="72"/>
    </row>
    <row r="116" spans="1:10" x14ac:dyDescent="0.15">
      <c r="A116" s="72"/>
      <c r="B116" s="72"/>
      <c r="C116" s="72"/>
      <c r="D116" s="72"/>
      <c r="E116" s="72"/>
      <c r="F116" s="72"/>
      <c r="G116" s="72"/>
      <c r="H116" s="72"/>
      <c r="I116" s="73"/>
      <c r="J116" s="72"/>
    </row>
    <row r="117" spans="1:10" x14ac:dyDescent="0.15">
      <c r="A117" s="72"/>
      <c r="B117" s="72"/>
      <c r="C117" s="72"/>
      <c r="D117" s="72"/>
      <c r="E117" s="72"/>
      <c r="F117" s="72"/>
      <c r="G117" s="72"/>
      <c r="H117" s="72"/>
      <c r="I117" s="73"/>
      <c r="J117" s="72"/>
    </row>
    <row r="118" spans="1:10" x14ac:dyDescent="0.15">
      <c r="A118" s="72"/>
      <c r="B118" s="72"/>
      <c r="C118" s="72"/>
      <c r="D118" s="72"/>
      <c r="E118" s="72"/>
      <c r="F118" s="72"/>
      <c r="G118" s="72"/>
      <c r="H118" s="72"/>
      <c r="I118" s="73"/>
      <c r="J118" s="72"/>
    </row>
    <row r="119" spans="1:10" x14ac:dyDescent="0.15">
      <c r="A119" s="72"/>
      <c r="B119" s="72"/>
      <c r="C119" s="72"/>
      <c r="D119" s="72"/>
      <c r="E119" s="72"/>
      <c r="F119" s="72"/>
      <c r="G119" s="72"/>
      <c r="H119" s="72"/>
      <c r="I119" s="73"/>
      <c r="J119" s="72"/>
    </row>
    <row r="120" spans="1:10" x14ac:dyDescent="0.15">
      <c r="A120" s="72"/>
      <c r="B120" s="72"/>
      <c r="C120" s="72"/>
      <c r="D120" s="72"/>
      <c r="E120" s="72"/>
      <c r="F120" s="72"/>
      <c r="G120" s="72"/>
      <c r="H120" s="72"/>
      <c r="I120" s="73"/>
      <c r="J120" s="72"/>
    </row>
    <row r="121" spans="1:10" x14ac:dyDescent="0.15">
      <c r="A121" s="72"/>
      <c r="B121" s="72"/>
      <c r="C121" s="72"/>
      <c r="D121" s="72"/>
      <c r="E121" s="72"/>
      <c r="F121" s="72"/>
      <c r="G121" s="72"/>
      <c r="H121" s="72"/>
      <c r="I121" s="73"/>
      <c r="J121" s="72"/>
    </row>
    <row r="122" spans="1:10" x14ac:dyDescent="0.15">
      <c r="A122" s="72"/>
      <c r="B122" s="72"/>
      <c r="C122" s="72"/>
      <c r="D122" s="72"/>
      <c r="E122" s="72"/>
      <c r="F122" s="72"/>
      <c r="G122" s="72"/>
      <c r="H122" s="72"/>
      <c r="I122" s="73"/>
      <c r="J122" s="72"/>
    </row>
    <row r="123" spans="1:10" x14ac:dyDescent="0.15">
      <c r="A123" s="72"/>
      <c r="B123" s="72"/>
      <c r="C123" s="72"/>
      <c r="D123" s="72"/>
      <c r="E123" s="72"/>
      <c r="F123" s="72"/>
      <c r="G123" s="72"/>
      <c r="H123" s="72"/>
      <c r="I123" s="73"/>
      <c r="J123" s="72"/>
    </row>
    <row r="124" spans="1:10" x14ac:dyDescent="0.15">
      <c r="A124" s="72"/>
      <c r="B124" s="72"/>
      <c r="C124" s="72"/>
      <c r="D124" s="72"/>
      <c r="E124" s="72"/>
      <c r="F124" s="72"/>
      <c r="G124" s="72"/>
      <c r="H124" s="72"/>
      <c r="I124" s="73"/>
      <c r="J124" s="72"/>
    </row>
    <row r="125" spans="1:10" x14ac:dyDescent="0.15">
      <c r="A125" s="72"/>
      <c r="B125" s="72"/>
      <c r="C125" s="72"/>
      <c r="D125" s="72"/>
      <c r="E125" s="72"/>
      <c r="F125" s="72"/>
      <c r="G125" s="72"/>
      <c r="H125" s="72"/>
      <c r="I125" s="73"/>
      <c r="J125" s="72"/>
    </row>
    <row r="126" spans="1:10" x14ac:dyDescent="0.15">
      <c r="A126" s="72"/>
      <c r="B126" s="72"/>
      <c r="C126" s="72"/>
      <c r="D126" s="72"/>
      <c r="E126" s="72"/>
      <c r="F126" s="72"/>
      <c r="G126" s="72"/>
      <c r="H126" s="72"/>
      <c r="I126" s="73"/>
      <c r="J126" s="72"/>
    </row>
    <row r="127" spans="1:10" x14ac:dyDescent="0.15">
      <c r="A127" s="72"/>
      <c r="B127" s="72"/>
      <c r="C127" s="72"/>
      <c r="D127" s="72"/>
      <c r="E127" s="72"/>
      <c r="F127" s="72"/>
      <c r="G127" s="72"/>
      <c r="H127" s="72"/>
      <c r="I127" s="73"/>
      <c r="J127" s="72"/>
    </row>
    <row r="128" spans="1:10" x14ac:dyDescent="0.15">
      <c r="A128" s="72"/>
      <c r="B128" s="72"/>
      <c r="C128" s="72"/>
      <c r="D128" s="72"/>
      <c r="E128" s="72"/>
      <c r="F128" s="72"/>
      <c r="G128" s="72"/>
      <c r="H128" s="72"/>
      <c r="I128" s="73"/>
      <c r="J128" s="72"/>
    </row>
    <row r="129" spans="1:10" x14ac:dyDescent="0.15">
      <c r="A129" s="72"/>
      <c r="B129" s="72"/>
      <c r="C129" s="72"/>
      <c r="D129" s="72"/>
      <c r="E129" s="72"/>
      <c r="F129" s="72"/>
      <c r="G129" s="72"/>
      <c r="H129" s="72"/>
      <c r="I129" s="73"/>
      <c r="J129" s="72"/>
    </row>
    <row r="130" spans="1:10" x14ac:dyDescent="0.15">
      <c r="A130" s="72"/>
      <c r="B130" s="72"/>
      <c r="C130" s="72"/>
      <c r="D130" s="72"/>
      <c r="E130" s="72"/>
      <c r="F130" s="72"/>
      <c r="G130" s="72"/>
      <c r="H130" s="72"/>
      <c r="I130" s="73"/>
      <c r="J130" s="72"/>
    </row>
    <row r="131" spans="1:10" x14ac:dyDescent="0.15">
      <c r="A131" s="72"/>
      <c r="B131" s="72"/>
      <c r="C131" s="72"/>
      <c r="D131" s="72"/>
      <c r="E131" s="72"/>
      <c r="F131" s="72"/>
      <c r="G131" s="72"/>
      <c r="H131" s="72"/>
      <c r="I131" s="73"/>
      <c r="J131" s="72"/>
    </row>
    <row r="132" spans="1:10" x14ac:dyDescent="0.15">
      <c r="A132" s="72"/>
      <c r="B132" s="72"/>
      <c r="C132" s="72"/>
      <c r="D132" s="72"/>
      <c r="E132" s="72"/>
      <c r="F132" s="72"/>
      <c r="G132" s="72"/>
      <c r="H132" s="72"/>
      <c r="I132" s="73"/>
      <c r="J132" s="72"/>
    </row>
    <row r="133" spans="1:10" x14ac:dyDescent="0.15">
      <c r="A133" s="72"/>
      <c r="B133" s="72"/>
      <c r="C133" s="72"/>
      <c r="D133" s="72"/>
      <c r="E133" s="72"/>
      <c r="F133" s="72"/>
      <c r="G133" s="72"/>
      <c r="H133" s="72"/>
      <c r="I133" s="73"/>
      <c r="J133" s="72"/>
    </row>
    <row r="134" spans="1:10" x14ac:dyDescent="0.15">
      <c r="A134" s="72"/>
      <c r="B134" s="72"/>
      <c r="C134" s="72"/>
      <c r="D134" s="72"/>
      <c r="E134" s="72"/>
      <c r="F134" s="72"/>
      <c r="G134" s="72"/>
      <c r="H134" s="72"/>
      <c r="I134" s="73"/>
      <c r="J134" s="72"/>
    </row>
    <row r="135" spans="1:10" x14ac:dyDescent="0.15">
      <c r="A135" s="72"/>
      <c r="B135" s="72"/>
      <c r="C135" s="72"/>
      <c r="D135" s="72"/>
      <c r="E135" s="72"/>
      <c r="F135" s="72"/>
      <c r="G135" s="72"/>
      <c r="H135" s="72"/>
      <c r="I135" s="73"/>
      <c r="J135" s="72"/>
    </row>
  </sheetData>
  <mergeCells count="4">
    <mergeCell ref="A16:D16"/>
    <mergeCell ref="A2:A5"/>
    <mergeCell ref="C2:F4"/>
    <mergeCell ref="F13:F15"/>
  </mergeCells>
  <phoneticPr fontId="4"/>
  <conditionalFormatting sqref="D7">
    <cfRule type="expression" dxfId="137" priority="17">
      <formula>LEN(D7)&gt;0</formula>
    </cfRule>
  </conditionalFormatting>
  <conditionalFormatting sqref="E13:E15">
    <cfRule type="expression" dxfId="136" priority="12">
      <formula>LEN(E13)&gt;0</formula>
    </cfRule>
  </conditionalFormatting>
  <pageMargins left="0.7" right="0.7" top="0.75" bottom="0.75" header="0.3" footer="0.3"/>
  <pageSetup paperSize="9" scale="96" orientation="landscape" r:id="rId1"/>
  <ignoredErrors>
    <ignoredError sqref="E13:E15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V135"/>
  <sheetViews>
    <sheetView showZeros="0" zoomScaleNormal="100" workbookViewId="0">
      <pane xSplit="6" ySplit="16" topLeftCell="G21" activePane="bottomRight" state="frozen"/>
      <selection activeCell="C2" sqref="C2:O5"/>
      <selection pane="topRight" activeCell="C2" sqref="C2:O5"/>
      <selection pane="bottomLeft" activeCell="C2" sqref="C2:O5"/>
      <selection pane="bottomRight" activeCell="E13" sqref="E13"/>
    </sheetView>
  </sheetViews>
  <sheetFormatPr defaultColWidth="9" defaultRowHeight="15" x14ac:dyDescent="0.15"/>
  <cols>
    <col min="1" max="1" width="19" style="77" customWidth="1"/>
    <col min="2" max="2" width="3.625" style="77" customWidth="1"/>
    <col min="3" max="3" width="5.625" style="77" customWidth="1"/>
    <col min="4" max="5" width="27.25" style="77" customWidth="1"/>
    <col min="6" max="6" width="23.875" style="77" customWidth="1"/>
    <col min="7" max="7" width="61.75" style="77" customWidth="1"/>
    <col min="8" max="8" width="3.625" style="77" customWidth="1"/>
    <col min="9" max="9" width="9" style="94"/>
    <col min="10" max="16384" width="9" style="77"/>
  </cols>
  <sheetData>
    <row r="1" spans="1:22" ht="12.75" customHeight="1" thickBot="1" x14ac:dyDescent="0.2">
      <c r="A1" s="71" t="s">
        <v>317</v>
      </c>
      <c r="B1" s="71"/>
      <c r="C1" s="71"/>
      <c r="D1" s="72"/>
      <c r="E1" s="72"/>
      <c r="F1" s="72"/>
      <c r="G1" s="72"/>
      <c r="H1" s="72"/>
      <c r="I1" s="73"/>
      <c r="J1" s="72"/>
    </row>
    <row r="2" spans="1:22" ht="34.5" customHeight="1" thickTop="1" x14ac:dyDescent="0.15">
      <c r="A2" s="758" t="s">
        <v>396</v>
      </c>
      <c r="B2" s="72"/>
      <c r="C2" s="782" t="str">
        <f>(初期設定!D3)</f>
        <v>第70回NHK杯全国高校放送コンテスト　宮崎県予選　参加申込及び部顧問（運営委員）の動静調査の入力</v>
      </c>
      <c r="D2" s="783"/>
      <c r="E2" s="783"/>
      <c r="F2" s="784"/>
      <c r="G2" s="72"/>
      <c r="H2" s="72"/>
      <c r="I2" s="72"/>
      <c r="J2" s="72"/>
      <c r="K2" s="144"/>
      <c r="M2" s="94"/>
      <c r="N2" s="94"/>
      <c r="P2" s="136"/>
      <c r="Q2" s="144"/>
      <c r="R2" s="145"/>
      <c r="U2" s="94"/>
    </row>
    <row r="3" spans="1:22" ht="34.5" customHeight="1" x14ac:dyDescent="0.15">
      <c r="A3" s="758"/>
      <c r="B3" s="72"/>
      <c r="C3" s="785"/>
      <c r="D3" s="786"/>
      <c r="E3" s="786"/>
      <c r="F3" s="787"/>
      <c r="G3" s="72"/>
      <c r="H3" s="72"/>
      <c r="I3" s="72"/>
      <c r="J3" s="72"/>
      <c r="M3" s="94"/>
      <c r="N3" s="94"/>
      <c r="P3" s="136"/>
      <c r="Q3" s="144"/>
      <c r="R3" s="145"/>
      <c r="U3" s="94"/>
    </row>
    <row r="4" spans="1:22" ht="34.5" customHeight="1" thickBot="1" x14ac:dyDescent="0.2">
      <c r="A4" s="758"/>
      <c r="B4" s="72"/>
      <c r="C4" s="788"/>
      <c r="D4" s="789"/>
      <c r="E4" s="789"/>
      <c r="F4" s="790"/>
      <c r="G4" s="72"/>
      <c r="H4" s="72"/>
      <c r="I4" s="72"/>
      <c r="J4" s="72"/>
      <c r="M4" s="94"/>
      <c r="N4" s="94"/>
      <c r="P4" s="136"/>
      <c r="Q4" s="144"/>
      <c r="R4" s="145"/>
      <c r="U4" s="94"/>
    </row>
    <row r="5" spans="1:22" ht="6.75" customHeight="1" thickTop="1" thickBot="1" x14ac:dyDescent="0.2">
      <c r="A5" s="758"/>
      <c r="B5" s="72"/>
      <c r="C5" s="72"/>
      <c r="D5" s="72"/>
      <c r="E5" s="72"/>
      <c r="F5" s="72"/>
      <c r="G5" s="72"/>
      <c r="H5" s="72"/>
      <c r="I5" s="73"/>
      <c r="J5" s="72"/>
    </row>
    <row r="6" spans="1:22" ht="15.75" customHeight="1" thickBot="1" x14ac:dyDescent="0.2">
      <c r="A6" s="72"/>
      <c r="B6" s="72"/>
      <c r="C6" s="72"/>
      <c r="D6" s="146" t="s">
        <v>10</v>
      </c>
      <c r="E6" s="72"/>
      <c r="F6" s="72"/>
      <c r="G6" s="72"/>
      <c r="H6" s="72"/>
      <c r="I6" s="73"/>
      <c r="J6" s="72"/>
    </row>
    <row r="7" spans="1:22" ht="26.25" customHeight="1" thickTop="1" thickBot="1" x14ac:dyDescent="0.2">
      <c r="A7" s="72"/>
      <c r="B7" s="72"/>
      <c r="C7" s="72"/>
      <c r="D7" s="147">
        <f>(Ⅰ!C9)</f>
        <v>0</v>
      </c>
      <c r="E7" s="72"/>
      <c r="F7" s="72"/>
      <c r="G7" s="72"/>
      <c r="H7" s="149"/>
      <c r="I7" s="73"/>
      <c r="J7" s="72"/>
    </row>
    <row r="8" spans="1:22" ht="6" customHeight="1" thickBot="1" x14ac:dyDescent="0.2">
      <c r="A8" s="72"/>
      <c r="B8" s="72"/>
      <c r="C8" s="72"/>
      <c r="D8" s="72"/>
      <c r="E8" s="72"/>
      <c r="F8" s="72"/>
      <c r="G8" s="72"/>
      <c r="H8" s="72"/>
      <c r="I8" s="73"/>
      <c r="J8" s="72"/>
    </row>
    <row r="9" spans="1:22" ht="16.5" customHeight="1" x14ac:dyDescent="0.15">
      <c r="A9" s="72"/>
      <c r="B9" s="72"/>
      <c r="C9" s="150" t="s">
        <v>490</v>
      </c>
      <c r="D9" s="151"/>
      <c r="E9" s="151"/>
      <c r="F9" s="152"/>
      <c r="G9" s="72"/>
      <c r="H9" s="72"/>
      <c r="I9" s="73"/>
      <c r="J9" s="72"/>
    </row>
    <row r="10" spans="1:22" ht="16.5" customHeight="1" x14ac:dyDescent="0.15">
      <c r="A10" s="72"/>
      <c r="B10" s="72"/>
      <c r="C10" s="153" t="s">
        <v>491</v>
      </c>
      <c r="D10" s="154"/>
      <c r="E10" s="154"/>
      <c r="F10" s="155"/>
      <c r="G10" s="72"/>
      <c r="H10" s="72"/>
      <c r="I10" s="73"/>
      <c r="J10" s="72"/>
    </row>
    <row r="11" spans="1:22" ht="16.5" customHeight="1" thickBot="1" x14ac:dyDescent="0.2">
      <c r="A11" s="72"/>
      <c r="B11" s="72"/>
      <c r="C11" s="156" t="s">
        <v>315</v>
      </c>
      <c r="D11" s="157"/>
      <c r="E11" s="157"/>
      <c r="F11" s="158"/>
      <c r="G11" s="72"/>
      <c r="H11" s="72"/>
      <c r="I11" s="73"/>
      <c r="J11" s="72"/>
    </row>
    <row r="12" spans="1:22" ht="10.5" customHeight="1" thickBot="1" x14ac:dyDescent="0.2">
      <c r="A12" s="72"/>
      <c r="B12" s="72"/>
      <c r="C12" s="72"/>
      <c r="D12" s="72"/>
      <c r="E12" s="72"/>
      <c r="F12" s="72"/>
      <c r="G12" s="72"/>
      <c r="H12" s="72"/>
      <c r="I12" s="73"/>
      <c r="J12" s="72"/>
    </row>
    <row r="13" spans="1:22" ht="33" customHeight="1" thickBot="1" x14ac:dyDescent="0.2">
      <c r="A13" s="159"/>
      <c r="B13" s="159"/>
      <c r="C13" s="160" t="s">
        <v>312</v>
      </c>
      <c r="D13" s="161" t="s">
        <v>310</v>
      </c>
      <c r="E13" s="162" t="str">
        <f>IF(ISERROR(VLOOKUP(D7,(初期設定!D33):(初期設定!L110),7,0)),"",VLOOKUP(D7,(初期設定!D33):(初期設定!L110),7,0))</f>
        <v/>
      </c>
      <c r="F13" s="794"/>
      <c r="G13" s="72"/>
      <c r="H13" s="72"/>
      <c r="I13" s="73"/>
      <c r="J13" s="72"/>
    </row>
    <row r="14" spans="1:22" ht="33" customHeight="1" thickBot="1" x14ac:dyDescent="0.2">
      <c r="A14" s="159"/>
      <c r="B14" s="159"/>
      <c r="C14" s="160" t="s">
        <v>313</v>
      </c>
      <c r="D14" s="161" t="s">
        <v>308</v>
      </c>
      <c r="E14" s="162" t="str">
        <f>IF(ISERROR(VLOOKUP(D7,(初期設定!D33):(初期設定!L110),8,0)),"",VLOOKUP(D7,(初期設定!D33):(初期設定!L110),8,0))</f>
        <v/>
      </c>
      <c r="F14" s="794"/>
      <c r="G14" s="72"/>
      <c r="H14" s="72"/>
      <c r="I14" s="73"/>
      <c r="J14" s="72"/>
    </row>
    <row r="15" spans="1:22" ht="33" customHeight="1" thickBot="1" x14ac:dyDescent="0.2">
      <c r="A15" s="159"/>
      <c r="B15" s="159"/>
      <c r="C15" s="160" t="s">
        <v>314</v>
      </c>
      <c r="D15" s="161" t="s">
        <v>309</v>
      </c>
      <c r="E15" s="162" t="str">
        <f>IF(ISERROR(VLOOKUP(D7,(初期設定!D33):(初期設定!L110),9,0)),"",VLOOKUP(D7,(初期設定!D33):(初期設定!L110),9,0))</f>
        <v/>
      </c>
      <c r="F15" s="794"/>
      <c r="G15" s="72"/>
      <c r="H15" s="72"/>
      <c r="I15" s="73"/>
      <c r="J15" s="72"/>
    </row>
    <row r="16" spans="1:22" s="72" customFormat="1" ht="12.75" customHeight="1" x14ac:dyDescent="0.15">
      <c r="A16" s="781"/>
      <c r="B16" s="781"/>
      <c r="C16" s="781"/>
      <c r="D16" s="781"/>
      <c r="I16" s="7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</row>
    <row r="17" spans="1:22" s="72" customFormat="1" ht="12.75" customHeight="1" x14ac:dyDescent="0.15">
      <c r="I17" s="7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spans="1:22" s="72" customFormat="1" ht="12.75" customHeight="1" x14ac:dyDescent="0.15">
      <c r="I18" s="7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</row>
    <row r="19" spans="1:22" s="72" customFormat="1" ht="12.75" customHeight="1" x14ac:dyDescent="0.15">
      <c r="I19" s="7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</row>
    <row r="20" spans="1:22" s="72" customFormat="1" ht="12.75" customHeight="1" x14ac:dyDescent="0.15">
      <c r="I20" s="7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</row>
    <row r="21" spans="1:22" s="72" customFormat="1" ht="12.75" customHeight="1" x14ac:dyDescent="0.15">
      <c r="I21" s="7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</row>
    <row r="22" spans="1:22" s="72" customFormat="1" ht="12.75" customHeight="1" x14ac:dyDescent="0.15">
      <c r="I22" s="7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</row>
    <row r="23" spans="1:22" s="72" customFormat="1" ht="12.75" customHeight="1" x14ac:dyDescent="0.15">
      <c r="I23" s="7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1:22" s="72" customFormat="1" ht="12.75" customHeight="1" x14ac:dyDescent="0.15">
      <c r="I24" s="7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1:22" s="72" customFormat="1" ht="12.75" customHeight="1" x14ac:dyDescent="0.15">
      <c r="I25" s="7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6" spans="1:22" s="72" customFormat="1" ht="12.75" customHeight="1" x14ac:dyDescent="0.15">
      <c r="I26" s="7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</row>
    <row r="27" spans="1:22" s="72" customFormat="1" ht="12.75" customHeight="1" x14ac:dyDescent="0.15">
      <c r="I27" s="7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</row>
    <row r="28" spans="1:22" s="72" customFormat="1" ht="12.75" customHeight="1" x14ac:dyDescent="0.15">
      <c r="I28" s="7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</row>
    <row r="29" spans="1:22" s="72" customFormat="1" x14ac:dyDescent="0.15">
      <c r="I29" s="7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</row>
    <row r="30" spans="1:22" s="72" customFormat="1" x14ac:dyDescent="0.15">
      <c r="I30" s="7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</row>
    <row r="31" spans="1:22" s="72" customFormat="1" x14ac:dyDescent="0.15">
      <c r="I31" s="7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</row>
    <row r="32" spans="1:22" x14ac:dyDescent="0.15">
      <c r="A32" s="72"/>
      <c r="B32" s="72"/>
      <c r="C32" s="72"/>
      <c r="D32" s="72"/>
      <c r="E32" s="72"/>
      <c r="F32" s="72"/>
      <c r="G32" s="72"/>
      <c r="H32" s="72"/>
      <c r="I32" s="73"/>
      <c r="J32" s="72"/>
    </row>
    <row r="33" spans="1:10" x14ac:dyDescent="0.15">
      <c r="A33" s="72"/>
      <c r="B33" s="72"/>
      <c r="C33" s="72"/>
      <c r="D33" s="72"/>
      <c r="E33" s="72"/>
      <c r="F33" s="72"/>
      <c r="G33" s="72"/>
      <c r="H33" s="72"/>
      <c r="I33" s="73"/>
      <c r="J33" s="72"/>
    </row>
    <row r="34" spans="1:10" x14ac:dyDescent="0.15">
      <c r="A34" s="72"/>
      <c r="B34" s="72"/>
      <c r="C34" s="72"/>
      <c r="D34" s="72"/>
      <c r="E34" s="72"/>
      <c r="F34" s="72"/>
      <c r="G34" s="72"/>
      <c r="H34" s="72"/>
      <c r="I34" s="73"/>
      <c r="J34" s="72"/>
    </row>
    <row r="35" spans="1:10" x14ac:dyDescent="0.15">
      <c r="A35" s="72"/>
      <c r="B35" s="72"/>
      <c r="C35" s="72"/>
      <c r="D35" s="72"/>
      <c r="E35" s="72"/>
      <c r="F35" s="72"/>
      <c r="G35" s="72"/>
      <c r="H35" s="72"/>
      <c r="I35" s="73"/>
      <c r="J35" s="72"/>
    </row>
    <row r="36" spans="1:10" x14ac:dyDescent="0.15">
      <c r="A36" s="72"/>
      <c r="B36" s="72"/>
      <c r="C36" s="72"/>
      <c r="D36" s="72"/>
      <c r="E36" s="72"/>
      <c r="F36" s="72"/>
      <c r="G36" s="72"/>
      <c r="H36" s="72"/>
      <c r="I36" s="73"/>
      <c r="J36" s="72"/>
    </row>
    <row r="37" spans="1:10" x14ac:dyDescent="0.15">
      <c r="A37" s="72"/>
      <c r="B37" s="72"/>
      <c r="C37" s="72"/>
      <c r="D37" s="72"/>
      <c r="E37" s="72"/>
      <c r="F37" s="72"/>
      <c r="G37" s="72"/>
      <c r="H37" s="72"/>
      <c r="I37" s="73"/>
      <c r="J37" s="72"/>
    </row>
    <row r="38" spans="1:10" x14ac:dyDescent="0.15">
      <c r="A38" s="72"/>
      <c r="B38" s="72"/>
      <c r="C38" s="72"/>
      <c r="D38" s="72"/>
      <c r="E38" s="72"/>
      <c r="F38" s="72"/>
      <c r="G38" s="72"/>
      <c r="H38" s="72"/>
      <c r="I38" s="73"/>
      <c r="J38" s="72"/>
    </row>
    <row r="39" spans="1:10" x14ac:dyDescent="0.15">
      <c r="A39" s="72"/>
      <c r="B39" s="72"/>
      <c r="C39" s="72"/>
      <c r="D39" s="72"/>
      <c r="E39" s="72"/>
      <c r="F39" s="72"/>
      <c r="G39" s="72"/>
      <c r="H39" s="72"/>
      <c r="I39" s="73"/>
      <c r="J39" s="72"/>
    </row>
    <row r="40" spans="1:10" x14ac:dyDescent="0.15">
      <c r="A40" s="72"/>
      <c r="B40" s="72"/>
      <c r="C40" s="72"/>
      <c r="D40" s="72"/>
      <c r="E40" s="72"/>
      <c r="F40" s="72"/>
      <c r="G40" s="72"/>
      <c r="H40" s="72"/>
      <c r="I40" s="73"/>
      <c r="J40" s="72"/>
    </row>
    <row r="41" spans="1:10" x14ac:dyDescent="0.15">
      <c r="A41" s="72"/>
      <c r="B41" s="72"/>
      <c r="C41" s="72"/>
      <c r="D41" s="72"/>
      <c r="E41" s="72"/>
      <c r="F41" s="72"/>
      <c r="G41" s="72"/>
      <c r="H41" s="72"/>
      <c r="I41" s="73"/>
      <c r="J41" s="72"/>
    </row>
    <row r="42" spans="1:10" x14ac:dyDescent="0.15">
      <c r="A42" s="72"/>
      <c r="B42" s="72"/>
      <c r="C42" s="72"/>
      <c r="D42" s="72"/>
      <c r="E42" s="72"/>
      <c r="F42" s="72"/>
      <c r="G42" s="72"/>
      <c r="H42" s="72"/>
      <c r="I42" s="73"/>
      <c r="J42" s="72"/>
    </row>
    <row r="43" spans="1:10" x14ac:dyDescent="0.15">
      <c r="A43" s="72"/>
      <c r="B43" s="72"/>
      <c r="C43" s="72"/>
      <c r="D43" s="72"/>
      <c r="E43" s="72"/>
      <c r="F43" s="72"/>
      <c r="G43" s="72"/>
      <c r="H43" s="72"/>
      <c r="I43" s="73"/>
      <c r="J43" s="72"/>
    </row>
    <row r="44" spans="1:10" x14ac:dyDescent="0.15">
      <c r="A44" s="72"/>
      <c r="B44" s="72"/>
      <c r="C44" s="72"/>
      <c r="D44" s="72"/>
      <c r="E44" s="72"/>
      <c r="F44" s="72"/>
      <c r="G44" s="72"/>
      <c r="H44" s="72"/>
      <c r="I44" s="73"/>
      <c r="J44" s="72"/>
    </row>
    <row r="45" spans="1:10" x14ac:dyDescent="0.15">
      <c r="A45" s="72"/>
      <c r="B45" s="72"/>
      <c r="C45" s="72"/>
      <c r="D45" s="72"/>
      <c r="E45" s="72"/>
      <c r="F45" s="72"/>
      <c r="G45" s="72"/>
      <c r="H45" s="72"/>
      <c r="I45" s="73"/>
      <c r="J45" s="72"/>
    </row>
    <row r="46" spans="1:10" x14ac:dyDescent="0.15">
      <c r="A46" s="72"/>
      <c r="B46" s="72"/>
      <c r="C46" s="72"/>
      <c r="D46" s="72"/>
      <c r="E46" s="72"/>
      <c r="F46" s="72"/>
      <c r="G46" s="72"/>
      <c r="H46" s="72"/>
      <c r="I46" s="73"/>
      <c r="J46" s="72"/>
    </row>
    <row r="47" spans="1:10" x14ac:dyDescent="0.15">
      <c r="A47" s="72"/>
      <c r="B47" s="72"/>
      <c r="C47" s="72"/>
      <c r="D47" s="72"/>
      <c r="E47" s="72"/>
      <c r="F47" s="72"/>
      <c r="G47" s="72"/>
      <c r="H47" s="72"/>
      <c r="I47" s="73"/>
      <c r="J47" s="72"/>
    </row>
    <row r="48" spans="1:10" x14ac:dyDescent="0.15">
      <c r="A48" s="72"/>
      <c r="B48" s="72"/>
      <c r="C48" s="72"/>
      <c r="D48" s="72"/>
      <c r="E48" s="72"/>
      <c r="F48" s="72"/>
      <c r="G48" s="72"/>
      <c r="H48" s="72"/>
      <c r="I48" s="73"/>
      <c r="J48" s="72"/>
    </row>
    <row r="49" spans="1:10" x14ac:dyDescent="0.15">
      <c r="A49" s="72"/>
      <c r="B49" s="72"/>
      <c r="C49" s="72"/>
      <c r="D49" s="72"/>
      <c r="E49" s="72"/>
      <c r="F49" s="72"/>
      <c r="G49" s="72"/>
      <c r="H49" s="72"/>
      <c r="I49" s="73"/>
      <c r="J49" s="72"/>
    </row>
    <row r="50" spans="1:10" x14ac:dyDescent="0.15">
      <c r="A50" s="72"/>
      <c r="B50" s="72"/>
      <c r="C50" s="72"/>
      <c r="D50" s="72"/>
      <c r="E50" s="72"/>
      <c r="F50" s="72"/>
      <c r="G50" s="72"/>
      <c r="H50" s="72"/>
      <c r="I50" s="73"/>
      <c r="J50" s="72"/>
    </row>
    <row r="51" spans="1:10" x14ac:dyDescent="0.15">
      <c r="A51" s="72"/>
      <c r="B51" s="72"/>
      <c r="C51" s="72"/>
      <c r="D51" s="72"/>
      <c r="E51" s="72"/>
      <c r="F51" s="72"/>
      <c r="G51" s="72"/>
      <c r="H51" s="72"/>
      <c r="I51" s="73"/>
      <c r="J51" s="72"/>
    </row>
    <row r="52" spans="1:10" x14ac:dyDescent="0.15">
      <c r="A52" s="72"/>
      <c r="B52" s="72"/>
      <c r="C52" s="72"/>
      <c r="D52" s="72"/>
      <c r="E52" s="72"/>
      <c r="F52" s="72"/>
      <c r="G52" s="72"/>
      <c r="H52" s="72"/>
      <c r="I52" s="73"/>
      <c r="J52" s="72"/>
    </row>
    <row r="53" spans="1:10" x14ac:dyDescent="0.15">
      <c r="A53" s="72"/>
      <c r="B53" s="72"/>
      <c r="C53" s="72"/>
      <c r="D53" s="72"/>
      <c r="E53" s="72"/>
      <c r="F53" s="72"/>
      <c r="G53" s="72"/>
      <c r="H53" s="72"/>
      <c r="I53" s="73"/>
      <c r="J53" s="72"/>
    </row>
    <row r="54" spans="1:10" x14ac:dyDescent="0.15">
      <c r="A54" s="72"/>
      <c r="B54" s="72"/>
      <c r="C54" s="72"/>
      <c r="D54" s="72"/>
      <c r="E54" s="72"/>
      <c r="F54" s="72"/>
      <c r="G54" s="72"/>
      <c r="H54" s="72"/>
      <c r="I54" s="73"/>
      <c r="J54" s="72"/>
    </row>
    <row r="55" spans="1:10" x14ac:dyDescent="0.15">
      <c r="A55" s="72"/>
      <c r="B55" s="72"/>
      <c r="C55" s="72"/>
      <c r="D55" s="72"/>
      <c r="E55" s="72"/>
      <c r="F55" s="72"/>
      <c r="G55" s="72"/>
      <c r="H55" s="72"/>
      <c r="I55" s="73"/>
      <c r="J55" s="72"/>
    </row>
    <row r="56" spans="1:10" x14ac:dyDescent="0.15">
      <c r="A56" s="72"/>
      <c r="B56" s="72"/>
      <c r="C56" s="72"/>
      <c r="D56" s="72"/>
      <c r="E56" s="72"/>
      <c r="F56" s="72"/>
      <c r="G56" s="72"/>
      <c r="H56" s="72"/>
      <c r="I56" s="73"/>
      <c r="J56" s="72"/>
    </row>
    <row r="57" spans="1:10" x14ac:dyDescent="0.15">
      <c r="A57" s="72"/>
      <c r="B57" s="72"/>
      <c r="C57" s="72"/>
      <c r="D57" s="72"/>
      <c r="E57" s="72"/>
      <c r="F57" s="72"/>
      <c r="G57" s="72"/>
      <c r="H57" s="72"/>
      <c r="I57" s="73"/>
      <c r="J57" s="72"/>
    </row>
    <row r="58" spans="1:10" x14ac:dyDescent="0.15">
      <c r="A58" s="72"/>
      <c r="B58" s="72"/>
      <c r="C58" s="72"/>
      <c r="D58" s="72"/>
      <c r="E58" s="72"/>
      <c r="F58" s="72"/>
      <c r="G58" s="72"/>
      <c r="H58" s="72"/>
      <c r="I58" s="73"/>
      <c r="J58" s="72"/>
    </row>
    <row r="59" spans="1:10" x14ac:dyDescent="0.15">
      <c r="A59" s="72"/>
      <c r="B59" s="72"/>
      <c r="C59" s="72"/>
      <c r="D59" s="72"/>
      <c r="E59" s="72"/>
      <c r="F59" s="72"/>
      <c r="G59" s="72"/>
      <c r="H59" s="72"/>
      <c r="I59" s="73"/>
      <c r="J59" s="72"/>
    </row>
    <row r="60" spans="1:10" x14ac:dyDescent="0.15">
      <c r="A60" s="72"/>
      <c r="B60" s="72"/>
      <c r="C60" s="72"/>
      <c r="D60" s="72"/>
      <c r="E60" s="72"/>
      <c r="F60" s="72"/>
      <c r="G60" s="72"/>
      <c r="H60" s="72"/>
      <c r="I60" s="73"/>
      <c r="J60" s="72"/>
    </row>
    <row r="61" spans="1:10" x14ac:dyDescent="0.15">
      <c r="A61" s="72"/>
      <c r="B61" s="72"/>
      <c r="C61" s="72"/>
      <c r="D61" s="72"/>
      <c r="E61" s="72"/>
      <c r="F61" s="72"/>
      <c r="G61" s="72"/>
      <c r="H61" s="72"/>
      <c r="I61" s="73"/>
      <c r="J61" s="72"/>
    </row>
    <row r="62" spans="1:10" x14ac:dyDescent="0.15">
      <c r="A62" s="72"/>
      <c r="B62" s="72"/>
      <c r="C62" s="72"/>
      <c r="D62" s="72"/>
      <c r="E62" s="72"/>
      <c r="F62" s="72"/>
      <c r="G62" s="72"/>
      <c r="H62" s="72"/>
      <c r="I62" s="73"/>
      <c r="J62" s="72"/>
    </row>
    <row r="63" spans="1:10" x14ac:dyDescent="0.15">
      <c r="A63" s="72"/>
      <c r="B63" s="72"/>
      <c r="C63" s="72"/>
      <c r="D63" s="72"/>
      <c r="E63" s="72"/>
      <c r="F63" s="72"/>
      <c r="G63" s="72"/>
      <c r="H63" s="72"/>
      <c r="I63" s="73"/>
      <c r="J63" s="72"/>
    </row>
    <row r="64" spans="1:10" x14ac:dyDescent="0.15">
      <c r="A64" s="72"/>
      <c r="B64" s="72"/>
      <c r="C64" s="72"/>
      <c r="D64" s="72"/>
      <c r="E64" s="72"/>
      <c r="F64" s="72"/>
      <c r="G64" s="72"/>
      <c r="H64" s="72"/>
      <c r="I64" s="73"/>
      <c r="J64" s="72"/>
    </row>
    <row r="65" spans="1:10" x14ac:dyDescent="0.15">
      <c r="A65" s="72"/>
      <c r="B65" s="72"/>
      <c r="C65" s="72"/>
      <c r="D65" s="72"/>
      <c r="E65" s="72"/>
      <c r="F65" s="72"/>
      <c r="G65" s="72"/>
      <c r="H65" s="72"/>
      <c r="I65" s="73"/>
      <c r="J65" s="72"/>
    </row>
    <row r="66" spans="1:10" x14ac:dyDescent="0.15">
      <c r="A66" s="72"/>
      <c r="B66" s="72"/>
      <c r="C66" s="72"/>
      <c r="D66" s="72"/>
      <c r="E66" s="72"/>
      <c r="F66" s="72"/>
      <c r="G66" s="72"/>
      <c r="H66" s="72"/>
      <c r="I66" s="73"/>
      <c r="J66" s="72"/>
    </row>
    <row r="67" spans="1:10" x14ac:dyDescent="0.15">
      <c r="A67" s="72"/>
      <c r="B67" s="72"/>
      <c r="C67" s="72"/>
      <c r="D67" s="72"/>
      <c r="E67" s="72"/>
      <c r="F67" s="72"/>
      <c r="G67" s="72"/>
      <c r="H67" s="72"/>
      <c r="I67" s="73"/>
      <c r="J67" s="72"/>
    </row>
    <row r="68" spans="1:10" x14ac:dyDescent="0.15">
      <c r="A68" s="72"/>
      <c r="B68" s="72"/>
      <c r="C68" s="72"/>
      <c r="D68" s="72"/>
      <c r="E68" s="72"/>
      <c r="F68" s="72"/>
      <c r="G68" s="72"/>
      <c r="H68" s="72"/>
      <c r="I68" s="73"/>
      <c r="J68" s="72"/>
    </row>
    <row r="69" spans="1:10" x14ac:dyDescent="0.15">
      <c r="A69" s="72"/>
      <c r="B69" s="72"/>
      <c r="C69" s="72"/>
      <c r="D69" s="72"/>
      <c r="E69" s="72"/>
      <c r="F69" s="72"/>
      <c r="G69" s="72"/>
      <c r="H69" s="72"/>
      <c r="I69" s="73"/>
      <c r="J69" s="72"/>
    </row>
    <row r="70" spans="1:10" x14ac:dyDescent="0.15">
      <c r="A70" s="72"/>
      <c r="B70" s="72"/>
      <c r="C70" s="72"/>
      <c r="D70" s="72"/>
      <c r="E70" s="72"/>
      <c r="F70" s="72"/>
      <c r="G70" s="72"/>
      <c r="H70" s="72"/>
      <c r="I70" s="73"/>
      <c r="J70" s="72"/>
    </row>
    <row r="71" spans="1:10" x14ac:dyDescent="0.15">
      <c r="A71" s="72"/>
      <c r="B71" s="72"/>
      <c r="C71" s="72"/>
      <c r="D71" s="72"/>
      <c r="E71" s="72"/>
      <c r="F71" s="72"/>
      <c r="G71" s="72"/>
      <c r="H71" s="72"/>
      <c r="I71" s="73"/>
      <c r="J71" s="72"/>
    </row>
    <row r="72" spans="1:10" x14ac:dyDescent="0.15">
      <c r="A72" s="72"/>
      <c r="B72" s="72"/>
      <c r="C72" s="72"/>
      <c r="D72" s="72"/>
      <c r="E72" s="72"/>
      <c r="F72" s="72"/>
      <c r="G72" s="72"/>
      <c r="H72" s="72"/>
      <c r="I72" s="73"/>
      <c r="J72" s="72"/>
    </row>
    <row r="73" spans="1:10" x14ac:dyDescent="0.15">
      <c r="A73" s="72"/>
      <c r="B73" s="72"/>
      <c r="C73" s="72"/>
      <c r="D73" s="72"/>
      <c r="E73" s="72"/>
      <c r="F73" s="72"/>
      <c r="G73" s="72"/>
      <c r="H73" s="72"/>
      <c r="I73" s="73"/>
      <c r="J73" s="72"/>
    </row>
    <row r="74" spans="1:10" x14ac:dyDescent="0.15">
      <c r="A74" s="72"/>
      <c r="B74" s="72"/>
      <c r="C74" s="72"/>
      <c r="D74" s="72"/>
      <c r="E74" s="72"/>
      <c r="F74" s="72"/>
      <c r="G74" s="72"/>
      <c r="H74" s="72"/>
      <c r="I74" s="73"/>
      <c r="J74" s="72"/>
    </row>
    <row r="75" spans="1:10" x14ac:dyDescent="0.15">
      <c r="A75" s="72"/>
      <c r="B75" s="72"/>
      <c r="C75" s="72"/>
      <c r="D75" s="72"/>
      <c r="E75" s="72"/>
      <c r="F75" s="72"/>
      <c r="G75" s="72"/>
      <c r="H75" s="72"/>
      <c r="I75" s="73"/>
      <c r="J75" s="72"/>
    </row>
    <row r="76" spans="1:10" x14ac:dyDescent="0.15">
      <c r="A76" s="72"/>
      <c r="B76" s="72"/>
      <c r="C76" s="72"/>
      <c r="D76" s="72"/>
      <c r="E76" s="72"/>
      <c r="F76" s="72"/>
      <c r="G76" s="72"/>
      <c r="H76" s="72"/>
      <c r="I76" s="73"/>
      <c r="J76" s="72"/>
    </row>
    <row r="77" spans="1:10" x14ac:dyDescent="0.15">
      <c r="A77" s="72"/>
      <c r="B77" s="72"/>
      <c r="C77" s="72"/>
      <c r="D77" s="72"/>
      <c r="E77" s="72"/>
      <c r="F77" s="72"/>
      <c r="G77" s="72"/>
      <c r="H77" s="72"/>
      <c r="I77" s="73"/>
      <c r="J77" s="72"/>
    </row>
    <row r="78" spans="1:10" x14ac:dyDescent="0.15">
      <c r="A78" s="72"/>
      <c r="B78" s="72"/>
      <c r="C78" s="72"/>
      <c r="D78" s="72"/>
      <c r="E78" s="72"/>
      <c r="F78" s="72"/>
      <c r="G78" s="72"/>
      <c r="H78" s="72"/>
      <c r="I78" s="73"/>
      <c r="J78" s="72"/>
    </row>
    <row r="79" spans="1:10" x14ac:dyDescent="0.15">
      <c r="A79" s="72"/>
      <c r="B79" s="72"/>
      <c r="C79" s="72"/>
      <c r="D79" s="72"/>
      <c r="E79" s="72"/>
      <c r="F79" s="72"/>
      <c r="G79" s="72"/>
      <c r="H79" s="72"/>
      <c r="I79" s="73"/>
      <c r="J79" s="72"/>
    </row>
    <row r="80" spans="1:10" x14ac:dyDescent="0.15">
      <c r="A80" s="72"/>
      <c r="B80" s="72"/>
      <c r="C80" s="72"/>
      <c r="D80" s="72"/>
      <c r="E80" s="72"/>
      <c r="F80" s="72"/>
      <c r="G80" s="72"/>
      <c r="H80" s="72"/>
      <c r="I80" s="73"/>
      <c r="J80" s="72"/>
    </row>
    <row r="81" spans="1:10" x14ac:dyDescent="0.15">
      <c r="A81" s="72"/>
      <c r="B81" s="72"/>
      <c r="C81" s="72"/>
      <c r="D81" s="72"/>
      <c r="E81" s="72"/>
      <c r="F81" s="72"/>
      <c r="G81" s="72"/>
      <c r="H81" s="72"/>
      <c r="I81" s="73"/>
      <c r="J81" s="72"/>
    </row>
    <row r="82" spans="1:10" x14ac:dyDescent="0.15">
      <c r="A82" s="72"/>
      <c r="B82" s="72"/>
      <c r="C82" s="72"/>
      <c r="D82" s="72"/>
      <c r="E82" s="72"/>
      <c r="F82" s="72"/>
      <c r="G82" s="72"/>
      <c r="H82" s="72"/>
      <c r="I82" s="73"/>
      <c r="J82" s="72"/>
    </row>
    <row r="83" spans="1:10" x14ac:dyDescent="0.15">
      <c r="A83" s="72"/>
      <c r="B83" s="72"/>
      <c r="C83" s="72"/>
      <c r="D83" s="72"/>
      <c r="E83" s="72"/>
      <c r="F83" s="72"/>
      <c r="G83" s="72"/>
      <c r="H83" s="72"/>
      <c r="I83" s="73"/>
      <c r="J83" s="72"/>
    </row>
    <row r="84" spans="1:10" x14ac:dyDescent="0.15">
      <c r="A84" s="72"/>
      <c r="B84" s="72"/>
      <c r="C84" s="72"/>
      <c r="D84" s="72"/>
      <c r="E84" s="72"/>
      <c r="F84" s="72"/>
      <c r="G84" s="72"/>
      <c r="H84" s="72"/>
      <c r="I84" s="73"/>
      <c r="J84" s="72"/>
    </row>
    <row r="85" spans="1:10" x14ac:dyDescent="0.15">
      <c r="A85" s="72"/>
      <c r="B85" s="72"/>
      <c r="C85" s="72"/>
      <c r="D85" s="72"/>
      <c r="E85" s="72"/>
      <c r="F85" s="72"/>
      <c r="G85" s="72"/>
      <c r="H85" s="72"/>
      <c r="I85" s="73"/>
      <c r="J85" s="72"/>
    </row>
    <row r="86" spans="1:10" x14ac:dyDescent="0.15">
      <c r="A86" s="72"/>
      <c r="B86" s="72"/>
      <c r="C86" s="72"/>
      <c r="D86" s="72"/>
      <c r="E86" s="72"/>
      <c r="F86" s="72"/>
      <c r="G86" s="72"/>
      <c r="H86" s="72"/>
      <c r="I86" s="73"/>
      <c r="J86" s="72"/>
    </row>
    <row r="87" spans="1:10" x14ac:dyDescent="0.15">
      <c r="A87" s="72"/>
      <c r="B87" s="72"/>
      <c r="C87" s="72"/>
      <c r="D87" s="72"/>
      <c r="E87" s="72"/>
      <c r="F87" s="72"/>
      <c r="G87" s="72"/>
      <c r="H87" s="72"/>
      <c r="I87" s="73"/>
      <c r="J87" s="72"/>
    </row>
    <row r="88" spans="1:10" x14ac:dyDescent="0.15">
      <c r="A88" s="72"/>
      <c r="B88" s="72"/>
      <c r="C88" s="72"/>
      <c r="D88" s="72"/>
      <c r="E88" s="72"/>
      <c r="F88" s="72"/>
      <c r="G88" s="72"/>
      <c r="H88" s="72"/>
      <c r="I88" s="73"/>
      <c r="J88" s="72"/>
    </row>
    <row r="89" spans="1:10" x14ac:dyDescent="0.15">
      <c r="A89" s="72"/>
      <c r="B89" s="72"/>
      <c r="C89" s="72"/>
      <c r="D89" s="72"/>
      <c r="E89" s="72"/>
      <c r="F89" s="72"/>
      <c r="G89" s="72"/>
      <c r="H89" s="72"/>
      <c r="I89" s="73"/>
      <c r="J89" s="72"/>
    </row>
    <row r="90" spans="1:10" x14ac:dyDescent="0.15">
      <c r="A90" s="72"/>
      <c r="B90" s="72"/>
      <c r="C90" s="72"/>
      <c r="D90" s="72"/>
      <c r="E90" s="72"/>
      <c r="F90" s="72"/>
      <c r="G90" s="72"/>
      <c r="H90" s="72"/>
      <c r="I90" s="73"/>
      <c r="J90" s="72"/>
    </row>
    <row r="91" spans="1:10" x14ac:dyDescent="0.15">
      <c r="A91" s="72"/>
      <c r="B91" s="72"/>
      <c r="C91" s="72"/>
      <c r="D91" s="72"/>
      <c r="E91" s="72"/>
      <c r="F91" s="72"/>
      <c r="G91" s="72"/>
      <c r="H91" s="72"/>
      <c r="I91" s="73"/>
      <c r="J91" s="72"/>
    </row>
    <row r="92" spans="1:10" x14ac:dyDescent="0.15">
      <c r="A92" s="72"/>
      <c r="B92" s="72"/>
      <c r="C92" s="72"/>
      <c r="D92" s="72"/>
      <c r="E92" s="72"/>
      <c r="F92" s="72"/>
      <c r="G92" s="72"/>
      <c r="H92" s="72"/>
      <c r="I92" s="73"/>
      <c r="J92" s="72"/>
    </row>
    <row r="93" spans="1:10" x14ac:dyDescent="0.15">
      <c r="A93" s="72"/>
      <c r="B93" s="72"/>
      <c r="C93" s="72"/>
      <c r="D93" s="72"/>
      <c r="E93" s="72"/>
      <c r="F93" s="72"/>
      <c r="G93" s="72"/>
      <c r="H93" s="72"/>
      <c r="I93" s="73"/>
      <c r="J93" s="72"/>
    </row>
    <row r="94" spans="1:10" x14ac:dyDescent="0.15">
      <c r="A94" s="72"/>
      <c r="B94" s="72"/>
      <c r="C94" s="72"/>
      <c r="D94" s="72"/>
      <c r="E94" s="72"/>
      <c r="F94" s="72"/>
      <c r="G94" s="72"/>
      <c r="H94" s="72"/>
      <c r="I94" s="73"/>
      <c r="J94" s="72"/>
    </row>
    <row r="95" spans="1:10" x14ac:dyDescent="0.15">
      <c r="A95" s="72"/>
      <c r="B95" s="72"/>
      <c r="C95" s="72"/>
      <c r="D95" s="72"/>
      <c r="E95" s="72"/>
      <c r="F95" s="72"/>
      <c r="G95" s="72"/>
      <c r="H95" s="72"/>
      <c r="I95" s="73"/>
      <c r="J95" s="72"/>
    </row>
    <row r="96" spans="1:10" x14ac:dyDescent="0.15">
      <c r="A96" s="72"/>
      <c r="B96" s="72"/>
      <c r="C96" s="72"/>
      <c r="D96" s="72"/>
      <c r="E96" s="72"/>
      <c r="F96" s="72"/>
      <c r="G96" s="72"/>
      <c r="H96" s="72"/>
      <c r="I96" s="73"/>
      <c r="J96" s="72"/>
    </row>
    <row r="97" spans="1:10" x14ac:dyDescent="0.15">
      <c r="A97" s="72"/>
      <c r="B97" s="72"/>
      <c r="C97" s="72"/>
      <c r="D97" s="72"/>
      <c r="E97" s="72"/>
      <c r="F97" s="72"/>
      <c r="G97" s="72"/>
      <c r="H97" s="72"/>
      <c r="I97" s="73"/>
      <c r="J97" s="72"/>
    </row>
    <row r="98" spans="1:10" x14ac:dyDescent="0.15">
      <c r="A98" s="72"/>
      <c r="B98" s="72"/>
      <c r="C98" s="72"/>
      <c r="D98" s="72"/>
      <c r="E98" s="72"/>
      <c r="F98" s="72"/>
      <c r="G98" s="72"/>
      <c r="H98" s="72"/>
      <c r="I98" s="73"/>
      <c r="J98" s="72"/>
    </row>
    <row r="99" spans="1:10" x14ac:dyDescent="0.15">
      <c r="A99" s="72"/>
      <c r="B99" s="72"/>
      <c r="C99" s="72"/>
      <c r="D99" s="72"/>
      <c r="E99" s="72"/>
      <c r="F99" s="72"/>
      <c r="G99" s="72"/>
      <c r="H99" s="72"/>
      <c r="I99" s="73"/>
      <c r="J99" s="72"/>
    </row>
    <row r="100" spans="1:10" x14ac:dyDescent="0.15">
      <c r="A100" s="72"/>
      <c r="B100" s="72"/>
      <c r="C100" s="72"/>
      <c r="D100" s="72"/>
      <c r="E100" s="72"/>
      <c r="F100" s="72"/>
      <c r="G100" s="72"/>
      <c r="H100" s="72"/>
      <c r="I100" s="73"/>
      <c r="J100" s="72"/>
    </row>
    <row r="101" spans="1:10" x14ac:dyDescent="0.15">
      <c r="A101" s="72"/>
      <c r="B101" s="72"/>
      <c r="C101" s="72"/>
      <c r="D101" s="72"/>
      <c r="E101" s="72"/>
      <c r="F101" s="72"/>
      <c r="G101" s="72"/>
      <c r="H101" s="72"/>
      <c r="I101" s="73"/>
      <c r="J101" s="72"/>
    </row>
    <row r="102" spans="1:10" x14ac:dyDescent="0.15">
      <c r="A102" s="72"/>
      <c r="B102" s="72"/>
      <c r="C102" s="72"/>
      <c r="D102" s="72"/>
      <c r="E102" s="72"/>
      <c r="F102" s="72"/>
      <c r="G102" s="72"/>
      <c r="H102" s="72"/>
      <c r="I102" s="73"/>
      <c r="J102" s="72"/>
    </row>
    <row r="103" spans="1:10" x14ac:dyDescent="0.15">
      <c r="A103" s="72"/>
      <c r="B103" s="72"/>
      <c r="C103" s="72"/>
      <c r="D103" s="72"/>
      <c r="E103" s="72"/>
      <c r="F103" s="72"/>
      <c r="G103" s="72"/>
      <c r="H103" s="72"/>
      <c r="I103" s="73"/>
      <c r="J103" s="72"/>
    </row>
    <row r="104" spans="1:10" x14ac:dyDescent="0.15">
      <c r="A104" s="72"/>
      <c r="B104" s="72"/>
      <c r="C104" s="72"/>
      <c r="D104" s="72"/>
      <c r="E104" s="72"/>
      <c r="F104" s="72"/>
      <c r="G104" s="72"/>
      <c r="H104" s="72"/>
      <c r="I104" s="73"/>
      <c r="J104" s="72"/>
    </row>
    <row r="105" spans="1:10" x14ac:dyDescent="0.15">
      <c r="A105" s="72"/>
      <c r="B105" s="72"/>
      <c r="C105" s="72"/>
      <c r="D105" s="72"/>
      <c r="E105" s="72"/>
      <c r="F105" s="72"/>
      <c r="G105" s="72"/>
      <c r="H105" s="72"/>
      <c r="I105" s="73"/>
      <c r="J105" s="72"/>
    </row>
    <row r="106" spans="1:10" x14ac:dyDescent="0.15">
      <c r="A106" s="72"/>
      <c r="B106" s="72"/>
      <c r="C106" s="72"/>
      <c r="D106" s="72"/>
      <c r="E106" s="72"/>
      <c r="F106" s="72"/>
      <c r="G106" s="72"/>
      <c r="H106" s="72"/>
      <c r="I106" s="73"/>
      <c r="J106" s="72"/>
    </row>
    <row r="107" spans="1:10" x14ac:dyDescent="0.15">
      <c r="A107" s="72"/>
      <c r="B107" s="72"/>
      <c r="C107" s="72"/>
      <c r="D107" s="72"/>
      <c r="E107" s="72"/>
      <c r="F107" s="72"/>
      <c r="G107" s="72"/>
      <c r="H107" s="72"/>
      <c r="I107" s="73"/>
      <c r="J107" s="72"/>
    </row>
    <row r="108" spans="1:10" x14ac:dyDescent="0.15">
      <c r="A108" s="72"/>
      <c r="B108" s="72"/>
      <c r="C108" s="72"/>
      <c r="D108" s="72"/>
      <c r="E108" s="72"/>
      <c r="F108" s="72"/>
      <c r="G108" s="72"/>
      <c r="H108" s="72"/>
      <c r="I108" s="73"/>
      <c r="J108" s="72"/>
    </row>
    <row r="109" spans="1:10" x14ac:dyDescent="0.15">
      <c r="A109" s="72"/>
      <c r="B109" s="72"/>
      <c r="C109" s="72"/>
      <c r="D109" s="72"/>
      <c r="E109" s="72"/>
      <c r="F109" s="72"/>
      <c r="G109" s="72"/>
      <c r="H109" s="72"/>
      <c r="I109" s="73"/>
      <c r="J109" s="72"/>
    </row>
    <row r="110" spans="1:10" x14ac:dyDescent="0.15">
      <c r="A110" s="72"/>
      <c r="B110" s="72"/>
      <c r="C110" s="72"/>
      <c r="D110" s="72"/>
      <c r="E110" s="72"/>
      <c r="F110" s="72"/>
      <c r="G110" s="72"/>
      <c r="H110" s="72"/>
      <c r="I110" s="73"/>
      <c r="J110" s="72"/>
    </row>
    <row r="111" spans="1:10" x14ac:dyDescent="0.15">
      <c r="A111" s="72"/>
      <c r="B111" s="72"/>
      <c r="C111" s="72"/>
      <c r="D111" s="72"/>
      <c r="E111" s="72"/>
      <c r="F111" s="72"/>
      <c r="G111" s="72"/>
      <c r="H111" s="72"/>
      <c r="I111" s="73"/>
      <c r="J111" s="72"/>
    </row>
    <row r="112" spans="1:10" x14ac:dyDescent="0.15">
      <c r="A112" s="72"/>
      <c r="B112" s="72"/>
      <c r="C112" s="72"/>
      <c r="D112" s="72"/>
      <c r="E112" s="72"/>
      <c r="F112" s="72"/>
      <c r="G112" s="72"/>
      <c r="H112" s="72"/>
      <c r="I112" s="73"/>
      <c r="J112" s="72"/>
    </row>
    <row r="113" spans="1:10" x14ac:dyDescent="0.15">
      <c r="A113" s="72"/>
      <c r="B113" s="72"/>
      <c r="C113" s="72"/>
      <c r="D113" s="72"/>
      <c r="E113" s="72"/>
      <c r="F113" s="72"/>
      <c r="G113" s="72"/>
      <c r="H113" s="72"/>
      <c r="I113" s="73"/>
      <c r="J113" s="72"/>
    </row>
    <row r="114" spans="1:10" x14ac:dyDescent="0.15">
      <c r="A114" s="72"/>
      <c r="B114" s="72"/>
      <c r="C114" s="72"/>
      <c r="D114" s="72"/>
      <c r="E114" s="72"/>
      <c r="F114" s="72"/>
      <c r="G114" s="72"/>
      <c r="H114" s="72"/>
      <c r="I114" s="73"/>
      <c r="J114" s="72"/>
    </row>
    <row r="115" spans="1:10" x14ac:dyDescent="0.15">
      <c r="A115" s="72"/>
      <c r="B115" s="72"/>
      <c r="C115" s="72"/>
      <c r="D115" s="72"/>
      <c r="E115" s="72"/>
      <c r="F115" s="72"/>
      <c r="G115" s="72"/>
      <c r="H115" s="72"/>
      <c r="I115" s="73"/>
      <c r="J115" s="72"/>
    </row>
    <row r="116" spans="1:10" x14ac:dyDescent="0.15">
      <c r="A116" s="72"/>
      <c r="B116" s="72"/>
      <c r="C116" s="72"/>
      <c r="D116" s="72"/>
      <c r="E116" s="72"/>
      <c r="F116" s="72"/>
      <c r="G116" s="72"/>
      <c r="H116" s="72"/>
      <c r="I116" s="73"/>
      <c r="J116" s="72"/>
    </row>
    <row r="117" spans="1:10" x14ac:dyDescent="0.15">
      <c r="A117" s="72"/>
      <c r="B117" s="72"/>
      <c r="C117" s="72"/>
      <c r="D117" s="72"/>
      <c r="E117" s="72"/>
      <c r="F117" s="72"/>
      <c r="G117" s="72"/>
      <c r="H117" s="72"/>
      <c r="I117" s="73"/>
      <c r="J117" s="72"/>
    </row>
    <row r="118" spans="1:10" x14ac:dyDescent="0.15">
      <c r="A118" s="72"/>
      <c r="B118" s="72"/>
      <c r="C118" s="72"/>
      <c r="D118" s="72"/>
      <c r="E118" s="72"/>
      <c r="F118" s="72"/>
      <c r="G118" s="72"/>
      <c r="H118" s="72"/>
      <c r="I118" s="73"/>
      <c r="J118" s="72"/>
    </row>
    <row r="119" spans="1:10" x14ac:dyDescent="0.15">
      <c r="A119" s="72"/>
      <c r="B119" s="72"/>
      <c r="C119" s="72"/>
      <c r="D119" s="72"/>
      <c r="E119" s="72"/>
      <c r="F119" s="72"/>
      <c r="G119" s="72"/>
      <c r="H119" s="72"/>
      <c r="I119" s="73"/>
      <c r="J119" s="72"/>
    </row>
    <row r="120" spans="1:10" x14ac:dyDescent="0.15">
      <c r="A120" s="72"/>
      <c r="B120" s="72"/>
      <c r="C120" s="72"/>
      <c r="D120" s="72"/>
      <c r="E120" s="72"/>
      <c r="F120" s="72"/>
      <c r="G120" s="72"/>
      <c r="H120" s="72"/>
      <c r="I120" s="73"/>
      <c r="J120" s="72"/>
    </row>
    <row r="121" spans="1:10" x14ac:dyDescent="0.15">
      <c r="A121" s="72"/>
      <c r="B121" s="72"/>
      <c r="C121" s="72"/>
      <c r="D121" s="72"/>
      <c r="E121" s="72"/>
      <c r="F121" s="72"/>
      <c r="G121" s="72"/>
      <c r="H121" s="72"/>
      <c r="I121" s="73"/>
      <c r="J121" s="72"/>
    </row>
    <row r="122" spans="1:10" x14ac:dyDescent="0.15">
      <c r="A122" s="72"/>
      <c r="B122" s="72"/>
      <c r="C122" s="72"/>
      <c r="D122" s="72"/>
      <c r="E122" s="72"/>
      <c r="F122" s="72"/>
      <c r="G122" s="72"/>
      <c r="H122" s="72"/>
      <c r="I122" s="73"/>
      <c r="J122" s="72"/>
    </row>
    <row r="123" spans="1:10" x14ac:dyDescent="0.15">
      <c r="A123" s="72"/>
      <c r="B123" s="72"/>
      <c r="C123" s="72"/>
      <c r="D123" s="72"/>
      <c r="E123" s="72"/>
      <c r="F123" s="72"/>
      <c r="G123" s="72"/>
      <c r="H123" s="72"/>
      <c r="I123" s="73"/>
      <c r="J123" s="72"/>
    </row>
    <row r="124" spans="1:10" x14ac:dyDescent="0.15">
      <c r="A124" s="72"/>
      <c r="B124" s="72"/>
      <c r="C124" s="72"/>
      <c r="D124" s="72"/>
      <c r="E124" s="72"/>
      <c r="F124" s="72"/>
      <c r="G124" s="72"/>
      <c r="H124" s="72"/>
      <c r="I124" s="73"/>
      <c r="J124" s="72"/>
    </row>
    <row r="125" spans="1:10" x14ac:dyDescent="0.15">
      <c r="A125" s="72"/>
      <c r="B125" s="72"/>
      <c r="C125" s="72"/>
      <c r="D125" s="72"/>
      <c r="E125" s="72"/>
      <c r="F125" s="72"/>
      <c r="G125" s="72"/>
      <c r="H125" s="72"/>
      <c r="I125" s="73"/>
      <c r="J125" s="72"/>
    </row>
    <row r="126" spans="1:10" x14ac:dyDescent="0.15">
      <c r="A126" s="72"/>
      <c r="B126" s="72"/>
      <c r="C126" s="72"/>
      <c r="D126" s="72"/>
      <c r="E126" s="72"/>
      <c r="F126" s="72"/>
      <c r="G126" s="72"/>
      <c r="H126" s="72"/>
      <c r="I126" s="73"/>
      <c r="J126" s="72"/>
    </row>
    <row r="127" spans="1:10" x14ac:dyDescent="0.15">
      <c r="A127" s="72"/>
      <c r="B127" s="72"/>
      <c r="C127" s="72"/>
      <c r="D127" s="72"/>
      <c r="E127" s="72"/>
      <c r="F127" s="72"/>
      <c r="G127" s="72"/>
      <c r="H127" s="72"/>
      <c r="I127" s="73"/>
      <c r="J127" s="72"/>
    </row>
    <row r="128" spans="1:10" x14ac:dyDescent="0.15">
      <c r="A128" s="72"/>
      <c r="B128" s="72"/>
      <c r="C128" s="72"/>
      <c r="D128" s="72"/>
      <c r="E128" s="72"/>
      <c r="F128" s="72"/>
      <c r="G128" s="72"/>
      <c r="H128" s="72"/>
      <c r="I128" s="73"/>
      <c r="J128" s="72"/>
    </row>
    <row r="129" spans="1:10" x14ac:dyDescent="0.15">
      <c r="A129" s="72"/>
      <c r="B129" s="72"/>
      <c r="C129" s="72"/>
      <c r="D129" s="72"/>
      <c r="E129" s="72"/>
      <c r="F129" s="72"/>
      <c r="G129" s="72"/>
      <c r="H129" s="72"/>
      <c r="I129" s="73"/>
      <c r="J129" s="72"/>
    </row>
    <row r="130" spans="1:10" x14ac:dyDescent="0.15">
      <c r="A130" s="72"/>
      <c r="B130" s="72"/>
      <c r="C130" s="72"/>
      <c r="D130" s="72"/>
      <c r="E130" s="72"/>
      <c r="F130" s="72"/>
      <c r="G130" s="72"/>
      <c r="H130" s="72"/>
      <c r="I130" s="73"/>
      <c r="J130" s="72"/>
    </row>
    <row r="131" spans="1:10" x14ac:dyDescent="0.15">
      <c r="A131" s="72"/>
      <c r="B131" s="72"/>
      <c r="C131" s="72"/>
      <c r="D131" s="72"/>
      <c r="E131" s="72"/>
      <c r="F131" s="72"/>
      <c r="G131" s="72"/>
      <c r="H131" s="72"/>
      <c r="I131" s="73"/>
      <c r="J131" s="72"/>
    </row>
    <row r="132" spans="1:10" x14ac:dyDescent="0.15">
      <c r="A132" s="72"/>
      <c r="B132" s="72"/>
      <c r="C132" s="72"/>
      <c r="D132" s="72"/>
      <c r="E132" s="72"/>
      <c r="F132" s="72"/>
      <c r="G132" s="72"/>
      <c r="H132" s="72"/>
      <c r="I132" s="73"/>
      <c r="J132" s="72"/>
    </row>
    <row r="133" spans="1:10" x14ac:dyDescent="0.15">
      <c r="A133" s="72"/>
      <c r="B133" s="72"/>
      <c r="C133" s="72"/>
      <c r="D133" s="72"/>
      <c r="E133" s="72"/>
      <c r="F133" s="72"/>
      <c r="G133" s="72"/>
      <c r="H133" s="72"/>
      <c r="I133" s="73"/>
      <c r="J133" s="72"/>
    </row>
    <row r="134" spans="1:10" x14ac:dyDescent="0.15">
      <c r="A134" s="72"/>
      <c r="B134" s="72"/>
      <c r="C134" s="72"/>
      <c r="D134" s="72"/>
      <c r="E134" s="72"/>
      <c r="F134" s="72"/>
      <c r="G134" s="72"/>
      <c r="H134" s="72"/>
      <c r="I134" s="73"/>
      <c r="J134" s="72"/>
    </row>
    <row r="135" spans="1:10" x14ac:dyDescent="0.15">
      <c r="A135" s="72"/>
      <c r="B135" s="72"/>
      <c r="C135" s="72"/>
      <c r="D135" s="72"/>
      <c r="E135" s="72"/>
      <c r="F135" s="72"/>
      <c r="G135" s="72"/>
      <c r="H135" s="72"/>
      <c r="I135" s="73"/>
      <c r="J135" s="72"/>
    </row>
  </sheetData>
  <mergeCells count="4">
    <mergeCell ref="A2:A5"/>
    <mergeCell ref="C2:F4"/>
    <mergeCell ref="F13:F15"/>
    <mergeCell ref="A16:D16"/>
  </mergeCells>
  <phoneticPr fontId="4"/>
  <conditionalFormatting sqref="D7">
    <cfRule type="expression" dxfId="135" priority="4">
      <formula>LEN(D7)&gt;0</formula>
    </cfRule>
  </conditionalFormatting>
  <conditionalFormatting sqref="E13:E15">
    <cfRule type="expression" dxfId="134" priority="1">
      <formula>LEN(E13)&gt;0</formula>
    </cfRule>
  </conditionalFormatting>
  <pageMargins left="0.7" right="0.7" top="0.75" bottom="0.75" header="0.3" footer="0.3"/>
  <pageSetup paperSize="9" orientation="portrait" r:id="rId1"/>
  <ignoredErrors>
    <ignoredError sqref="E13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Y38"/>
  <sheetViews>
    <sheetView showZeros="0" zoomScaleNormal="100" workbookViewId="0">
      <selection activeCell="B14" sqref="B14"/>
    </sheetView>
  </sheetViews>
  <sheetFormatPr defaultColWidth="9" defaultRowHeight="15" x14ac:dyDescent="0.15"/>
  <cols>
    <col min="1" max="1" width="17.375" style="77" customWidth="1"/>
    <col min="2" max="6" width="18.75" style="77" customWidth="1"/>
    <col min="7" max="7" width="18.75" style="94" customWidth="1"/>
    <col min="8" max="9" width="1.25" style="94" customWidth="1"/>
    <col min="10" max="10" width="25" style="94" customWidth="1"/>
    <col min="11" max="11" width="1.25" style="94" customWidth="1"/>
    <col min="12" max="12" width="3.625" style="77" customWidth="1"/>
    <col min="13" max="14" width="9" style="216" customWidth="1"/>
    <col min="15" max="15" width="14.375" style="217" customWidth="1"/>
    <col min="16" max="16" width="9" style="217"/>
    <col min="17" max="16384" width="9" style="77"/>
  </cols>
  <sheetData>
    <row r="1" spans="1:25" ht="12.75" customHeight="1" thickBot="1" x14ac:dyDescent="0.2">
      <c r="A1" s="71" t="s">
        <v>157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2"/>
      <c r="M1" s="163"/>
      <c r="N1" s="163"/>
      <c r="O1" s="164" t="s">
        <v>354</v>
      </c>
      <c r="P1" s="164"/>
      <c r="Q1" s="72"/>
      <c r="R1" s="72"/>
      <c r="S1" s="72"/>
    </row>
    <row r="2" spans="1:25" ht="9" customHeight="1" thickTop="1" x14ac:dyDescent="0.15">
      <c r="A2" s="795" t="s">
        <v>319</v>
      </c>
      <c r="B2" s="799" t="str">
        <f>(初期設定!D3)</f>
        <v>第70回NHK杯全国高校放送コンテスト　宮崎県予選　参加申込及び部顧問（運営委員）の動静調査の入力</v>
      </c>
      <c r="C2" s="800"/>
      <c r="D2" s="800"/>
      <c r="E2" s="801"/>
      <c r="F2" s="813" t="s">
        <v>10</v>
      </c>
      <c r="G2" s="813" t="s">
        <v>345</v>
      </c>
      <c r="H2" s="72"/>
      <c r="I2" s="72"/>
      <c r="J2" s="72"/>
      <c r="K2" s="72"/>
      <c r="L2" s="72"/>
      <c r="M2" s="163"/>
      <c r="N2" s="163" t="s">
        <v>388</v>
      </c>
      <c r="O2" s="165" t="s">
        <v>378</v>
      </c>
      <c r="P2" s="164"/>
      <c r="Q2" s="73"/>
      <c r="R2" s="73"/>
      <c r="S2" s="72"/>
      <c r="T2" s="136"/>
      <c r="U2" s="144"/>
      <c r="V2" s="145"/>
      <c r="Y2" s="94"/>
    </row>
    <row r="3" spans="1:25" ht="42" customHeight="1" thickBot="1" x14ac:dyDescent="0.2">
      <c r="A3" s="795"/>
      <c r="B3" s="802"/>
      <c r="C3" s="803"/>
      <c r="D3" s="803"/>
      <c r="E3" s="804"/>
      <c r="F3" s="814"/>
      <c r="G3" s="814"/>
      <c r="H3" s="72"/>
      <c r="I3" s="72"/>
      <c r="J3" s="72"/>
      <c r="K3" s="72"/>
      <c r="L3" s="72"/>
      <c r="M3" s="163"/>
      <c r="N3" s="163"/>
      <c r="O3" s="164" t="s">
        <v>74</v>
      </c>
      <c r="P3" s="164"/>
      <c r="Q3" s="73"/>
      <c r="R3" s="73"/>
      <c r="S3" s="72"/>
      <c r="T3" s="136"/>
      <c r="U3" s="144"/>
      <c r="V3" s="145"/>
      <c r="Y3" s="94"/>
    </row>
    <row r="4" spans="1:25" ht="42" customHeight="1" thickTop="1" thickBot="1" x14ac:dyDescent="0.2">
      <c r="A4" s="795"/>
      <c r="B4" s="805"/>
      <c r="C4" s="806"/>
      <c r="D4" s="806"/>
      <c r="E4" s="807"/>
      <c r="F4" s="166">
        <f>(Ⅰ!C9)</f>
        <v>0</v>
      </c>
      <c r="G4" s="167" t="str">
        <f>(Ⅱ!J15)</f>
        <v/>
      </c>
      <c r="H4" s="72"/>
      <c r="I4" s="72"/>
      <c r="J4" s="72"/>
      <c r="K4" s="72"/>
      <c r="L4" s="72"/>
      <c r="M4" s="163"/>
      <c r="N4" s="163"/>
      <c r="O4" s="164" t="s">
        <v>152</v>
      </c>
      <c r="P4" s="164"/>
      <c r="Q4" s="73"/>
      <c r="R4" s="73"/>
      <c r="S4" s="72"/>
      <c r="T4" s="136"/>
      <c r="U4" s="144"/>
      <c r="V4" s="145"/>
      <c r="Y4" s="94"/>
    </row>
    <row r="5" spans="1:25" ht="3" customHeight="1" thickTop="1" x14ac:dyDescent="0.15">
      <c r="A5" s="795"/>
      <c r="B5" s="72"/>
      <c r="C5" s="72"/>
      <c r="D5" s="72"/>
      <c r="E5" s="72"/>
      <c r="F5" s="72"/>
      <c r="G5" s="73"/>
      <c r="H5" s="73"/>
      <c r="I5" s="73"/>
      <c r="J5" s="73"/>
      <c r="K5" s="73"/>
      <c r="L5" s="72"/>
      <c r="M5" s="163"/>
      <c r="N5" s="163"/>
      <c r="O5" s="164"/>
      <c r="P5" s="164"/>
      <c r="Q5" s="72"/>
      <c r="R5" s="72"/>
      <c r="S5" s="72"/>
    </row>
    <row r="6" spans="1:25" ht="3" customHeight="1" x14ac:dyDescent="0.1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2"/>
      <c r="M6" s="163"/>
      <c r="N6" s="163" t="s">
        <v>389</v>
      </c>
      <c r="O6" s="164" t="s">
        <v>362</v>
      </c>
      <c r="P6" s="164"/>
      <c r="Q6" s="72"/>
      <c r="R6" s="72"/>
      <c r="S6" s="72"/>
    </row>
    <row r="7" spans="1:25" ht="3" customHeight="1" thickBot="1" x14ac:dyDescent="0.2">
      <c r="A7" s="72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163"/>
      <c r="N7" s="163"/>
      <c r="O7" s="164" t="s">
        <v>153</v>
      </c>
      <c r="P7" s="164" t="s">
        <v>75</v>
      </c>
      <c r="Q7" s="72"/>
      <c r="R7" s="72"/>
      <c r="S7" s="72"/>
    </row>
    <row r="8" spans="1:25" ht="24" customHeight="1" thickBot="1" x14ac:dyDescent="0.2">
      <c r="A8" s="72"/>
      <c r="B8" s="738" t="s">
        <v>492</v>
      </c>
      <c r="C8" s="739"/>
      <c r="D8" s="739"/>
      <c r="E8" s="739"/>
      <c r="F8" s="739"/>
      <c r="G8" s="740"/>
      <c r="H8" s="73"/>
      <c r="I8" s="73"/>
      <c r="J8" s="73"/>
      <c r="K8" s="73"/>
      <c r="L8" s="72"/>
      <c r="M8" s="163"/>
      <c r="N8" s="163"/>
      <c r="O8" s="164" t="s">
        <v>154</v>
      </c>
      <c r="P8" s="163" t="s">
        <v>320</v>
      </c>
      <c r="Q8" s="72"/>
      <c r="R8" s="72"/>
      <c r="S8" s="72"/>
    </row>
    <row r="9" spans="1:25" ht="7.5" customHeight="1" thickBot="1" x14ac:dyDescent="0.2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2"/>
      <c r="M9" s="163"/>
      <c r="N9" s="163"/>
      <c r="O9" s="164" t="s">
        <v>155</v>
      </c>
      <c r="P9" s="164" t="s">
        <v>76</v>
      </c>
      <c r="Q9" s="72"/>
      <c r="R9" s="72"/>
      <c r="S9" s="72"/>
    </row>
    <row r="10" spans="1:25" ht="26.25" customHeight="1" x14ac:dyDescent="0.15">
      <c r="A10" s="72"/>
      <c r="B10" s="168" t="s">
        <v>360</v>
      </c>
      <c r="C10" s="808" t="s">
        <v>359</v>
      </c>
      <c r="D10" s="169" t="s">
        <v>381</v>
      </c>
      <c r="E10" s="808" t="s">
        <v>359</v>
      </c>
      <c r="F10" s="170" t="s">
        <v>382</v>
      </c>
      <c r="G10" s="815" t="s">
        <v>359</v>
      </c>
      <c r="H10" s="73"/>
      <c r="I10" s="73"/>
      <c r="J10" s="73"/>
      <c r="K10" s="73"/>
      <c r="L10" s="72"/>
      <c r="M10" s="163"/>
      <c r="N10" s="163"/>
      <c r="O10" s="164" t="s">
        <v>321</v>
      </c>
      <c r="P10" s="164"/>
      <c r="Q10" s="72"/>
      <c r="R10" s="72"/>
      <c r="S10" s="72"/>
    </row>
    <row r="11" spans="1:25" ht="17.25" customHeight="1" thickBot="1" x14ac:dyDescent="0.2">
      <c r="A11" s="171"/>
      <c r="B11" s="172" t="s">
        <v>358</v>
      </c>
      <c r="C11" s="809"/>
      <c r="D11" s="173" t="s">
        <v>358</v>
      </c>
      <c r="E11" s="809"/>
      <c r="F11" s="174" t="s">
        <v>358</v>
      </c>
      <c r="G11" s="816"/>
      <c r="H11" s="175"/>
      <c r="I11" s="175"/>
      <c r="J11" s="73"/>
      <c r="K11" s="175"/>
      <c r="L11" s="72"/>
      <c r="M11" s="163"/>
      <c r="N11" s="163" t="s">
        <v>390</v>
      </c>
      <c r="O11" s="164" t="s">
        <v>362</v>
      </c>
      <c r="P11" s="164"/>
      <c r="Q11" s="72"/>
      <c r="R11" s="72"/>
      <c r="S11" s="72"/>
    </row>
    <row r="12" spans="1:25" ht="21.75" customHeight="1" thickBot="1" x14ac:dyDescent="0.2">
      <c r="A12" s="176" t="s">
        <v>72</v>
      </c>
      <c r="B12" s="177" t="str">
        <f>(Ⅲ１!E13)</f>
        <v/>
      </c>
      <c r="C12" s="178"/>
      <c r="D12" s="177" t="str">
        <f>(Ⅲ１!E14)</f>
        <v/>
      </c>
      <c r="E12" s="178"/>
      <c r="F12" s="177" t="str">
        <f>(Ⅲ１!E15)</f>
        <v/>
      </c>
      <c r="G12" s="179"/>
      <c r="H12" s="180"/>
      <c r="I12" s="810" t="str">
        <f>IF(AND(J14="",J16="",J18=""),"OK！","次に進む前に確認が必要です！")</f>
        <v>次に進む前に確認が必要です！</v>
      </c>
      <c r="J12" s="811"/>
      <c r="K12" s="812"/>
      <c r="L12" s="72"/>
      <c r="M12" s="163"/>
      <c r="N12" s="163"/>
      <c r="O12" s="164" t="s">
        <v>153</v>
      </c>
      <c r="P12" s="164"/>
      <c r="Q12" s="72"/>
      <c r="R12" s="72"/>
      <c r="S12" s="72"/>
    </row>
    <row r="13" spans="1:25" ht="6" customHeight="1" thickBot="1" x14ac:dyDescent="0.2">
      <c r="A13" s="181"/>
      <c r="B13" s="182"/>
      <c r="C13" s="183"/>
      <c r="D13" s="182"/>
      <c r="E13" s="183"/>
      <c r="F13" s="182"/>
      <c r="G13" s="183"/>
      <c r="H13" s="143"/>
      <c r="I13" s="184"/>
      <c r="J13" s="185"/>
      <c r="K13" s="186"/>
      <c r="L13" s="72"/>
      <c r="M13" s="163"/>
      <c r="N13" s="163"/>
      <c r="O13" s="164" t="s">
        <v>154</v>
      </c>
      <c r="P13" s="164"/>
      <c r="Q13" s="72"/>
      <c r="R13" s="72"/>
      <c r="S13" s="72"/>
    </row>
    <row r="14" spans="1:25" ht="22.5" customHeight="1" thickBot="1" x14ac:dyDescent="0.2">
      <c r="A14" s="187" t="s">
        <v>420</v>
      </c>
      <c r="B14" s="188" t="s">
        <v>354</v>
      </c>
      <c r="C14" s="796" t="s">
        <v>363</v>
      </c>
      <c r="D14" s="188" t="s">
        <v>354</v>
      </c>
      <c r="E14" s="796" t="s">
        <v>363</v>
      </c>
      <c r="F14" s="188" t="str">
        <f>IF(F$12=0,"","入力必須(クリック後選択)")</f>
        <v>入力必須(クリック後選択)</v>
      </c>
      <c r="G14" s="796" t="str">
        <f>IF(F12=0,"","◆専門部より大会３日間の派遣依頼文書を発行します。")</f>
        <v>◆専門部より大会３日間の派遣依頼文書を発行します。</v>
      </c>
      <c r="H14" s="180"/>
      <c r="I14" s="189"/>
      <c r="J14" s="190" t="str">
        <f>IF(B12=0,"",IF(B14="入力必須(クリック後選択)","「参加」記載未入力あり",IF(D12=0,"",IF(D14="","「参加」記載未入力あり",IF(D14="入力必須(クリック後選択)","「参加」記載未入力あり",IF(F12=0,"",IF(F14="","「参加」記載未入力あり",IF(F14="入力必須(クリック後選択)","「参加」記載未入力あり",""))))))))</f>
        <v>「参加」記載未入力あり</v>
      </c>
      <c r="K14" s="191"/>
      <c r="L14" s="72"/>
      <c r="M14" s="163"/>
      <c r="N14" s="163"/>
      <c r="O14" s="164" t="s">
        <v>155</v>
      </c>
      <c r="P14" s="164"/>
      <c r="Q14" s="72"/>
      <c r="R14" s="72"/>
      <c r="S14" s="72"/>
    </row>
    <row r="15" spans="1:25" ht="13.5" customHeight="1" thickBot="1" x14ac:dyDescent="0.2">
      <c r="A15" s="181"/>
      <c r="B15" s="192"/>
      <c r="C15" s="797"/>
      <c r="D15" s="192" t="str">
        <f>IF(D12=0,"",IF(D14="","↑入力必須！",IF(D14="入力必須(クリック後選択)","↑要確認！","")))</f>
        <v>↑要確認！</v>
      </c>
      <c r="E15" s="797"/>
      <c r="F15" s="192" t="str">
        <f>IF(F12=0,"",IF(F14="","↑入力必須！",IF(F14="入力必須(クリック後選択)","↑要確認！","")))</f>
        <v>↑要確認！</v>
      </c>
      <c r="G15" s="797"/>
      <c r="H15" s="193"/>
      <c r="I15" s="194"/>
      <c r="J15" s="185"/>
      <c r="K15" s="195"/>
      <c r="L15" s="72"/>
      <c r="M15" s="163"/>
      <c r="N15" s="163"/>
      <c r="O15" s="164" t="s">
        <v>321</v>
      </c>
      <c r="P15" s="164"/>
      <c r="Q15" s="72"/>
      <c r="R15" s="72"/>
      <c r="S15" s="72"/>
    </row>
    <row r="16" spans="1:25" ht="22.5" customHeight="1" thickBot="1" x14ac:dyDescent="0.2">
      <c r="A16" s="187" t="s">
        <v>421</v>
      </c>
      <c r="B16" s="188" t="s">
        <v>361</v>
      </c>
      <c r="C16" s="797"/>
      <c r="D16" s="188" t="s">
        <v>361</v>
      </c>
      <c r="E16" s="797"/>
      <c r="F16" s="188" t="str">
        <f>IF(F$12=0,"","入力必須(クリック後選択)")</f>
        <v>入力必須(クリック後選択)</v>
      </c>
      <c r="G16" s="797"/>
      <c r="H16" s="180"/>
      <c r="I16" s="189"/>
      <c r="J16" s="190" t="str">
        <f>IF(B12=0,"",IF(B16="入力必須(クリック後選択)","「参加」記載未入力あり",IF(D12=0,"",IF(D16="","「参加」記載未入力あり",IF(D16="入力必須(クリック後選択)","「参加」記載未入力あり",IF(F12=0,"",IF(F16="","「参加」記載未入力あり",IF(F16="入力必須(クリック後選択)","「参加」記載未入力あり",""))))))))</f>
        <v>「参加」記載未入力あり</v>
      </c>
      <c r="K16" s="191"/>
      <c r="L16" s="72"/>
      <c r="M16" s="163"/>
      <c r="N16" s="163"/>
      <c r="O16" s="164"/>
      <c r="P16" s="164"/>
      <c r="Q16" s="72"/>
      <c r="R16" s="72"/>
      <c r="S16" s="72"/>
    </row>
    <row r="17" spans="1:19" ht="13.5" customHeight="1" thickBot="1" x14ac:dyDescent="0.2">
      <c r="A17" s="181"/>
      <c r="B17" s="192"/>
      <c r="C17" s="797"/>
      <c r="D17" s="192" t="str">
        <f>IF(D12=0,"",IF(D16="","↑入力必須！",IF(D16="入力必須(クリック後選択)","↑要確認！","")))</f>
        <v>↑要確認！</v>
      </c>
      <c r="E17" s="797"/>
      <c r="F17" s="192" t="str">
        <f>IF(F12=0,"",IF(F16="","↑入力必須！",IF(F16="入力必須(クリック後選択)","↑要確認！","")))</f>
        <v>↑要確認！</v>
      </c>
      <c r="G17" s="797"/>
      <c r="H17" s="193"/>
      <c r="I17" s="194"/>
      <c r="J17" s="185"/>
      <c r="K17" s="195"/>
      <c r="L17" s="72"/>
      <c r="M17" s="163"/>
      <c r="N17" s="163"/>
      <c r="O17" s="163"/>
      <c r="P17" s="163"/>
      <c r="Q17" s="72"/>
      <c r="R17" s="72"/>
      <c r="S17" s="72"/>
    </row>
    <row r="18" spans="1:19" ht="22.5" customHeight="1" thickBot="1" x14ac:dyDescent="0.2">
      <c r="A18" s="187" t="s">
        <v>407</v>
      </c>
      <c r="B18" s="188" t="s">
        <v>361</v>
      </c>
      <c r="C18" s="798"/>
      <c r="D18" s="188" t="s">
        <v>361</v>
      </c>
      <c r="E18" s="798"/>
      <c r="F18" s="188" t="str">
        <f>IF(F$12=0,"","入力必須(クリック後選択)")</f>
        <v>入力必須(クリック後選択)</v>
      </c>
      <c r="G18" s="798"/>
      <c r="H18" s="180"/>
      <c r="I18" s="189"/>
      <c r="J18" s="190" t="str">
        <f>IF(B12=0,"",IF(B18="入力必須(クリック後選択)","「参加」記載未入力あり",IF(D12=0,"",IF(D18="","「参加」記載未入力あり",IF(D18="入力必須(クリック後選択)","「参加」記載未入力あり",IF(F12=0,"",IF(F18="","「参加」記載未入力あり",IF(F18="入力必須(クリック後選択)","「参加」記載未入力あり",""))))))))</f>
        <v>「参加」記載未入力あり</v>
      </c>
      <c r="K18" s="191"/>
      <c r="L18" s="72"/>
      <c r="M18" s="163"/>
      <c r="N18" s="163"/>
      <c r="O18" s="163"/>
      <c r="P18" s="163"/>
      <c r="Q18" s="72"/>
      <c r="R18" s="72"/>
      <c r="S18" s="72"/>
    </row>
    <row r="19" spans="1:19" ht="13.5" customHeight="1" thickBot="1" x14ac:dyDescent="0.25">
      <c r="A19" s="181"/>
      <c r="B19" s="192"/>
      <c r="C19" s="196"/>
      <c r="D19" s="192" t="str">
        <f>IF(D12=0,"",IF(D18="","↑入力必須！",IF(D18="入力必須(クリック後選択)","↑要確認！","")))</f>
        <v>↑要確認！</v>
      </c>
      <c r="E19" s="196"/>
      <c r="F19" s="192" t="str">
        <f>IF(F12=0,"",IF(F18="","↑入力必須！",IF(F18="入力必須(クリック後選択)","↑要確認！","")))</f>
        <v>↑要確認！</v>
      </c>
      <c r="G19" s="196"/>
      <c r="H19" s="193"/>
      <c r="I19" s="194"/>
      <c r="J19" s="197"/>
      <c r="K19" s="195"/>
      <c r="L19" s="72"/>
      <c r="M19" s="163"/>
      <c r="N19" s="163"/>
      <c r="O19" s="163"/>
      <c r="P19" s="163"/>
      <c r="Q19" s="72"/>
      <c r="R19" s="72"/>
      <c r="S19" s="72"/>
    </row>
    <row r="20" spans="1:19" ht="30" customHeight="1" thickBot="1" x14ac:dyDescent="0.2">
      <c r="A20" s="198" t="s">
        <v>70</v>
      </c>
      <c r="B20" s="199"/>
      <c r="C20" s="218" t="s">
        <v>496</v>
      </c>
      <c r="D20" s="199"/>
      <c r="E20" s="200" t="s">
        <v>496</v>
      </c>
      <c r="F20" s="199"/>
      <c r="G20" s="200" t="s">
        <v>496</v>
      </c>
      <c r="H20" s="201"/>
      <c r="I20" s="202"/>
      <c r="J20" s="197"/>
      <c r="K20" s="203"/>
      <c r="L20" s="72"/>
      <c r="M20" s="163" t="s">
        <v>380</v>
      </c>
      <c r="N20" s="163"/>
      <c r="O20" s="163"/>
      <c r="P20" s="163"/>
      <c r="Q20" s="72"/>
      <c r="R20" s="72"/>
      <c r="S20" s="72"/>
    </row>
    <row r="21" spans="1:19" ht="6" customHeight="1" thickBot="1" x14ac:dyDescent="0.2">
      <c r="A21" s="181"/>
      <c r="B21" s="182"/>
      <c r="C21" s="204"/>
      <c r="D21" s="182"/>
      <c r="E21" s="204"/>
      <c r="F21" s="182"/>
      <c r="G21" s="204"/>
      <c r="H21" s="205"/>
      <c r="I21" s="184"/>
      <c r="J21" s="197"/>
      <c r="K21" s="186"/>
      <c r="L21" s="72"/>
      <c r="M21" s="163" t="s">
        <v>493</v>
      </c>
      <c r="N21" s="163"/>
      <c r="O21" s="163"/>
      <c r="P21" s="163"/>
      <c r="Q21" s="72"/>
      <c r="R21" s="72"/>
      <c r="S21" s="72"/>
    </row>
    <row r="22" spans="1:19" ht="18.75" customHeight="1" thickBot="1" x14ac:dyDescent="0.2">
      <c r="A22" s="187" t="s">
        <v>71</v>
      </c>
      <c r="B22" s="206"/>
      <c r="C22" s="207" t="s">
        <v>77</v>
      </c>
      <c r="D22" s="206"/>
      <c r="E22" s="208"/>
      <c r="F22" s="206"/>
      <c r="G22" s="208"/>
      <c r="H22" s="175"/>
      <c r="I22" s="209"/>
      <c r="J22" s="197"/>
      <c r="K22" s="210"/>
      <c r="L22" s="72"/>
      <c r="M22" s="163" t="s">
        <v>494</v>
      </c>
      <c r="N22" s="163"/>
      <c r="O22" s="163"/>
      <c r="P22" s="163"/>
      <c r="Q22" s="72"/>
      <c r="R22" s="72"/>
      <c r="S22" s="72"/>
    </row>
    <row r="23" spans="1:19" ht="12.75" customHeight="1" x14ac:dyDescent="0.15">
      <c r="A23" s="781" t="s">
        <v>73</v>
      </c>
      <c r="B23" s="781"/>
      <c r="C23" s="72"/>
      <c r="D23" s="72"/>
      <c r="E23" s="72"/>
      <c r="F23" s="72"/>
      <c r="G23" s="73"/>
      <c r="H23" s="73"/>
      <c r="I23" s="211"/>
      <c r="J23" s="197"/>
      <c r="K23" s="212"/>
      <c r="L23" s="72"/>
      <c r="M23" s="163" t="s">
        <v>495</v>
      </c>
      <c r="N23" s="163"/>
      <c r="O23" s="163"/>
      <c r="P23" s="163"/>
      <c r="Q23" s="72"/>
      <c r="R23" s="72"/>
      <c r="S23" s="72"/>
    </row>
    <row r="24" spans="1:19" ht="12.75" customHeight="1" thickBot="1" x14ac:dyDescent="0.2">
      <c r="A24" s="72"/>
      <c r="B24" s="72"/>
      <c r="C24" s="72"/>
      <c r="D24" s="72"/>
      <c r="E24" s="72"/>
      <c r="F24" s="72"/>
      <c r="G24" s="73"/>
      <c r="H24" s="73"/>
      <c r="I24" s="213"/>
      <c r="J24" s="214"/>
      <c r="K24" s="215"/>
      <c r="L24" s="72"/>
      <c r="M24" s="163" t="s">
        <v>496</v>
      </c>
      <c r="N24" s="163"/>
      <c r="O24" s="163"/>
      <c r="P24" s="163"/>
      <c r="Q24" s="72"/>
      <c r="R24" s="72"/>
      <c r="S24" s="72"/>
    </row>
    <row r="25" spans="1:19" ht="12.75" customHeight="1" x14ac:dyDescent="0.15">
      <c r="A25" s="72"/>
      <c r="B25" s="72"/>
      <c r="C25" s="72"/>
      <c r="D25" s="72"/>
      <c r="E25" s="72"/>
      <c r="F25" s="72"/>
      <c r="G25" s="73"/>
      <c r="H25" s="73"/>
      <c r="I25" s="73"/>
      <c r="J25" s="73"/>
      <c r="K25" s="73"/>
      <c r="L25" s="72"/>
      <c r="M25" s="163"/>
      <c r="N25" s="163"/>
      <c r="O25" s="163"/>
      <c r="P25" s="163"/>
      <c r="Q25" s="72"/>
      <c r="R25" s="72"/>
      <c r="S25" s="72"/>
    </row>
    <row r="26" spans="1:19" ht="12.75" customHeight="1" x14ac:dyDescent="0.15">
      <c r="A26" s="72"/>
      <c r="B26" s="72"/>
      <c r="C26" s="72"/>
      <c r="D26" s="72"/>
      <c r="E26" s="72"/>
      <c r="F26" s="72"/>
      <c r="G26" s="73"/>
      <c r="H26" s="73"/>
      <c r="I26" s="73"/>
      <c r="J26" s="73"/>
      <c r="K26" s="73"/>
      <c r="L26" s="72"/>
      <c r="M26" s="163"/>
      <c r="N26" s="163"/>
      <c r="O26" s="163"/>
      <c r="P26" s="163"/>
      <c r="Q26" s="72"/>
      <c r="R26" s="72"/>
      <c r="S26" s="72"/>
    </row>
    <row r="27" spans="1:19" ht="12.75" customHeight="1" x14ac:dyDescent="0.15">
      <c r="A27" s="72"/>
      <c r="B27" s="72"/>
      <c r="C27" s="72"/>
      <c r="D27" s="72"/>
      <c r="E27" s="72"/>
      <c r="F27" s="72"/>
      <c r="G27" s="73"/>
      <c r="H27" s="73"/>
      <c r="I27" s="73"/>
      <c r="J27" s="73"/>
      <c r="K27" s="73"/>
      <c r="L27" s="72"/>
      <c r="M27" s="163"/>
      <c r="N27" s="163"/>
      <c r="O27" s="163"/>
      <c r="P27" s="163"/>
      <c r="Q27" s="72"/>
      <c r="R27" s="72"/>
      <c r="S27" s="72"/>
    </row>
    <row r="28" spans="1:19" ht="12.75" customHeight="1" x14ac:dyDescent="0.15">
      <c r="A28" s="72"/>
      <c r="B28" s="72"/>
      <c r="C28" s="72"/>
      <c r="D28" s="72"/>
      <c r="E28" s="72"/>
      <c r="F28" s="72"/>
      <c r="G28" s="73"/>
      <c r="H28" s="73"/>
      <c r="I28" s="73"/>
      <c r="J28" s="73"/>
      <c r="K28" s="73"/>
      <c r="L28" s="72"/>
      <c r="M28" s="163"/>
      <c r="N28" s="163"/>
      <c r="O28" s="163"/>
      <c r="P28" s="163"/>
      <c r="Q28" s="72"/>
      <c r="R28" s="72"/>
      <c r="S28" s="72"/>
    </row>
    <row r="29" spans="1:19" ht="12.75" customHeight="1" x14ac:dyDescent="0.15">
      <c r="A29" s="72"/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2"/>
      <c r="M29" s="163"/>
      <c r="N29" s="163"/>
      <c r="O29" s="163"/>
      <c r="P29" s="163"/>
      <c r="Q29" s="72"/>
      <c r="R29" s="72"/>
      <c r="S29" s="72"/>
    </row>
    <row r="30" spans="1:19" ht="12.75" customHeight="1" x14ac:dyDescent="0.15">
      <c r="A30" s="72"/>
      <c r="B30" s="72"/>
      <c r="C30" s="72"/>
      <c r="D30" s="72"/>
      <c r="E30" s="72"/>
      <c r="F30" s="72"/>
      <c r="G30" s="73"/>
      <c r="H30" s="73"/>
      <c r="I30" s="73"/>
      <c r="J30" s="73"/>
      <c r="K30" s="73"/>
      <c r="L30" s="72"/>
      <c r="M30" s="163"/>
      <c r="N30" s="163"/>
      <c r="O30" s="163"/>
      <c r="P30" s="163"/>
      <c r="Q30" s="72"/>
      <c r="R30" s="72"/>
      <c r="S30" s="72"/>
    </row>
    <row r="31" spans="1:19" ht="12.75" customHeight="1" x14ac:dyDescent="0.15">
      <c r="A31" s="72"/>
      <c r="B31" s="72"/>
      <c r="C31" s="72"/>
      <c r="D31" s="72"/>
      <c r="E31" s="72"/>
      <c r="F31" s="72"/>
      <c r="G31" s="73"/>
      <c r="H31" s="73"/>
      <c r="I31" s="73"/>
      <c r="J31" s="73"/>
      <c r="K31" s="73"/>
      <c r="L31" s="72"/>
      <c r="M31" s="163"/>
      <c r="N31" s="163"/>
      <c r="O31" s="163"/>
      <c r="P31" s="163"/>
      <c r="Q31" s="72"/>
      <c r="R31" s="72"/>
      <c r="S31" s="72"/>
    </row>
    <row r="32" spans="1:19" ht="12.75" customHeight="1" x14ac:dyDescent="0.15">
      <c r="A32" s="72"/>
      <c r="B32" s="72"/>
      <c r="C32" s="72"/>
      <c r="D32" s="72"/>
      <c r="E32" s="72"/>
      <c r="F32" s="72"/>
      <c r="G32" s="73"/>
      <c r="H32" s="73"/>
      <c r="I32" s="73"/>
      <c r="J32" s="73"/>
      <c r="K32" s="73"/>
      <c r="L32" s="72"/>
      <c r="M32" s="163"/>
      <c r="N32" s="163"/>
      <c r="O32" s="163"/>
      <c r="P32" s="163"/>
      <c r="Q32" s="72"/>
      <c r="R32" s="72"/>
      <c r="S32" s="72"/>
    </row>
    <row r="33" spans="1:19" ht="12.75" customHeight="1" x14ac:dyDescent="0.15">
      <c r="A33" s="72"/>
      <c r="B33" s="72"/>
      <c r="C33" s="72"/>
      <c r="D33" s="72"/>
      <c r="E33" s="72"/>
      <c r="F33" s="72"/>
      <c r="G33" s="73"/>
      <c r="H33" s="73"/>
      <c r="I33" s="73"/>
      <c r="J33" s="73"/>
      <c r="K33" s="73"/>
      <c r="L33" s="72"/>
      <c r="M33" s="163"/>
      <c r="N33" s="163"/>
      <c r="O33" s="163"/>
      <c r="P33" s="163"/>
      <c r="Q33" s="72"/>
      <c r="R33" s="72"/>
      <c r="S33" s="72"/>
    </row>
    <row r="34" spans="1:19" ht="12.75" customHeight="1" x14ac:dyDescent="0.15">
      <c r="A34" s="72"/>
      <c r="B34" s="72"/>
      <c r="C34" s="72"/>
      <c r="D34" s="72"/>
      <c r="E34" s="72"/>
      <c r="F34" s="72"/>
      <c r="G34" s="73"/>
      <c r="H34" s="73"/>
      <c r="I34" s="73"/>
      <c r="J34" s="73"/>
      <c r="K34" s="73"/>
      <c r="L34" s="72"/>
      <c r="M34" s="163"/>
      <c r="N34" s="163"/>
      <c r="O34" s="163"/>
      <c r="P34" s="163"/>
      <c r="Q34" s="72"/>
      <c r="R34" s="72"/>
      <c r="S34" s="72"/>
    </row>
    <row r="35" spans="1:19" ht="12.75" customHeight="1" x14ac:dyDescent="0.15">
      <c r="A35" s="72"/>
      <c r="B35" s="72"/>
      <c r="C35" s="72"/>
      <c r="D35" s="72"/>
      <c r="E35" s="72"/>
      <c r="F35" s="72"/>
      <c r="G35" s="73"/>
      <c r="H35" s="73"/>
      <c r="I35" s="73"/>
      <c r="J35" s="73"/>
      <c r="K35" s="73"/>
      <c r="L35" s="72"/>
      <c r="M35" s="163"/>
      <c r="N35" s="163"/>
      <c r="O35" s="163"/>
      <c r="P35" s="163"/>
      <c r="Q35" s="72"/>
      <c r="R35" s="72"/>
      <c r="S35" s="72"/>
    </row>
    <row r="36" spans="1:19" x14ac:dyDescent="0.15">
      <c r="A36" s="72"/>
      <c r="B36" s="72"/>
      <c r="C36" s="72"/>
      <c r="D36" s="72"/>
      <c r="E36" s="72"/>
      <c r="F36" s="72"/>
      <c r="G36" s="73"/>
      <c r="H36" s="73"/>
      <c r="I36" s="73"/>
      <c r="J36" s="73"/>
      <c r="K36" s="73"/>
      <c r="L36" s="72"/>
      <c r="M36" s="163"/>
      <c r="N36" s="163"/>
      <c r="O36" s="163"/>
      <c r="P36" s="163"/>
      <c r="Q36" s="72"/>
      <c r="R36" s="72"/>
      <c r="S36" s="72"/>
    </row>
    <row r="37" spans="1:19" x14ac:dyDescent="0.15">
      <c r="A37" s="72"/>
      <c r="B37" s="72"/>
      <c r="C37" s="72"/>
      <c r="D37" s="72"/>
      <c r="E37" s="72"/>
      <c r="F37" s="72"/>
      <c r="G37" s="73"/>
      <c r="H37" s="73"/>
      <c r="I37" s="73"/>
      <c r="J37" s="73"/>
      <c r="K37" s="73"/>
      <c r="L37" s="72"/>
      <c r="M37" s="163"/>
      <c r="N37" s="163"/>
      <c r="O37" s="163"/>
      <c r="P37" s="163"/>
      <c r="Q37" s="72"/>
      <c r="R37" s="72"/>
      <c r="S37" s="72"/>
    </row>
    <row r="38" spans="1:19" x14ac:dyDescent="0.15">
      <c r="A38" s="72"/>
      <c r="B38" s="72"/>
      <c r="C38" s="72"/>
      <c r="D38" s="72"/>
      <c r="E38" s="72"/>
      <c r="F38" s="72"/>
      <c r="G38" s="73"/>
      <c r="H38" s="73"/>
      <c r="I38" s="73"/>
      <c r="J38" s="73"/>
      <c r="K38" s="73"/>
      <c r="L38" s="72"/>
      <c r="M38" s="163"/>
      <c r="N38" s="163"/>
      <c r="O38" s="163"/>
      <c r="P38" s="163"/>
      <c r="Q38" s="72"/>
      <c r="R38" s="72"/>
      <c r="S38" s="72"/>
    </row>
  </sheetData>
  <mergeCells count="13">
    <mergeCell ref="I12:K12"/>
    <mergeCell ref="G14:G18"/>
    <mergeCell ref="F2:F3"/>
    <mergeCell ref="G2:G3"/>
    <mergeCell ref="B8:G8"/>
    <mergeCell ref="G10:G11"/>
    <mergeCell ref="A23:B23"/>
    <mergeCell ref="A2:A5"/>
    <mergeCell ref="C14:C18"/>
    <mergeCell ref="E14:E18"/>
    <mergeCell ref="B2:E4"/>
    <mergeCell ref="C10:C11"/>
    <mergeCell ref="E10:E11"/>
  </mergeCells>
  <phoneticPr fontId="4"/>
  <conditionalFormatting sqref="B12">
    <cfRule type="expression" dxfId="133" priority="135">
      <formula>LEN(B12)&gt;0</formula>
    </cfRule>
  </conditionalFormatting>
  <conditionalFormatting sqref="B14">
    <cfRule type="cellIs" dxfId="132" priority="129" operator="equal">
      <formula>"入力必須(クリック後選択)"</formula>
    </cfRule>
  </conditionalFormatting>
  <conditionalFormatting sqref="B16">
    <cfRule type="cellIs" dxfId="131" priority="126" operator="equal">
      <formula>"入力必須(クリック後選択)"</formula>
    </cfRule>
  </conditionalFormatting>
  <conditionalFormatting sqref="B18">
    <cfRule type="cellIs" dxfId="130" priority="117" operator="equal">
      <formula>"入力必須(クリック後選択)"</formula>
    </cfRule>
  </conditionalFormatting>
  <conditionalFormatting sqref="B22">
    <cfRule type="expression" dxfId="129" priority="133">
      <formula>LEN(B22)&gt;0</formula>
    </cfRule>
  </conditionalFormatting>
  <conditionalFormatting sqref="B20:I20">
    <cfRule type="expression" dxfId="128" priority="6">
      <formula>LEN(B20)&gt;0</formula>
    </cfRule>
  </conditionalFormatting>
  <conditionalFormatting sqref="C14">
    <cfRule type="expression" dxfId="127" priority="128">
      <formula>LEN(C14)&gt;0</formula>
    </cfRule>
  </conditionalFormatting>
  <conditionalFormatting sqref="D12">
    <cfRule type="expression" dxfId="126" priority="29">
      <formula>LEN(D12)&gt;0</formula>
    </cfRule>
  </conditionalFormatting>
  <conditionalFormatting sqref="D14">
    <cfRule type="cellIs" dxfId="125" priority="23" operator="equal">
      <formula>"入力必須(クリック後選択)"</formula>
    </cfRule>
  </conditionalFormatting>
  <conditionalFormatting sqref="D15">
    <cfRule type="cellIs" dxfId="124" priority="21" operator="equal">
      <formula>"↑要確認！"</formula>
    </cfRule>
    <cfRule type="cellIs" dxfId="123" priority="22" operator="equal">
      <formula>"↑入力必須！"</formula>
    </cfRule>
  </conditionalFormatting>
  <conditionalFormatting sqref="D16">
    <cfRule type="cellIs" dxfId="122" priority="5" operator="equal">
      <formula>"入力必須(クリック後選択)"</formula>
    </cfRule>
  </conditionalFormatting>
  <conditionalFormatting sqref="D17">
    <cfRule type="cellIs" dxfId="121" priority="19" operator="equal">
      <formula>"↑要確認！"</formula>
    </cfRule>
    <cfRule type="cellIs" dxfId="120" priority="20" operator="equal">
      <formula>"↑入力必須！"</formula>
    </cfRule>
  </conditionalFormatting>
  <conditionalFormatting sqref="D18">
    <cfRule type="cellIs" dxfId="119" priority="4" operator="equal">
      <formula>"入力必須(クリック後選択)"</formula>
    </cfRule>
  </conditionalFormatting>
  <conditionalFormatting sqref="D19">
    <cfRule type="cellIs" dxfId="118" priority="17" operator="equal">
      <formula>"↑要確認！"</formula>
    </cfRule>
    <cfRule type="cellIs" dxfId="117" priority="18" operator="equal">
      <formula>"↑入力必須！"</formula>
    </cfRule>
  </conditionalFormatting>
  <conditionalFormatting sqref="D22">
    <cfRule type="expression" dxfId="116" priority="111">
      <formula>LEN(D22)&gt;0</formula>
    </cfRule>
  </conditionalFormatting>
  <conditionalFormatting sqref="E14">
    <cfRule type="expression" dxfId="115" priority="27">
      <formula>LEN(E14)&gt;0</formula>
    </cfRule>
  </conditionalFormatting>
  <conditionalFormatting sqref="F4">
    <cfRule type="expression" dxfId="114" priority="130">
      <formula>LEN(F4)&gt;0</formula>
    </cfRule>
  </conditionalFormatting>
  <conditionalFormatting sqref="F12">
    <cfRule type="expression" dxfId="113" priority="28">
      <formula>LEN(F12)&gt;0</formula>
    </cfRule>
  </conditionalFormatting>
  <conditionalFormatting sqref="F14">
    <cfRule type="cellIs" dxfId="112" priority="3" operator="equal">
      <formula>"入力必須(クリック後選択)"</formula>
    </cfRule>
  </conditionalFormatting>
  <conditionalFormatting sqref="F15">
    <cfRule type="cellIs" dxfId="111" priority="12" operator="equal">
      <formula>"↑要確認！"</formula>
    </cfRule>
    <cfRule type="cellIs" dxfId="110" priority="13" operator="equal">
      <formula>"↑入力必須！"</formula>
    </cfRule>
  </conditionalFormatting>
  <conditionalFormatting sqref="F16">
    <cfRule type="cellIs" dxfId="109" priority="2" operator="equal">
      <formula>"入力必須(クリック後選択)"</formula>
    </cfRule>
  </conditionalFormatting>
  <conditionalFormatting sqref="F17">
    <cfRule type="cellIs" dxfId="108" priority="10" operator="equal">
      <formula>"↑要確認！"</formula>
    </cfRule>
    <cfRule type="cellIs" dxfId="107" priority="11" operator="equal">
      <formula>"↑入力必須！"</formula>
    </cfRule>
  </conditionalFormatting>
  <conditionalFormatting sqref="F18">
    <cfRule type="cellIs" dxfId="106" priority="1" operator="equal">
      <formula>"入力必須(クリック後選択)"</formula>
    </cfRule>
  </conditionalFormatting>
  <conditionalFormatting sqref="F19">
    <cfRule type="cellIs" dxfId="105" priority="8" operator="equal">
      <formula>"↑要確認！"</formula>
    </cfRule>
    <cfRule type="cellIs" dxfId="104" priority="9" operator="equal">
      <formula>"↑入力必須！"</formula>
    </cfRule>
  </conditionalFormatting>
  <conditionalFormatting sqref="F22">
    <cfRule type="expression" dxfId="103" priority="32">
      <formula>LEN(F22)&gt;0</formula>
    </cfRule>
  </conditionalFormatting>
  <conditionalFormatting sqref="G14:I14">
    <cfRule type="expression" dxfId="102" priority="26">
      <formula>LEN(G14)&gt;0</formula>
    </cfRule>
  </conditionalFormatting>
  <conditionalFormatting sqref="H16:I16">
    <cfRule type="expression" dxfId="101" priority="123">
      <formula>LEN(H16)&gt;0</formula>
    </cfRule>
  </conditionalFormatting>
  <conditionalFormatting sqref="H18:I18">
    <cfRule type="expression" dxfId="100" priority="118">
      <formula>LEN(H18)&gt;0</formula>
    </cfRule>
  </conditionalFormatting>
  <conditionalFormatting sqref="I12:K12">
    <cfRule type="cellIs" dxfId="99" priority="36" operator="equal">
      <formula>"次に進む前に確認が必要です！"</formula>
    </cfRule>
  </conditionalFormatting>
  <conditionalFormatting sqref="J14">
    <cfRule type="cellIs" dxfId="98" priority="45" operator="equal">
      <formula>"「派遣依頼文書」未入力あり"</formula>
    </cfRule>
    <cfRule type="cellIs" dxfId="97" priority="46" operator="equal">
      <formula>"「参加」記載未入力あり"</formula>
    </cfRule>
  </conditionalFormatting>
  <conditionalFormatting sqref="J16">
    <cfRule type="cellIs" dxfId="96" priority="43" operator="equal">
      <formula>"「派遣依頼文書」未入力あり"</formula>
    </cfRule>
    <cfRule type="cellIs" dxfId="95" priority="44" operator="equal">
      <formula>"「参加」記載未入力あり"</formula>
    </cfRule>
  </conditionalFormatting>
  <conditionalFormatting sqref="J18">
    <cfRule type="cellIs" dxfId="94" priority="41" operator="equal">
      <formula>"「派遣依頼文書」未入力あり"</formula>
    </cfRule>
    <cfRule type="cellIs" dxfId="93" priority="42" operator="equal">
      <formula>"「参加」記載未入力あり"</formula>
    </cfRule>
  </conditionalFormatting>
  <conditionalFormatting sqref="K14">
    <cfRule type="expression" dxfId="92" priority="37">
      <formula>LEN(K14)&gt;0</formula>
    </cfRule>
  </conditionalFormatting>
  <conditionalFormatting sqref="K16">
    <cfRule type="expression" dxfId="91" priority="39">
      <formula>LEN(K16)&gt;0</formula>
    </cfRule>
  </conditionalFormatting>
  <conditionalFormatting sqref="K18">
    <cfRule type="expression" dxfId="90" priority="38">
      <formula>LEN(K18)&gt;0</formula>
    </cfRule>
  </conditionalFormatting>
  <conditionalFormatting sqref="K20">
    <cfRule type="expression" dxfId="89" priority="40">
      <formula>LEN(K20)&gt;0</formula>
    </cfRule>
  </conditionalFormatting>
  <dataValidations count="8">
    <dataValidation type="list" allowBlank="1" showInputMessage="1" showErrorMessage="1" sqref="H14:I14 K14" xr:uid="{00000000-0002-0000-0500-000000000000}">
      <formula1>$P$6:$P$8</formula1>
    </dataValidation>
    <dataValidation type="list" allowBlank="1" showInputMessage="1" showErrorMessage="1" sqref="H18:I18 H16:I16 K18 K16" xr:uid="{00000000-0002-0000-0500-000001000000}">
      <formula1>$P$6:$P$9</formula1>
    </dataValidation>
    <dataValidation type="list" allowBlank="1" showInputMessage="1" showErrorMessage="1" sqref="B16" xr:uid="{00000000-0002-0000-0500-000002000000}">
      <formula1>$O$6:$O$10</formula1>
    </dataValidation>
    <dataValidation type="list" allowBlank="1" showInputMessage="1" showErrorMessage="1" sqref="B14" xr:uid="{00000000-0002-0000-0500-000003000000}">
      <formula1>$O$1:$O$5</formula1>
    </dataValidation>
    <dataValidation type="list" allowBlank="1" showInputMessage="1" showErrorMessage="1" sqref="G20 C20 E20" xr:uid="{00000000-0002-0000-0500-000004000000}">
      <formula1>$M$20:$M$25</formula1>
    </dataValidation>
    <dataValidation type="list" allowBlank="1" showInputMessage="1" showErrorMessage="1" sqref="B18" xr:uid="{00000000-0002-0000-0500-000005000000}">
      <formula1>$O$11:$O$15</formula1>
    </dataValidation>
    <dataValidation type="list" showInputMessage="1" showErrorMessage="1" sqref="D14 F14" xr:uid="{94925AFA-17D3-4573-A902-3826BB342C0F}">
      <formula1>$O$1:$O$5</formula1>
    </dataValidation>
    <dataValidation type="list" showInputMessage="1" showErrorMessage="1" sqref="D16 D18 F16 F18" xr:uid="{ADA8101F-D0B5-44F3-BFC9-249047867782}">
      <formula1>$O$6:$O$10</formula1>
    </dataValidation>
  </dataValidations>
  <pageMargins left="0.7" right="0.7" top="0.75" bottom="0.75" header="0.3" footer="0.3"/>
  <pageSetup paperSize="9" scale="83" orientation="landscape" r:id="rId1"/>
  <ignoredErrors>
    <ignoredError sqref="D12 F12 B12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Y38"/>
  <sheetViews>
    <sheetView showZeros="0" zoomScale="90" zoomScaleNormal="90" workbookViewId="0">
      <selection activeCell="B14" sqref="B14"/>
    </sheetView>
  </sheetViews>
  <sheetFormatPr defaultColWidth="9" defaultRowHeight="15" x14ac:dyDescent="0.15"/>
  <cols>
    <col min="1" max="1" width="17.375" style="77" customWidth="1"/>
    <col min="2" max="6" width="18.75" style="77" customWidth="1"/>
    <col min="7" max="7" width="18.75" style="94" customWidth="1"/>
    <col min="8" max="9" width="1.25" style="94" customWidth="1"/>
    <col min="10" max="10" width="25" style="94" customWidth="1"/>
    <col min="11" max="11" width="1.25" style="94" customWidth="1"/>
    <col min="12" max="12" width="3.625" style="77" customWidth="1"/>
    <col min="13" max="14" width="9" style="216"/>
    <col min="15" max="15" width="14.375" style="217" customWidth="1"/>
    <col min="16" max="16" width="9" style="217"/>
    <col min="17" max="16384" width="9" style="77"/>
  </cols>
  <sheetData>
    <row r="1" spans="1:25" ht="12.75" customHeight="1" thickBot="1" x14ac:dyDescent="0.2">
      <c r="A1" s="71" t="s">
        <v>157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2"/>
      <c r="M1" s="163"/>
      <c r="N1" s="163"/>
      <c r="O1" s="164" t="s">
        <v>354</v>
      </c>
      <c r="P1" s="164"/>
    </row>
    <row r="2" spans="1:25" ht="9" customHeight="1" thickTop="1" x14ac:dyDescent="0.15">
      <c r="A2" s="795" t="s">
        <v>319</v>
      </c>
      <c r="B2" s="799" t="str">
        <f>(初期設定!D3)</f>
        <v>第70回NHK杯全国高校放送コンテスト　宮崎県予選　参加申込及び部顧問（運営委員）の動静調査の入力</v>
      </c>
      <c r="C2" s="800"/>
      <c r="D2" s="800"/>
      <c r="E2" s="801"/>
      <c r="F2" s="813" t="s">
        <v>10</v>
      </c>
      <c r="G2" s="219"/>
      <c r="H2" s="72"/>
      <c r="I2" s="72"/>
      <c r="J2" s="72"/>
      <c r="K2" s="72"/>
      <c r="L2" s="72"/>
      <c r="M2" s="163"/>
      <c r="N2" s="163" t="s">
        <v>388</v>
      </c>
      <c r="O2" s="165" t="s">
        <v>378</v>
      </c>
      <c r="P2" s="164"/>
      <c r="Q2" s="94"/>
      <c r="R2" s="94"/>
      <c r="T2" s="136"/>
      <c r="U2" s="144"/>
      <c r="V2" s="145"/>
      <c r="Y2" s="94"/>
    </row>
    <row r="3" spans="1:25" ht="42" customHeight="1" thickBot="1" x14ac:dyDescent="0.2">
      <c r="A3" s="795"/>
      <c r="B3" s="802"/>
      <c r="C3" s="803"/>
      <c r="D3" s="803"/>
      <c r="E3" s="804"/>
      <c r="F3" s="814"/>
      <c r="G3" s="219"/>
      <c r="H3" s="72"/>
      <c r="I3" s="72"/>
      <c r="J3" s="72"/>
      <c r="K3" s="72"/>
      <c r="L3" s="72"/>
      <c r="M3" s="163"/>
      <c r="N3" s="163"/>
      <c r="O3" s="164" t="s">
        <v>74</v>
      </c>
      <c r="P3" s="164"/>
      <c r="Q3" s="94"/>
      <c r="R3" s="94"/>
      <c r="T3" s="136"/>
      <c r="U3" s="144"/>
      <c r="V3" s="145"/>
      <c r="Y3" s="94"/>
    </row>
    <row r="4" spans="1:25" ht="42" customHeight="1" thickTop="1" thickBot="1" x14ac:dyDescent="0.2">
      <c r="A4" s="795"/>
      <c r="B4" s="805"/>
      <c r="C4" s="806"/>
      <c r="D4" s="806"/>
      <c r="E4" s="807"/>
      <c r="F4" s="166">
        <f>(Ⅰ!C9)</f>
        <v>0</v>
      </c>
      <c r="G4" s="220"/>
      <c r="H4" s="72"/>
      <c r="I4" s="72"/>
      <c r="J4" s="72"/>
      <c r="K4" s="72"/>
      <c r="L4" s="72"/>
      <c r="M4" s="163"/>
      <c r="N4" s="163"/>
      <c r="O4" s="164" t="s">
        <v>152</v>
      </c>
      <c r="P4" s="164"/>
      <c r="Q4" s="94"/>
      <c r="R4" s="94"/>
      <c r="T4" s="136"/>
      <c r="U4" s="144"/>
      <c r="V4" s="145"/>
      <c r="Y4" s="94"/>
    </row>
    <row r="5" spans="1:25" ht="3" customHeight="1" thickTop="1" x14ac:dyDescent="0.15">
      <c r="A5" s="795"/>
      <c r="B5" s="72"/>
      <c r="C5" s="72"/>
      <c r="D5" s="72"/>
      <c r="E5" s="72"/>
      <c r="F5" s="72"/>
      <c r="G5" s="73"/>
      <c r="H5" s="73"/>
      <c r="I5" s="73"/>
      <c r="J5" s="73"/>
      <c r="K5" s="73"/>
      <c r="L5" s="72"/>
      <c r="M5" s="163"/>
      <c r="N5" s="163"/>
      <c r="O5" s="164"/>
      <c r="P5" s="164"/>
    </row>
    <row r="6" spans="1:25" ht="3" customHeight="1" x14ac:dyDescent="0.1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2"/>
      <c r="M6" s="163"/>
      <c r="N6" s="163" t="s">
        <v>389</v>
      </c>
      <c r="O6" s="164" t="s">
        <v>362</v>
      </c>
      <c r="P6" s="164"/>
    </row>
    <row r="7" spans="1:25" ht="3" customHeight="1" thickBot="1" x14ac:dyDescent="0.2">
      <c r="A7" s="72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163"/>
      <c r="N7" s="163"/>
      <c r="O7" s="164" t="s">
        <v>153</v>
      </c>
      <c r="P7" s="164" t="s">
        <v>75</v>
      </c>
    </row>
    <row r="8" spans="1:25" ht="24" customHeight="1" thickBot="1" x14ac:dyDescent="0.2">
      <c r="A8" s="72"/>
      <c r="B8" s="738" t="s">
        <v>492</v>
      </c>
      <c r="C8" s="739"/>
      <c r="D8" s="739"/>
      <c r="E8" s="739"/>
      <c r="F8" s="739"/>
      <c r="G8" s="740"/>
      <c r="H8" s="73"/>
      <c r="I8" s="73"/>
      <c r="J8" s="73"/>
      <c r="K8" s="73"/>
      <c r="L8" s="72"/>
      <c r="M8" s="163"/>
      <c r="N8" s="163"/>
      <c r="O8" s="164" t="s">
        <v>154</v>
      </c>
      <c r="P8" s="163" t="s">
        <v>320</v>
      </c>
    </row>
    <row r="9" spans="1:25" ht="7.5" customHeight="1" thickBot="1" x14ac:dyDescent="0.2">
      <c r="A9" s="72"/>
      <c r="H9" s="221"/>
      <c r="I9" s="221"/>
      <c r="J9" s="73"/>
      <c r="K9" s="221"/>
      <c r="L9" s="72"/>
      <c r="M9" s="163"/>
      <c r="N9" s="163"/>
      <c r="O9" s="164" t="s">
        <v>155</v>
      </c>
      <c r="P9" s="164" t="s">
        <v>76</v>
      </c>
    </row>
    <row r="10" spans="1:25" ht="26.25" customHeight="1" x14ac:dyDescent="0.15">
      <c r="A10" s="72"/>
      <c r="B10" s="168" t="s">
        <v>360</v>
      </c>
      <c r="C10" s="808" t="s">
        <v>359</v>
      </c>
      <c r="D10" s="169" t="s">
        <v>381</v>
      </c>
      <c r="E10" s="808" t="s">
        <v>359</v>
      </c>
      <c r="F10" s="170" t="s">
        <v>382</v>
      </c>
      <c r="G10" s="815" t="s">
        <v>359</v>
      </c>
      <c r="H10" s="73"/>
      <c r="I10" s="73"/>
      <c r="J10" s="73"/>
      <c r="K10" s="73"/>
      <c r="L10" s="72"/>
      <c r="M10" s="163"/>
      <c r="N10" s="163"/>
      <c r="O10" s="164" t="s">
        <v>321</v>
      </c>
      <c r="P10" s="164"/>
    </row>
    <row r="11" spans="1:25" ht="17.25" customHeight="1" thickBot="1" x14ac:dyDescent="0.2">
      <c r="A11" s="171"/>
      <c r="B11" s="172" t="s">
        <v>358</v>
      </c>
      <c r="C11" s="809"/>
      <c r="D11" s="173" t="s">
        <v>358</v>
      </c>
      <c r="E11" s="809"/>
      <c r="F11" s="174" t="s">
        <v>358</v>
      </c>
      <c r="G11" s="816"/>
      <c r="H11" s="175"/>
      <c r="I11" s="175"/>
      <c r="J11" s="73"/>
      <c r="K11" s="175"/>
      <c r="L11" s="72"/>
      <c r="M11" s="163"/>
      <c r="N11" s="163" t="s">
        <v>390</v>
      </c>
      <c r="O11" s="164" t="s">
        <v>362</v>
      </c>
      <c r="P11" s="164"/>
    </row>
    <row r="12" spans="1:25" ht="21.75" customHeight="1" thickBot="1" x14ac:dyDescent="0.2">
      <c r="A12" s="176" t="s">
        <v>72</v>
      </c>
      <c r="B12" s="177" t="str">
        <f>(Ⅲ２!E13)</f>
        <v/>
      </c>
      <c r="C12" s="178"/>
      <c r="D12" s="222" t="str">
        <f>Ⅲ２!E14</f>
        <v/>
      </c>
      <c r="E12" s="178"/>
      <c r="F12" s="177" t="str">
        <f>Ⅲ２!E15</f>
        <v/>
      </c>
      <c r="G12" s="179"/>
      <c r="H12" s="180"/>
      <c r="I12" s="810" t="str">
        <f>IF(AND(J14="",J16="",J18=""),"OK！","次に進む前に確認が必要です！")</f>
        <v>次に進む前に確認が必要です！</v>
      </c>
      <c r="J12" s="811"/>
      <c r="K12" s="812"/>
      <c r="L12" s="72"/>
      <c r="M12" s="163"/>
      <c r="N12" s="163"/>
      <c r="O12" s="164" t="s">
        <v>153</v>
      </c>
      <c r="P12" s="164"/>
    </row>
    <row r="13" spans="1:25" ht="6" customHeight="1" thickBot="1" x14ac:dyDescent="0.2">
      <c r="A13" s="181"/>
      <c r="B13" s="182"/>
      <c r="C13" s="183"/>
      <c r="D13" s="182"/>
      <c r="E13" s="183"/>
      <c r="F13" s="182"/>
      <c r="G13" s="183"/>
      <c r="H13" s="143"/>
      <c r="I13" s="184"/>
      <c r="J13" s="197"/>
      <c r="K13" s="186"/>
      <c r="L13" s="72"/>
      <c r="M13" s="163"/>
      <c r="N13" s="163"/>
      <c r="O13" s="164" t="s">
        <v>154</v>
      </c>
      <c r="P13" s="164"/>
    </row>
    <row r="14" spans="1:25" ht="22.5" customHeight="1" thickBot="1" x14ac:dyDescent="0.2">
      <c r="A14" s="187" t="str">
        <f>Ⅳ１!A14</f>
        <v>8日準備</v>
      </c>
      <c r="B14" s="188" t="s">
        <v>354</v>
      </c>
      <c r="C14" s="223"/>
      <c r="D14" s="188" t="str">
        <f>IF(D$12=0,"","入力必須(クリック後選択)")</f>
        <v>入力必須(クリック後選択)</v>
      </c>
      <c r="E14" s="223"/>
      <c r="F14" s="188" t="str">
        <f>IF(F$12=0,"","入力必須(クリック後選択)")</f>
        <v>入力必須(クリック後選択)</v>
      </c>
      <c r="G14" s="223"/>
      <c r="H14" s="180"/>
      <c r="I14" s="189"/>
      <c r="J14" s="190" t="str">
        <f>IF(B12=0,"",IF(B14="入力必須(クリック後選択)","「参加」記載未入力あり",IF(C14="","「派遣依頼文書」未入力あり",IF(D12=0,"",IF(D14="入力必須(クリック後選択)","「参加」記載未入力あり",IF(D14="","「参加」記載未入力あり",IF(E14="","「派遣依頼文書」未入力あり",IF(F12=0,"",IF(F14="入力必須(クリック後選択)","「参加」記載未入力あり",IF(F14="","「参加」記載未入力あり",IF(G14="","「派遣依頼文書」未入力あり","")))))))))))</f>
        <v>「参加」記載未入力あり</v>
      </c>
      <c r="K14" s="191"/>
      <c r="L14" s="72"/>
      <c r="M14" s="163"/>
      <c r="N14" s="163"/>
      <c r="O14" s="164" t="s">
        <v>155</v>
      </c>
      <c r="P14" s="164"/>
    </row>
    <row r="15" spans="1:25" ht="13.5" customHeight="1" thickBot="1" x14ac:dyDescent="0.2">
      <c r="A15" s="181"/>
      <c r="B15" s="192"/>
      <c r="C15" s="192" t="str">
        <f>IF(B14="","",IF(C14="","↑入力必須！",""))</f>
        <v>↑入力必須！</v>
      </c>
      <c r="D15" s="192" t="str">
        <f>IF(D12=0,"",IF(D14="","↑入力必須！",IF(D14="入力必須(クリック後選択)","↑要確認！","")))</f>
        <v>↑要確認！</v>
      </c>
      <c r="E15" s="192" t="str">
        <f>IF(D14="","",IF(E14="","↑入力必須！",""))</f>
        <v>↑入力必須！</v>
      </c>
      <c r="F15" s="192" t="str">
        <f>IF(F12=0,"",IF(F14="","↑入力必須！",IF(F14="入力必須(クリック後選択)","↑要確認！","")))</f>
        <v>↑要確認！</v>
      </c>
      <c r="G15" s="192" t="str">
        <f>IF(F14="","",IF(G14="","↑入力必須！",""))</f>
        <v>↑入力必須！</v>
      </c>
      <c r="H15" s="193"/>
      <c r="I15" s="194"/>
      <c r="J15" s="197"/>
      <c r="K15" s="195"/>
      <c r="L15" s="72"/>
      <c r="M15" s="163"/>
      <c r="N15" s="163"/>
      <c r="O15" s="164" t="s">
        <v>321</v>
      </c>
      <c r="P15" s="164"/>
    </row>
    <row r="16" spans="1:25" ht="22.5" customHeight="1" thickBot="1" x14ac:dyDescent="0.2">
      <c r="A16" s="187" t="str">
        <f>Ⅳ１!A16</f>
        <v>9日の運営</v>
      </c>
      <c r="B16" s="188" t="s">
        <v>361</v>
      </c>
      <c r="C16" s="223"/>
      <c r="D16" s="188" t="str">
        <f>IF(D$12=0,"","入力必須(クリック後選択)")</f>
        <v>入力必須(クリック後選択)</v>
      </c>
      <c r="E16" s="223"/>
      <c r="F16" s="188" t="str">
        <f>IF(F$12=0,"","入力必須(クリック後選択)")</f>
        <v>入力必須(クリック後選択)</v>
      </c>
      <c r="G16" s="223"/>
      <c r="H16" s="180"/>
      <c r="I16" s="189"/>
      <c r="J16" s="190" t="str">
        <f>IF(B12=0,"",IF(B16="入力必須(クリック後選択)","「参加」記載未入力あり",IF(C16="","「派遣依頼文書」未入力あり",IF(D12=0,"",IF(D16="入力必須(クリック後選択)","「参加」記載未入力あり",IF(D16="","「参加」記載未入力あり",IF(E16="","「派遣依頼文書」未入力あり",IF(F12=0,"",IF(F16="入力必須(クリック後選択)","「参加」記載未入力あり",IF(F16="","「参加」記載未入力あり",IF(G16="","「派遣依頼文書」未入力あり","")))))))))))</f>
        <v>「参加」記載未入力あり</v>
      </c>
      <c r="K16" s="191"/>
      <c r="L16" s="72"/>
      <c r="M16" s="163"/>
      <c r="N16" s="163"/>
      <c r="O16" s="164"/>
      <c r="P16" s="164"/>
    </row>
    <row r="17" spans="1:16" ht="13.5" customHeight="1" thickBot="1" x14ac:dyDescent="0.2">
      <c r="A17" s="181"/>
      <c r="B17" s="192"/>
      <c r="C17" s="192" t="str">
        <f>IF(B16="","",IF(C16="","↑入力必須！",""))</f>
        <v>↑入力必須！</v>
      </c>
      <c r="D17" s="192" t="str">
        <f>IF(D12=0,"",IF(D16="","↑入力必須！",IF(D16="入力必須(クリック後選択)","↑要確認！","")))</f>
        <v>↑要確認！</v>
      </c>
      <c r="E17" s="192" t="str">
        <f>IF(D16="","",IF(E16="","↑入力必須！",""))</f>
        <v>↑入力必須！</v>
      </c>
      <c r="F17" s="192" t="str">
        <f>IF(F12=0,"",IF(F16="","↑入力必須！",IF(F16="入力必須(クリック後選択)","↑要確認！","")))</f>
        <v>↑要確認！</v>
      </c>
      <c r="G17" s="192" t="str">
        <f>IF(F16="","",IF(G16="","↑入力必須！",""))</f>
        <v>↑入力必須！</v>
      </c>
      <c r="H17" s="193"/>
      <c r="I17" s="194"/>
      <c r="J17" s="197"/>
      <c r="K17" s="195"/>
      <c r="L17" s="72"/>
      <c r="M17" s="163"/>
      <c r="N17" s="163"/>
      <c r="O17" s="163"/>
      <c r="P17" s="163"/>
    </row>
    <row r="18" spans="1:16" ht="22.5" customHeight="1" thickBot="1" x14ac:dyDescent="0.2">
      <c r="A18" s="187" t="str">
        <f>Ⅳ１!A18</f>
        <v>10日の運営</v>
      </c>
      <c r="B18" s="188" t="s">
        <v>361</v>
      </c>
      <c r="C18" s="223"/>
      <c r="D18" s="188" t="str">
        <f>IF(D$12=0,"","入力必須(クリック後選択)")</f>
        <v>入力必須(クリック後選択)</v>
      </c>
      <c r="E18" s="223"/>
      <c r="F18" s="188" t="str">
        <f>IF(F$12=0,"","入力必須(クリック後選択)")</f>
        <v>入力必須(クリック後選択)</v>
      </c>
      <c r="G18" s="223"/>
      <c r="H18" s="180"/>
      <c r="I18" s="189"/>
      <c r="J18" s="190" t="str">
        <f>IF(B12=0,"",IF(B18="入力必須(クリック後選択)","「参加」記載未入力あり",IF(C18="","「派遣依頼文書」未入力あり",IF(D12=0,"",IF(D18="入力必須(クリック後選択)","「参加」記載未入力あり",IF(D18="","「参加」記載未入力あり",IF(E18="","「派遣依頼文書」未入力あり",IF(F12=0,"",IF(F18="入力必須(クリック後選択)","「参加」記載未入力あり",IF(F18="","「参加」記載未入力あり",IF(G18="","「派遣依頼文書」未入力あり","")))))))))))</f>
        <v>「参加」記載未入力あり</v>
      </c>
      <c r="K18" s="191"/>
      <c r="L18" s="72"/>
      <c r="M18" s="163"/>
      <c r="N18" s="163"/>
      <c r="O18" s="163"/>
      <c r="P18" s="163"/>
    </row>
    <row r="19" spans="1:16" ht="13.5" customHeight="1" thickBot="1" x14ac:dyDescent="0.2">
      <c r="A19" s="181"/>
      <c r="B19" s="192"/>
      <c r="C19" s="192" t="str">
        <f>IF(B18="","",IF(C18="","↑入力必須！",""))</f>
        <v>↑入力必須！</v>
      </c>
      <c r="D19" s="192" t="str">
        <f>IF(D12=0,"",IF(D18="","↑入力必須！",IF(D18="入力必須(クリック後選択)","↑要確認！","")))</f>
        <v>↑要確認！</v>
      </c>
      <c r="E19" s="192" t="str">
        <f>IF(D18="","",IF(E18="","↑入力必須！",""))</f>
        <v>↑入力必須！</v>
      </c>
      <c r="F19" s="192" t="str">
        <f>IF(F12=0,"",IF(F18="","↑入力必須！",IF(F18="入力必須(クリック後選択)","↑要確認！","")))</f>
        <v>↑要確認！</v>
      </c>
      <c r="G19" s="192" t="str">
        <f>IF(F18="","",IF(G18="","↑入力必須！",""))</f>
        <v>↑入力必須！</v>
      </c>
      <c r="H19" s="193"/>
      <c r="I19" s="194"/>
      <c r="J19" s="197"/>
      <c r="K19" s="195"/>
      <c r="L19" s="72"/>
      <c r="M19" s="163"/>
      <c r="N19" s="163"/>
      <c r="O19" s="163"/>
      <c r="P19" s="163"/>
    </row>
    <row r="20" spans="1:16" ht="30" customHeight="1" thickBot="1" x14ac:dyDescent="0.2">
      <c r="A20" s="198" t="s">
        <v>70</v>
      </c>
      <c r="B20" s="199"/>
      <c r="C20" s="200" t="s">
        <v>496</v>
      </c>
      <c r="D20" s="199"/>
      <c r="E20" s="200" t="s">
        <v>496</v>
      </c>
      <c r="F20" s="199"/>
      <c r="G20" s="200" t="s">
        <v>496</v>
      </c>
      <c r="H20" s="201"/>
      <c r="I20" s="202"/>
      <c r="J20" s="197"/>
      <c r="K20" s="203"/>
      <c r="L20" s="72"/>
      <c r="M20" s="163" t="s">
        <v>380</v>
      </c>
      <c r="N20" s="163"/>
      <c r="O20" s="163"/>
      <c r="P20" s="163"/>
    </row>
    <row r="21" spans="1:16" ht="16.5" customHeight="1" thickBot="1" x14ac:dyDescent="0.2">
      <c r="A21" s="181"/>
      <c r="B21" s="182"/>
      <c r="C21" s="192" t="str">
        <f>IF(B12="","",IF(C12="","↑入力必須！",""))</f>
        <v/>
      </c>
      <c r="D21" s="182"/>
      <c r="E21" s="204"/>
      <c r="F21" s="182"/>
      <c r="G21" s="204"/>
      <c r="H21" s="205"/>
      <c r="I21" s="184"/>
      <c r="J21" s="197"/>
      <c r="K21" s="186"/>
      <c r="L21" s="72"/>
      <c r="M21" s="163" t="s">
        <v>493</v>
      </c>
      <c r="N21" s="163"/>
      <c r="O21" s="163"/>
      <c r="P21" s="163"/>
    </row>
    <row r="22" spans="1:16" ht="18.75" customHeight="1" thickBot="1" x14ac:dyDescent="0.2">
      <c r="A22" s="187" t="s">
        <v>71</v>
      </c>
      <c r="B22" s="206"/>
      <c r="C22" s="207" t="s">
        <v>77</v>
      </c>
      <c r="D22" s="206"/>
      <c r="E22" s="208"/>
      <c r="F22" s="206"/>
      <c r="G22" s="208"/>
      <c r="H22" s="175"/>
      <c r="I22" s="209"/>
      <c r="J22" s="197"/>
      <c r="K22" s="210"/>
      <c r="L22" s="72"/>
      <c r="M22" s="163" t="s">
        <v>494</v>
      </c>
      <c r="N22" s="163"/>
      <c r="O22" s="163"/>
      <c r="P22" s="163"/>
    </row>
    <row r="23" spans="1:16" ht="12.75" customHeight="1" x14ac:dyDescent="0.15">
      <c r="A23" s="781" t="s">
        <v>73</v>
      </c>
      <c r="B23" s="781"/>
      <c r="C23" s="72"/>
      <c r="D23" s="72"/>
      <c r="E23" s="72"/>
      <c r="F23" s="72"/>
      <c r="G23" s="73"/>
      <c r="H23" s="73"/>
      <c r="I23" s="211"/>
      <c r="J23" s="197"/>
      <c r="K23" s="212"/>
      <c r="L23" s="72"/>
      <c r="M23" s="163" t="s">
        <v>495</v>
      </c>
      <c r="N23" s="163"/>
      <c r="O23" s="163"/>
      <c r="P23" s="163"/>
    </row>
    <row r="24" spans="1:16" ht="12.75" customHeight="1" thickBot="1" x14ac:dyDescent="0.2">
      <c r="A24" s="72"/>
      <c r="B24" s="72"/>
      <c r="C24" s="72"/>
      <c r="D24" s="72"/>
      <c r="E24" s="72"/>
      <c r="F24" s="72"/>
      <c r="G24" s="73"/>
      <c r="H24" s="73"/>
      <c r="I24" s="213"/>
      <c r="J24" s="214"/>
      <c r="K24" s="215"/>
      <c r="L24" s="72"/>
      <c r="M24" s="163" t="s">
        <v>496</v>
      </c>
      <c r="N24" s="163"/>
      <c r="O24" s="163"/>
      <c r="P24" s="163"/>
    </row>
    <row r="25" spans="1:16" ht="12.75" customHeight="1" x14ac:dyDescent="0.15">
      <c r="A25" s="72"/>
      <c r="B25" s="72"/>
      <c r="C25" s="72"/>
      <c r="D25" s="72"/>
      <c r="E25" s="72"/>
      <c r="F25" s="72"/>
      <c r="G25" s="73"/>
      <c r="H25" s="73"/>
      <c r="I25" s="73"/>
      <c r="J25" s="73"/>
      <c r="K25" s="73"/>
      <c r="L25" s="72"/>
      <c r="M25" s="163"/>
      <c r="N25" s="163"/>
      <c r="O25" s="163"/>
      <c r="P25" s="163"/>
    </row>
    <row r="26" spans="1:16" ht="12.75" customHeight="1" x14ac:dyDescent="0.15">
      <c r="A26" s="72"/>
      <c r="B26" s="72"/>
      <c r="C26" s="72"/>
      <c r="D26" s="72"/>
      <c r="E26" s="72"/>
      <c r="F26" s="72"/>
      <c r="G26" s="73"/>
      <c r="H26" s="73"/>
      <c r="I26" s="73"/>
      <c r="J26" s="73"/>
      <c r="K26" s="73"/>
      <c r="L26" s="72"/>
      <c r="M26" s="163"/>
      <c r="N26" s="163"/>
      <c r="O26" s="163"/>
      <c r="P26" s="163"/>
    </row>
    <row r="27" spans="1:16" ht="12.75" customHeight="1" x14ac:dyDescent="0.15">
      <c r="A27" s="72"/>
      <c r="B27" s="72"/>
      <c r="C27" s="72"/>
      <c r="D27" s="72"/>
      <c r="E27" s="72"/>
      <c r="F27" s="72"/>
      <c r="G27" s="73"/>
      <c r="H27" s="73"/>
      <c r="I27" s="73"/>
      <c r="J27" s="73"/>
      <c r="K27" s="73"/>
      <c r="L27" s="72"/>
      <c r="M27" s="163"/>
      <c r="N27" s="163"/>
      <c r="O27" s="163"/>
      <c r="P27" s="163"/>
    </row>
    <row r="28" spans="1:16" ht="12.75" customHeight="1" x14ac:dyDescent="0.15">
      <c r="A28" s="72"/>
      <c r="B28" s="72"/>
      <c r="C28" s="72"/>
      <c r="D28" s="72"/>
      <c r="E28" s="72"/>
      <c r="F28" s="72"/>
      <c r="G28" s="73"/>
      <c r="H28" s="73"/>
      <c r="I28" s="73"/>
      <c r="J28" s="73"/>
      <c r="K28" s="73"/>
      <c r="L28" s="72"/>
      <c r="M28" s="163"/>
      <c r="N28" s="163"/>
      <c r="O28" s="163"/>
      <c r="P28" s="163"/>
    </row>
    <row r="29" spans="1:16" ht="12.75" customHeight="1" x14ac:dyDescent="0.15">
      <c r="A29" s="72"/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2"/>
      <c r="M29" s="163"/>
      <c r="N29" s="163"/>
      <c r="O29" s="163"/>
      <c r="P29" s="163"/>
    </row>
    <row r="30" spans="1:16" ht="12.75" customHeight="1" x14ac:dyDescent="0.15">
      <c r="A30" s="72"/>
      <c r="B30" s="72"/>
      <c r="C30" s="72"/>
      <c r="D30" s="72"/>
      <c r="E30" s="72"/>
      <c r="F30" s="72"/>
      <c r="G30" s="73"/>
      <c r="H30" s="73"/>
      <c r="I30" s="73"/>
      <c r="J30" s="73"/>
      <c r="K30" s="73"/>
      <c r="L30" s="72"/>
      <c r="M30" s="163"/>
      <c r="N30" s="163"/>
      <c r="O30" s="163"/>
      <c r="P30" s="163"/>
    </row>
    <row r="31" spans="1:16" ht="12.75" customHeight="1" x14ac:dyDescent="0.15">
      <c r="A31" s="72"/>
      <c r="B31" s="72"/>
      <c r="C31" s="72"/>
      <c r="D31" s="72"/>
      <c r="E31" s="72"/>
      <c r="F31" s="72"/>
      <c r="G31" s="73"/>
      <c r="H31" s="73"/>
      <c r="I31" s="73"/>
      <c r="J31" s="73"/>
      <c r="K31" s="73"/>
      <c r="L31" s="72"/>
      <c r="M31" s="163"/>
      <c r="N31" s="163"/>
      <c r="O31" s="163"/>
      <c r="P31" s="163"/>
    </row>
    <row r="32" spans="1:16" ht="12.75" customHeight="1" x14ac:dyDescent="0.15">
      <c r="A32" s="72"/>
      <c r="B32" s="72"/>
      <c r="C32" s="72"/>
      <c r="D32" s="72"/>
      <c r="E32" s="72"/>
      <c r="F32" s="72"/>
      <c r="G32" s="73"/>
      <c r="H32" s="73"/>
      <c r="I32" s="73"/>
      <c r="J32" s="73"/>
      <c r="K32" s="73"/>
      <c r="L32" s="72"/>
      <c r="M32" s="163"/>
      <c r="N32" s="163"/>
      <c r="O32" s="163"/>
      <c r="P32" s="163"/>
    </row>
    <row r="33" spans="1:16" ht="12.75" customHeight="1" x14ac:dyDescent="0.15">
      <c r="A33" s="72"/>
      <c r="B33" s="72"/>
      <c r="C33" s="72"/>
      <c r="D33" s="72"/>
      <c r="E33" s="72"/>
      <c r="F33" s="72"/>
      <c r="G33" s="73"/>
      <c r="H33" s="73"/>
      <c r="I33" s="73"/>
      <c r="J33" s="73"/>
      <c r="K33" s="73"/>
      <c r="L33" s="72"/>
      <c r="M33" s="163"/>
      <c r="N33" s="163"/>
      <c r="O33" s="163"/>
      <c r="P33" s="163"/>
    </row>
    <row r="34" spans="1:16" ht="12.75" customHeight="1" x14ac:dyDescent="0.15">
      <c r="A34" s="72"/>
      <c r="B34" s="72"/>
      <c r="C34" s="72"/>
      <c r="D34" s="72"/>
      <c r="E34" s="72"/>
      <c r="F34" s="72"/>
      <c r="G34" s="73"/>
      <c r="H34" s="73"/>
      <c r="I34" s="73"/>
      <c r="J34" s="73"/>
      <c r="K34" s="73"/>
      <c r="L34" s="72"/>
      <c r="M34" s="163"/>
      <c r="N34" s="163"/>
      <c r="O34" s="163"/>
      <c r="P34" s="163"/>
    </row>
    <row r="35" spans="1:16" ht="12.75" customHeight="1" x14ac:dyDescent="0.15">
      <c r="A35" s="72"/>
      <c r="B35" s="72"/>
      <c r="C35" s="72"/>
      <c r="D35" s="72"/>
      <c r="E35" s="72"/>
      <c r="F35" s="72"/>
      <c r="G35" s="73"/>
      <c r="H35" s="73"/>
      <c r="I35" s="73"/>
      <c r="J35" s="73"/>
      <c r="K35" s="73"/>
      <c r="L35" s="72"/>
      <c r="M35" s="163"/>
      <c r="N35" s="163"/>
      <c r="O35" s="163"/>
      <c r="P35" s="163"/>
    </row>
    <row r="36" spans="1:16" x14ac:dyDescent="0.15">
      <c r="A36" s="72"/>
      <c r="B36" s="72"/>
      <c r="C36" s="72"/>
      <c r="D36" s="72"/>
      <c r="E36" s="72"/>
      <c r="F36" s="72"/>
      <c r="G36" s="73"/>
      <c r="H36" s="73"/>
      <c r="I36" s="73"/>
      <c r="J36" s="73"/>
      <c r="K36" s="73"/>
      <c r="L36" s="72"/>
      <c r="M36" s="163"/>
      <c r="N36" s="163"/>
      <c r="O36" s="163"/>
      <c r="P36" s="163"/>
    </row>
    <row r="37" spans="1:16" x14ac:dyDescent="0.15">
      <c r="A37" s="72"/>
      <c r="B37" s="72"/>
      <c r="C37" s="72"/>
      <c r="D37" s="72"/>
      <c r="E37" s="72"/>
      <c r="F37" s="72"/>
      <c r="G37" s="73"/>
      <c r="H37" s="73"/>
      <c r="I37" s="73"/>
      <c r="J37" s="73"/>
      <c r="K37" s="73"/>
      <c r="L37" s="72"/>
      <c r="M37" s="163"/>
      <c r="N37" s="163"/>
      <c r="O37" s="163"/>
      <c r="P37" s="163"/>
    </row>
    <row r="38" spans="1:16" x14ac:dyDescent="0.15">
      <c r="A38" s="72"/>
      <c r="B38" s="72"/>
      <c r="C38" s="72"/>
      <c r="D38" s="72"/>
      <c r="E38" s="72"/>
      <c r="F38" s="72"/>
      <c r="G38" s="73"/>
      <c r="H38" s="73"/>
      <c r="I38" s="73"/>
      <c r="J38" s="73"/>
      <c r="K38" s="73"/>
      <c r="L38" s="72"/>
      <c r="M38" s="163"/>
      <c r="N38" s="163"/>
      <c r="O38" s="163"/>
      <c r="P38" s="163"/>
    </row>
  </sheetData>
  <mergeCells count="9">
    <mergeCell ref="I12:K12"/>
    <mergeCell ref="A23:B23"/>
    <mergeCell ref="A2:A5"/>
    <mergeCell ref="B8:G8"/>
    <mergeCell ref="B2:E4"/>
    <mergeCell ref="F2:F3"/>
    <mergeCell ref="C10:C11"/>
    <mergeCell ref="E10:E11"/>
    <mergeCell ref="G10:G11"/>
  </mergeCells>
  <phoneticPr fontId="4"/>
  <conditionalFormatting sqref="B12">
    <cfRule type="expression" dxfId="88" priority="198">
      <formula>LEN(B12)&gt;0</formula>
    </cfRule>
  </conditionalFormatting>
  <conditionalFormatting sqref="B14">
    <cfRule type="cellIs" dxfId="87" priority="113" operator="equal">
      <formula>"入力必須(クリック後選択)"</formula>
    </cfRule>
  </conditionalFormatting>
  <conditionalFormatting sqref="B16">
    <cfRule type="cellIs" dxfId="86" priority="112" operator="equal">
      <formula>"入力必須(クリック後選択)"</formula>
    </cfRule>
  </conditionalFormatting>
  <conditionalFormatting sqref="B18">
    <cfRule type="cellIs" dxfId="85" priority="111" operator="equal">
      <formula>"入力必須(クリック後選択)"</formula>
    </cfRule>
  </conditionalFormatting>
  <conditionalFormatting sqref="B22">
    <cfRule type="expression" dxfId="84" priority="187">
      <formula>LEN(B22)&gt;0</formula>
    </cfRule>
  </conditionalFormatting>
  <conditionalFormatting sqref="B20:I20">
    <cfRule type="expression" dxfId="83" priority="10">
      <formula>LEN(B20)&gt;0</formula>
    </cfRule>
  </conditionalFormatting>
  <conditionalFormatting sqref="C14">
    <cfRule type="expression" dxfId="82" priority="176">
      <formula>LEN(C14)&gt;0</formula>
    </cfRule>
  </conditionalFormatting>
  <conditionalFormatting sqref="C16">
    <cfRule type="expression" dxfId="81" priority="170">
      <formula>LEN(C16)&gt;0</formula>
    </cfRule>
  </conditionalFormatting>
  <conditionalFormatting sqref="C18">
    <cfRule type="expression" dxfId="80" priority="165">
      <formula>LEN(C18)&gt;0</formula>
    </cfRule>
  </conditionalFormatting>
  <conditionalFormatting sqref="C15:G15">
    <cfRule type="cellIs" dxfId="79" priority="21" operator="equal">
      <formula>"↑入力必須！"</formula>
    </cfRule>
  </conditionalFormatting>
  <conditionalFormatting sqref="C17:G17">
    <cfRule type="cellIs" dxfId="78" priority="17" operator="equal">
      <formula>"↑入力必須！"</formula>
    </cfRule>
  </conditionalFormatting>
  <conditionalFormatting sqref="C19:G19">
    <cfRule type="cellIs" dxfId="77" priority="15" operator="equal">
      <formula>"↑入力必須！"</formula>
    </cfRule>
  </conditionalFormatting>
  <conditionalFormatting sqref="D12">
    <cfRule type="expression" dxfId="76" priority="9">
      <formula>LEN(D12)&gt;0</formula>
    </cfRule>
  </conditionalFormatting>
  <conditionalFormatting sqref="D14">
    <cfRule type="cellIs" dxfId="75" priority="8" operator="equal">
      <formula>"入力必須(クリック後選択)"</formula>
    </cfRule>
  </conditionalFormatting>
  <conditionalFormatting sqref="D15">
    <cfRule type="cellIs" dxfId="74" priority="33" operator="equal">
      <formula>"↑要確認！"</formula>
    </cfRule>
  </conditionalFormatting>
  <conditionalFormatting sqref="D16">
    <cfRule type="cellIs" dxfId="73" priority="7" operator="equal">
      <formula>"入力必須(クリック後選択)"</formula>
    </cfRule>
  </conditionalFormatting>
  <conditionalFormatting sqref="D17">
    <cfRule type="cellIs" dxfId="72" priority="31" operator="equal">
      <formula>"↑要確認！"</formula>
    </cfRule>
  </conditionalFormatting>
  <conditionalFormatting sqref="D18">
    <cfRule type="cellIs" dxfId="71" priority="6" operator="equal">
      <formula>"入力必須(クリック後選択)"</formula>
    </cfRule>
  </conditionalFormatting>
  <conditionalFormatting sqref="D19">
    <cfRule type="cellIs" dxfId="70" priority="29" operator="equal">
      <formula>"↑要確認！"</formula>
    </cfRule>
  </conditionalFormatting>
  <conditionalFormatting sqref="D22">
    <cfRule type="expression" dxfId="69" priority="156">
      <formula>LEN(D22)&gt;0</formula>
    </cfRule>
  </conditionalFormatting>
  <conditionalFormatting sqref="E14">
    <cfRule type="expression" dxfId="68" priority="40">
      <formula>LEN(E14)&gt;0</formula>
    </cfRule>
  </conditionalFormatting>
  <conditionalFormatting sqref="E16">
    <cfRule type="expression" dxfId="67" priority="45">
      <formula>LEN(E16)&gt;0</formula>
    </cfRule>
  </conditionalFormatting>
  <conditionalFormatting sqref="E18">
    <cfRule type="expression" dxfId="66" priority="43">
      <formula>LEN(E18)&gt;0</formula>
    </cfRule>
  </conditionalFormatting>
  <conditionalFormatting sqref="F4">
    <cfRule type="expression" dxfId="65" priority="184">
      <formula>LEN(F4)&gt;0</formula>
    </cfRule>
  </conditionalFormatting>
  <conditionalFormatting sqref="F12">
    <cfRule type="expression" dxfId="64" priority="34">
      <formula>LEN(F12)&gt;0</formula>
    </cfRule>
  </conditionalFormatting>
  <conditionalFormatting sqref="F14">
    <cfRule type="cellIs" dxfId="63" priority="5" operator="equal">
      <formula>"入力必須(クリック後選択)"</formula>
    </cfRule>
  </conditionalFormatting>
  <conditionalFormatting sqref="F15">
    <cfRule type="cellIs" dxfId="62" priority="18" operator="equal">
      <formula>"↑要確認！"</formula>
    </cfRule>
  </conditionalFormatting>
  <conditionalFormatting sqref="F16">
    <cfRule type="cellIs" dxfId="61" priority="4" operator="equal">
      <formula>"入力必須(クリック後選択)"</formula>
    </cfRule>
  </conditionalFormatting>
  <conditionalFormatting sqref="F17">
    <cfRule type="cellIs" dxfId="60" priority="16" operator="equal">
      <formula>"↑要確認！"</formula>
    </cfRule>
  </conditionalFormatting>
  <conditionalFormatting sqref="F18">
    <cfRule type="cellIs" dxfId="59" priority="3" operator="equal">
      <formula>"入力必須(クリック後選択)"</formula>
    </cfRule>
  </conditionalFormatting>
  <conditionalFormatting sqref="F19">
    <cfRule type="cellIs" dxfId="58" priority="14" operator="equal">
      <formula>"↑要確認！"</formula>
    </cfRule>
  </conditionalFormatting>
  <conditionalFormatting sqref="F22">
    <cfRule type="expression" dxfId="57" priority="46">
      <formula>LEN(F22)&gt;0</formula>
    </cfRule>
  </conditionalFormatting>
  <conditionalFormatting sqref="G14:I14">
    <cfRule type="expression" dxfId="56" priority="23">
      <formula>LEN(G14)&gt;0</formula>
    </cfRule>
  </conditionalFormatting>
  <conditionalFormatting sqref="G16:I16">
    <cfRule type="expression" dxfId="55" priority="28">
      <formula>LEN(G16)&gt;0</formula>
    </cfRule>
  </conditionalFormatting>
  <conditionalFormatting sqref="G18:I18">
    <cfRule type="expression" dxfId="54" priority="26">
      <formula>LEN(G18)&gt;0</formula>
    </cfRule>
  </conditionalFormatting>
  <conditionalFormatting sqref="I12:K12">
    <cfRule type="cellIs" dxfId="53" priority="75" operator="equal">
      <formula>"次に進む前に確認が必要です！"</formula>
    </cfRule>
  </conditionalFormatting>
  <conditionalFormatting sqref="J14">
    <cfRule type="cellIs" dxfId="52" priority="109" operator="equal">
      <formula>"「派遣依頼文書」未入力あり"</formula>
    </cfRule>
    <cfRule type="cellIs" dxfId="51" priority="110" operator="equal">
      <formula>"「参加」記載未入力あり"</formula>
    </cfRule>
  </conditionalFormatting>
  <conditionalFormatting sqref="J16">
    <cfRule type="cellIs" dxfId="50" priority="73" operator="equal">
      <formula>"「派遣依頼文書」未入力あり"</formula>
    </cfRule>
    <cfRule type="cellIs" dxfId="49" priority="74" operator="equal">
      <formula>"「参加」記載未入力あり"</formula>
    </cfRule>
  </conditionalFormatting>
  <conditionalFormatting sqref="J18">
    <cfRule type="cellIs" dxfId="48" priority="71" operator="equal">
      <formula>"「派遣依頼文書」未入力あり"</formula>
    </cfRule>
    <cfRule type="cellIs" dxfId="47" priority="72" operator="equal">
      <formula>"「参加」記載未入力あり"</formula>
    </cfRule>
  </conditionalFormatting>
  <conditionalFormatting sqref="K14">
    <cfRule type="expression" dxfId="46" priority="76">
      <formula>LEN(K14)&gt;0</formula>
    </cfRule>
  </conditionalFormatting>
  <conditionalFormatting sqref="K16">
    <cfRule type="expression" dxfId="45" priority="78">
      <formula>LEN(K16)&gt;0</formula>
    </cfRule>
  </conditionalFormatting>
  <conditionalFormatting sqref="K18">
    <cfRule type="expression" dxfId="44" priority="77">
      <formula>LEN(K18)&gt;0</formula>
    </cfRule>
  </conditionalFormatting>
  <conditionalFormatting sqref="K20">
    <cfRule type="expression" dxfId="43" priority="79">
      <formula>LEN(K20)&gt;0</formula>
    </cfRule>
  </conditionalFormatting>
  <conditionalFormatting sqref="C21">
    <cfRule type="cellIs" dxfId="42" priority="1" operator="equal">
      <formula>"↑入力必須！"</formula>
    </cfRule>
  </conditionalFormatting>
  <dataValidations count="8">
    <dataValidation type="list" allowBlank="1" showInputMessage="1" showErrorMessage="1" sqref="B14" xr:uid="{00000000-0002-0000-0600-000000000000}">
      <formula1>$O$1:$O$5</formula1>
    </dataValidation>
    <dataValidation type="list" allowBlank="1" showInputMessage="1" showErrorMessage="1" sqref="B16" xr:uid="{00000000-0002-0000-0600-000001000000}">
      <formula1>$O$6:$O$10</formula1>
    </dataValidation>
    <dataValidation type="list" allowBlank="1" showInputMessage="1" showErrorMessage="1" sqref="E18 K18 G18:I18 C18 K16 G16:I16 C16 E16" xr:uid="{00000000-0002-0000-0600-000002000000}">
      <formula1>$P$6:$P$9</formula1>
    </dataValidation>
    <dataValidation type="list" allowBlank="1" showInputMessage="1" showErrorMessage="1" sqref="C14 K14 G14:I14 E14" xr:uid="{00000000-0002-0000-0600-000003000000}">
      <formula1>$P$6:$P$8</formula1>
    </dataValidation>
    <dataValidation type="list" allowBlank="1" showInputMessage="1" showErrorMessage="1" sqref="B18" xr:uid="{00000000-0002-0000-0600-000005000000}">
      <formula1>$O$11:$O$15</formula1>
    </dataValidation>
    <dataValidation type="list" showInputMessage="1" showErrorMessage="1" sqref="D14 F14" xr:uid="{CA859908-89F3-4AFF-9AB1-3DEE509EE8AD}">
      <formula1>$O$1:$O$5</formula1>
    </dataValidation>
    <dataValidation type="list" showInputMessage="1" showErrorMessage="1" sqref="D16 D18 F16 F18" xr:uid="{0901DE78-C006-4832-88AD-F78667DAACE8}">
      <formula1>$O$6:$O$10</formula1>
    </dataValidation>
    <dataValidation type="list" allowBlank="1" showInputMessage="1" showErrorMessage="1" sqref="C20 E20 G20" xr:uid="{66990686-0B0F-4F81-A775-A1D355811EBC}">
      <formula1>$M$20:$M$25</formula1>
    </dataValidation>
  </dataValidations>
  <pageMargins left="0.7" right="0.7" top="0.75" bottom="0.75" header="0.3" footer="0.3"/>
  <pageSetup paperSize="9" scale="83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W277"/>
  <sheetViews>
    <sheetView showZero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" defaultRowHeight="15" x14ac:dyDescent="0.15"/>
  <cols>
    <col min="1" max="1" width="18" style="77" customWidth="1"/>
    <col min="2" max="2" width="16.875" style="77" customWidth="1"/>
    <col min="3" max="3" width="22.5" style="77" customWidth="1"/>
    <col min="4" max="4" width="16.375" style="77" customWidth="1"/>
    <col min="5" max="6" width="13.125" style="77" customWidth="1"/>
    <col min="7" max="7" width="5" style="77" hidden="1" customWidth="1"/>
    <col min="8" max="8" width="5.375" style="77" hidden="1" customWidth="1"/>
    <col min="9" max="9" width="5" style="77" hidden="1" customWidth="1"/>
    <col min="10" max="10" width="5.125" style="77" hidden="1" customWidth="1"/>
    <col min="11" max="11" width="5" style="77" hidden="1" customWidth="1"/>
    <col min="12" max="12" width="19.875" style="77" hidden="1" customWidth="1"/>
    <col min="13" max="13" width="5" style="77" hidden="1" customWidth="1"/>
    <col min="14" max="14" width="7.875" style="94" hidden="1" customWidth="1"/>
    <col min="15" max="15" width="12.5" style="94" customWidth="1"/>
    <col min="16" max="16" width="23" style="94" customWidth="1"/>
    <col min="17" max="17" width="5.125" style="76" customWidth="1"/>
    <col min="18" max="20" width="5.375" style="266" customWidth="1"/>
    <col min="21" max="21" width="9" style="264"/>
    <col min="22" max="22" width="9" style="76"/>
    <col min="23" max="23" width="9" style="95"/>
    <col min="24" max="16384" width="9" style="77"/>
  </cols>
  <sheetData>
    <row r="1" spans="1:23" ht="16.5" thickBot="1" x14ac:dyDescent="0.2">
      <c r="A1" s="71" t="s">
        <v>158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73"/>
      <c r="P1" s="73"/>
      <c r="Q1" s="171"/>
      <c r="R1" s="224"/>
      <c r="S1" s="224"/>
      <c r="T1" s="224"/>
      <c r="U1" s="225"/>
      <c r="V1" s="171"/>
    </row>
    <row r="2" spans="1:23" ht="27" customHeight="1" thickBot="1" x14ac:dyDescent="0.2">
      <c r="A2" s="226" t="s">
        <v>325</v>
      </c>
      <c r="B2" s="738" t="s">
        <v>340</v>
      </c>
      <c r="C2" s="739"/>
      <c r="D2" s="739"/>
      <c r="E2" s="739"/>
      <c r="F2" s="740"/>
      <c r="G2" s="72"/>
      <c r="H2" s="72"/>
      <c r="I2" s="72"/>
      <c r="J2" s="72"/>
      <c r="K2" s="72"/>
      <c r="L2" s="72"/>
      <c r="M2" s="72"/>
      <c r="N2" s="73"/>
      <c r="O2" s="73"/>
      <c r="P2" s="73"/>
      <c r="Q2" s="227">
        <f>(初期設定!C11)</f>
        <v>0</v>
      </c>
      <c r="R2" s="225" t="str">
        <f>(初期設定!D11)</f>
        <v>アナウンス</v>
      </c>
      <c r="S2" s="225">
        <f>(初期設定!C20)</f>
        <v>1</v>
      </c>
      <c r="T2" s="225" t="str">
        <f>(初期設定!D20)</f>
        <v>ノラや</v>
      </c>
      <c r="U2" s="225" t="str">
        <f>(初期設定!D28)</f>
        <v>DVD-R（データ）</v>
      </c>
      <c r="V2" s="227"/>
    </row>
    <row r="3" spans="1:23" ht="73.5" customHeight="1" thickBot="1" x14ac:dyDescent="0.2">
      <c r="A3" s="228" t="s">
        <v>339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3"/>
      <c r="P3" s="73"/>
      <c r="Q3" s="227">
        <f>(初期設定!C12)</f>
        <v>0</v>
      </c>
      <c r="R3" s="225" t="str">
        <f>(初期設定!D12)</f>
        <v>朗読</v>
      </c>
      <c r="S3" s="225">
        <f>(初期設定!C21)</f>
        <v>2</v>
      </c>
      <c r="T3" s="225" t="str">
        <f>(初期設定!D21)</f>
        <v>あのころ</v>
      </c>
      <c r="U3" s="225" t="str">
        <f>(初期設定!D29)</f>
        <v>CD-R（データ）</v>
      </c>
      <c r="V3" s="227"/>
    </row>
    <row r="4" spans="1:23" ht="21.75" customHeight="1" x14ac:dyDescent="0.15">
      <c r="A4" s="229"/>
      <c r="B4" s="230" t="s">
        <v>346</v>
      </c>
      <c r="C4" s="826" t="s">
        <v>497</v>
      </c>
      <c r="D4" s="826" t="s">
        <v>512</v>
      </c>
      <c r="E4" s="817" t="s">
        <v>79</v>
      </c>
      <c r="F4" s="828"/>
      <c r="G4" s="231" t="s">
        <v>80</v>
      </c>
      <c r="H4" s="232"/>
      <c r="I4" s="817" t="s">
        <v>347</v>
      </c>
      <c r="J4" s="818"/>
      <c r="K4" s="818"/>
      <c r="L4" s="819"/>
      <c r="M4" s="820" t="s">
        <v>348</v>
      </c>
      <c r="N4" s="821"/>
      <c r="O4" s="73"/>
      <c r="P4" s="73"/>
      <c r="Q4" s="227">
        <f>(初期設定!C13)</f>
        <v>0</v>
      </c>
      <c r="R4" s="225" t="str">
        <f>(初期設定!D13)</f>
        <v>ラジオドキュメント</v>
      </c>
      <c r="S4" s="225">
        <f>(初期設定!C22)</f>
        <v>3</v>
      </c>
      <c r="T4" s="225" t="str">
        <f>(初期設定!D22)</f>
        <v>よこまち余話</v>
      </c>
      <c r="U4" s="225"/>
      <c r="V4" s="227"/>
      <c r="W4" s="171"/>
    </row>
    <row r="5" spans="1:23" ht="32.25" customHeight="1" x14ac:dyDescent="0.15">
      <c r="A5" s="229"/>
      <c r="B5" s="233" t="s">
        <v>81</v>
      </c>
      <c r="C5" s="827"/>
      <c r="D5" s="827"/>
      <c r="E5" s="822" t="s">
        <v>499</v>
      </c>
      <c r="F5" s="823"/>
      <c r="G5" s="234" t="s">
        <v>350</v>
      </c>
      <c r="H5" s="235"/>
      <c r="I5" s="822" t="s">
        <v>498</v>
      </c>
      <c r="J5" s="823"/>
      <c r="K5" s="822" t="s">
        <v>352</v>
      </c>
      <c r="L5" s="829"/>
      <c r="M5" s="824" t="s">
        <v>247</v>
      </c>
      <c r="N5" s="825"/>
      <c r="O5" s="73"/>
      <c r="P5" s="73"/>
      <c r="Q5" s="227">
        <f>(初期設定!C14)</f>
        <v>0</v>
      </c>
      <c r="R5" s="225" t="str">
        <f>(初期設定!D14)</f>
        <v>テレビドキュメント</v>
      </c>
      <c r="S5" s="225">
        <f>(初期設定!C23)</f>
        <v>4</v>
      </c>
      <c r="T5" s="225" t="str">
        <f>(初期設定!D23)</f>
        <v>グレート・ギャツビー</v>
      </c>
      <c r="U5" s="225"/>
      <c r="V5" s="227"/>
      <c r="W5" s="72"/>
    </row>
    <row r="6" spans="1:23" ht="15" customHeight="1" x14ac:dyDescent="0.15">
      <c r="A6" s="72">
        <v>1</v>
      </c>
      <c r="B6" s="236"/>
      <c r="C6" s="237" t="str">
        <f>IF((Ⅳ１!$I$12)="次に進む前に確認が必要です！","入力不可(前ページへ戻って確認！）","")</f>
        <v>入力不可(前ページへ戻って確認！）</v>
      </c>
      <c r="D6" s="238"/>
      <c r="E6" s="239">
        <f>IF(B6="アナウンス","入力→",IF(B6="朗読","入力→",IF(B6="テレビ番組","",IF(B6="ラジオ番組","",IF(B6="創作テレビドラマ","",IF(B6="創作ラジオドラマ","",IF(B6="校内放送研究発表","",IF(B6="番組研発のみ参加","入力→",))))))))</f>
        <v>0</v>
      </c>
      <c r="F6" s="240"/>
      <c r="G6" s="241" t="str">
        <f t="shared" ref="G6:G65" si="0">IF(B6="アナウンス","入力→","")</f>
        <v/>
      </c>
      <c r="H6" s="242"/>
      <c r="I6" s="243" t="str">
        <f t="shared" ref="I6:I65" si="1">IF(B6="アナウンス","",IF(B6="朗読","入力→",""))</f>
        <v/>
      </c>
      <c r="J6" s="244"/>
      <c r="K6" s="245"/>
      <c r="L6" s="246" t="str">
        <f>IF(ISERROR(VLOOKUP(J6,(初期設定!$C$20):(初期設定!$D$26),2)),"",VLOOKUP(J6,(初期設定!$C$20):(初期設定!$D$26),2))</f>
        <v/>
      </c>
      <c r="M6" s="243" t="str">
        <f>IF(OR(B6="テレビドキュメント",B6="創作テレビドラマ",B6="テレビ番組"),"入力→","")</f>
        <v/>
      </c>
      <c r="N6" s="247"/>
      <c r="O6" s="73"/>
      <c r="P6" s="73"/>
      <c r="Q6" s="227">
        <f>(初期設定!C15)</f>
        <v>0</v>
      </c>
      <c r="R6" s="225" t="str">
        <f>(初期設定!D15)</f>
        <v>創作ラジオドラマ</v>
      </c>
      <c r="S6" s="225">
        <f>(初期設定!C24)</f>
        <v>5</v>
      </c>
      <c r="T6" s="225" t="str">
        <f>(初期設定!D24)</f>
        <v>枕草子</v>
      </c>
      <c r="U6" s="225"/>
      <c r="V6" s="227"/>
      <c r="W6" s="72"/>
    </row>
    <row r="7" spans="1:23" ht="15" customHeight="1" x14ac:dyDescent="0.15">
      <c r="A7" s="72">
        <v>2</v>
      </c>
      <c r="B7" s="236"/>
      <c r="C7" s="237" t="str">
        <f>IF((Ⅳ１!$I$12)="次に進む前に確認が必要です！","入力不可(前ページへ戻って確認！）","")</f>
        <v>入力不可(前ページへ戻って確認！）</v>
      </c>
      <c r="D7" s="248"/>
      <c r="E7" s="239">
        <f t="shared" ref="E7:E65" si="2">IF(B7="アナウンス","入力→",IF(B7="朗読","入力→",IF(B7="テレビ番組","",IF(B7="ラジオ番組","",IF(B7="創作テレビドラマ","",IF(B7="創作ラジオドラマ","",IF(B7="校内放送研究発表","",IF(B7="番組研発のみ参加","入力→",))))))))</f>
        <v>0</v>
      </c>
      <c r="F7" s="240"/>
      <c r="G7" s="241" t="str">
        <f t="shared" si="0"/>
        <v/>
      </c>
      <c r="H7" s="249"/>
      <c r="I7" s="243" t="str">
        <f t="shared" si="1"/>
        <v/>
      </c>
      <c r="J7" s="244"/>
      <c r="K7" s="245"/>
      <c r="L7" s="246" t="str">
        <f>IF(ISERROR(VLOOKUP(J7,(初期設定!$C$20):(初期設定!$D$26),2)),"",VLOOKUP(J7,(初期設定!$C$20):(初期設定!$D$26),2))</f>
        <v/>
      </c>
      <c r="M7" s="243" t="str">
        <f t="shared" ref="M7:M65" si="3">IF(OR(B7="テレビドキュメント",B7="創作テレビドラマ",B7="テレビ番組"),"入力→","")</f>
        <v/>
      </c>
      <c r="N7" s="250"/>
      <c r="O7" s="73"/>
      <c r="P7" s="73"/>
      <c r="Q7" s="227">
        <f>(初期設定!C16)</f>
        <v>0</v>
      </c>
      <c r="R7" s="225" t="str">
        <f>(初期設定!D16)</f>
        <v>創作テレビドラマ</v>
      </c>
      <c r="S7" s="225">
        <f>(初期設定!C25)</f>
        <v>0</v>
      </c>
      <c r="T7" s="225">
        <f>(初期設定!D25)</f>
        <v>0</v>
      </c>
      <c r="U7" s="225"/>
      <c r="V7" s="227"/>
      <c r="W7" s="72"/>
    </row>
    <row r="8" spans="1:23" ht="15" customHeight="1" x14ac:dyDescent="0.15">
      <c r="A8" s="72">
        <v>3</v>
      </c>
      <c r="B8" s="236"/>
      <c r="C8" s="237" t="str">
        <f>IF((Ⅳ１!$I$12)="次に進む前に確認が必要です！","入力不可(前ページへ戻って確認！）","")</f>
        <v>入力不可(前ページへ戻って確認！）</v>
      </c>
      <c r="D8" s="248"/>
      <c r="E8" s="239">
        <f t="shared" si="2"/>
        <v>0</v>
      </c>
      <c r="F8" s="240"/>
      <c r="G8" s="241" t="str">
        <f t="shared" si="0"/>
        <v/>
      </c>
      <c r="H8" s="249"/>
      <c r="I8" s="243" t="str">
        <f t="shared" si="1"/>
        <v/>
      </c>
      <c r="J8" s="244"/>
      <c r="K8" s="245"/>
      <c r="L8" s="246" t="str">
        <f>IF(ISERROR(VLOOKUP(J8,(初期設定!$C$20):(初期設定!$D$26),2)),"",VLOOKUP(J8,(初期設定!$C$20):(初期設定!$D$26),2))</f>
        <v/>
      </c>
      <c r="M8" s="243" t="str">
        <f t="shared" si="3"/>
        <v/>
      </c>
      <c r="N8" s="250"/>
      <c r="O8" s="73"/>
      <c r="P8" s="73"/>
      <c r="Q8" s="227">
        <f>(初期設定!C17)</f>
        <v>0</v>
      </c>
      <c r="R8" s="225" t="str">
        <f>(初期設定!D17)</f>
        <v>校内放送研究発表</v>
      </c>
      <c r="S8" s="225">
        <f>(初期設定!C26)</f>
        <v>0</v>
      </c>
      <c r="T8" s="225">
        <f>(初期設定!D26)</f>
        <v>0</v>
      </c>
      <c r="U8" s="225"/>
      <c r="V8" s="227"/>
      <c r="W8" s="72"/>
    </row>
    <row r="9" spans="1:23" ht="15" customHeight="1" x14ac:dyDescent="0.15">
      <c r="A9" s="72">
        <v>4</v>
      </c>
      <c r="B9" s="236"/>
      <c r="C9" s="237" t="str">
        <f>IF((Ⅳ１!$I$12)="次に進む前に確認が必要です！","入力不可(前ページへ戻って確認！）","")</f>
        <v>入力不可(前ページへ戻って確認！）</v>
      </c>
      <c r="D9" s="248"/>
      <c r="E9" s="239">
        <f t="shared" si="2"/>
        <v>0</v>
      </c>
      <c r="F9" s="240"/>
      <c r="G9" s="241" t="str">
        <f t="shared" si="0"/>
        <v/>
      </c>
      <c r="H9" s="249"/>
      <c r="I9" s="243" t="str">
        <f t="shared" si="1"/>
        <v/>
      </c>
      <c r="J9" s="244"/>
      <c r="K9" s="245"/>
      <c r="L9" s="246" t="str">
        <f>IF(ISERROR(VLOOKUP(J9,(初期設定!$C$20):(初期設定!$D$26),2)),"",VLOOKUP(J9,(初期設定!$C$20):(初期設定!$D$26),2))</f>
        <v/>
      </c>
      <c r="M9" s="243" t="str">
        <f t="shared" si="3"/>
        <v/>
      </c>
      <c r="N9" s="250"/>
      <c r="O9" s="73"/>
      <c r="P9" s="73"/>
      <c r="Q9" s="227">
        <f>(初期設定!C18)</f>
        <v>0</v>
      </c>
      <c r="R9" s="225" t="str">
        <f>(初期設定!D18)</f>
        <v>番組研発のみ参加</v>
      </c>
      <c r="S9" s="225">
        <f>(初期設定!C27)</f>
        <v>0</v>
      </c>
      <c r="T9" s="225"/>
      <c r="U9" s="225"/>
      <c r="V9" s="227"/>
      <c r="W9" s="72"/>
    </row>
    <row r="10" spans="1:23" ht="15" customHeight="1" x14ac:dyDescent="0.15">
      <c r="A10" s="72">
        <v>5</v>
      </c>
      <c r="B10" s="236"/>
      <c r="C10" s="237" t="str">
        <f>IF((Ⅳ１!$I$12)="次に進む前に確認が必要です！","入力不可(前ページへ戻って確認！）","")</f>
        <v>入力不可(前ページへ戻って確認！）</v>
      </c>
      <c r="D10" s="248"/>
      <c r="E10" s="239">
        <f t="shared" si="2"/>
        <v>0</v>
      </c>
      <c r="F10" s="240"/>
      <c r="G10" s="241" t="str">
        <f t="shared" si="0"/>
        <v/>
      </c>
      <c r="H10" s="249"/>
      <c r="I10" s="243" t="str">
        <f t="shared" si="1"/>
        <v/>
      </c>
      <c r="J10" s="244"/>
      <c r="K10" s="245" t="s">
        <v>353</v>
      </c>
      <c r="L10" s="246" t="str">
        <f>IF(ISERROR(VLOOKUP(J10,(初期設定!$C$20):(初期設定!$D$26),2)),"",VLOOKUP(J10,(初期設定!$C$20):(初期設定!$D$26),2))</f>
        <v/>
      </c>
      <c r="M10" s="243" t="str">
        <f t="shared" si="3"/>
        <v/>
      </c>
      <c r="N10" s="250"/>
      <c r="O10" s="73"/>
      <c r="P10" s="73"/>
      <c r="Q10" s="227"/>
      <c r="R10" s="225"/>
      <c r="S10" s="225"/>
      <c r="T10" s="225"/>
      <c r="U10" s="225"/>
      <c r="V10" s="227"/>
      <c r="W10" s="72"/>
    </row>
    <row r="11" spans="1:23" ht="15" customHeight="1" x14ac:dyDescent="0.15">
      <c r="A11" s="72">
        <v>6</v>
      </c>
      <c r="B11" s="236"/>
      <c r="C11" s="237" t="str">
        <f>IF((Ⅳ１!$I$12)="次に進む前に確認が必要です！","入力不可(前ページへ戻って確認！）","")</f>
        <v>入力不可(前ページへ戻って確認！）</v>
      </c>
      <c r="D11" s="248"/>
      <c r="E11" s="239">
        <f t="shared" si="2"/>
        <v>0</v>
      </c>
      <c r="F11" s="240"/>
      <c r="G11" s="241" t="str">
        <f t="shared" si="0"/>
        <v/>
      </c>
      <c r="H11" s="249"/>
      <c r="I11" s="243" t="str">
        <f t="shared" si="1"/>
        <v/>
      </c>
      <c r="J11" s="244"/>
      <c r="K11" s="245" t="s">
        <v>353</v>
      </c>
      <c r="L11" s="246" t="str">
        <f>IF(ISERROR(VLOOKUP(J11,(初期設定!$C$20):(初期設定!$D$26),2)),"",VLOOKUP(J11,(初期設定!$C$20):(初期設定!$D$26),2))</f>
        <v/>
      </c>
      <c r="M11" s="243" t="str">
        <f t="shared" si="3"/>
        <v/>
      </c>
      <c r="N11" s="250"/>
      <c r="O11" s="73"/>
      <c r="P11" s="73"/>
      <c r="Q11" s="227"/>
      <c r="R11" s="225"/>
      <c r="S11" s="225"/>
      <c r="T11" s="225"/>
      <c r="U11" s="225"/>
      <c r="V11" s="227"/>
      <c r="W11" s="72"/>
    </row>
    <row r="12" spans="1:23" ht="15" customHeight="1" x14ac:dyDescent="0.15">
      <c r="A12" s="72">
        <v>7</v>
      </c>
      <c r="B12" s="236"/>
      <c r="C12" s="237" t="str">
        <f>IF((Ⅳ１!$I$12)="次に進む前に確認が必要です！","入力不可(前ページへ戻って確認！）","")</f>
        <v>入力不可(前ページへ戻って確認！）</v>
      </c>
      <c r="D12" s="248"/>
      <c r="E12" s="239">
        <f t="shared" si="2"/>
        <v>0</v>
      </c>
      <c r="F12" s="240"/>
      <c r="G12" s="241" t="str">
        <f t="shared" si="0"/>
        <v/>
      </c>
      <c r="H12" s="249"/>
      <c r="I12" s="243" t="str">
        <f t="shared" si="1"/>
        <v/>
      </c>
      <c r="J12" s="244"/>
      <c r="K12" s="245" t="s">
        <v>353</v>
      </c>
      <c r="L12" s="246" t="str">
        <f>IF(ISERROR(VLOOKUP(J12,(初期設定!$C$20):(初期設定!$D$26),2)),"",VLOOKUP(J12,(初期設定!$C$20):(初期設定!$D$26),2))</f>
        <v/>
      </c>
      <c r="M12" s="243" t="str">
        <f t="shared" si="3"/>
        <v/>
      </c>
      <c r="N12" s="250"/>
      <c r="O12" s="73"/>
      <c r="P12" s="73"/>
      <c r="Q12" s="227"/>
      <c r="R12" s="225"/>
      <c r="S12" s="225"/>
      <c r="T12" s="225"/>
      <c r="U12" s="225"/>
      <c r="V12" s="227"/>
      <c r="W12" s="72"/>
    </row>
    <row r="13" spans="1:23" ht="15" customHeight="1" x14ac:dyDescent="0.15">
      <c r="A13" s="72">
        <v>8</v>
      </c>
      <c r="B13" s="236"/>
      <c r="C13" s="237" t="str">
        <f>IF((Ⅳ１!$I$12)="次に進む前に確認が必要です！","入力不可(前ページへ戻って確認！）","")</f>
        <v>入力不可(前ページへ戻って確認！）</v>
      </c>
      <c r="D13" s="248"/>
      <c r="E13" s="239">
        <f t="shared" si="2"/>
        <v>0</v>
      </c>
      <c r="F13" s="240"/>
      <c r="G13" s="241" t="str">
        <f t="shared" si="0"/>
        <v/>
      </c>
      <c r="H13" s="249"/>
      <c r="I13" s="243" t="str">
        <f t="shared" si="1"/>
        <v/>
      </c>
      <c r="J13" s="244"/>
      <c r="K13" s="245" t="s">
        <v>353</v>
      </c>
      <c r="L13" s="246" t="str">
        <f>IF(ISERROR(VLOOKUP(J13,(初期設定!$C$20):(初期設定!$D$26),2)),"",VLOOKUP(J13,(初期設定!$C$20):(初期設定!$D$26),2))</f>
        <v/>
      </c>
      <c r="M13" s="243" t="str">
        <f t="shared" si="3"/>
        <v/>
      </c>
      <c r="N13" s="250"/>
      <c r="O13" s="73"/>
      <c r="P13" s="73"/>
      <c r="Q13" s="171"/>
      <c r="R13" s="225"/>
      <c r="S13" s="225"/>
      <c r="T13" s="225"/>
      <c r="U13" s="225"/>
      <c r="V13" s="227"/>
      <c r="W13" s="72"/>
    </row>
    <row r="14" spans="1:23" ht="15" customHeight="1" x14ac:dyDescent="0.15">
      <c r="A14" s="72">
        <v>9</v>
      </c>
      <c r="B14" s="236"/>
      <c r="C14" s="237" t="str">
        <f>IF((Ⅳ１!$I$12)="次に進む前に確認が必要です！","入力不可(前ページへ戻って確認！）","")</f>
        <v>入力不可(前ページへ戻って確認！）</v>
      </c>
      <c r="D14" s="248"/>
      <c r="E14" s="239">
        <f t="shared" si="2"/>
        <v>0</v>
      </c>
      <c r="F14" s="240"/>
      <c r="G14" s="241" t="str">
        <f t="shared" si="0"/>
        <v/>
      </c>
      <c r="H14" s="249"/>
      <c r="I14" s="243" t="str">
        <f t="shared" si="1"/>
        <v/>
      </c>
      <c r="J14" s="244"/>
      <c r="K14" s="245" t="s">
        <v>353</v>
      </c>
      <c r="L14" s="246" t="str">
        <f>IF(ISERROR(VLOOKUP(J14,(初期設定!$C$20):(初期設定!$D$26),2)),"",VLOOKUP(J14,(初期設定!$C$20):(初期設定!$D$26),2))</f>
        <v/>
      </c>
      <c r="M14" s="243" t="str">
        <f t="shared" si="3"/>
        <v/>
      </c>
      <c r="N14" s="250"/>
      <c r="O14" s="73"/>
      <c r="P14" s="73"/>
      <c r="Q14" s="171"/>
      <c r="R14" s="225"/>
      <c r="S14" s="225"/>
      <c r="T14" s="225"/>
      <c r="U14" s="225"/>
      <c r="V14" s="227"/>
      <c r="W14" s="72"/>
    </row>
    <row r="15" spans="1:23" ht="15" customHeight="1" x14ac:dyDescent="0.15">
      <c r="A15" s="72">
        <v>10</v>
      </c>
      <c r="B15" s="236"/>
      <c r="C15" s="237" t="str">
        <f>IF((Ⅳ１!$I$12)="次に進む前に確認が必要です！","入力不可(前ページへ戻って確認！）","")</f>
        <v>入力不可(前ページへ戻って確認！）</v>
      </c>
      <c r="D15" s="248"/>
      <c r="E15" s="239">
        <f t="shared" si="2"/>
        <v>0</v>
      </c>
      <c r="F15" s="240"/>
      <c r="G15" s="241" t="str">
        <f t="shared" si="0"/>
        <v/>
      </c>
      <c r="H15" s="249"/>
      <c r="I15" s="243" t="str">
        <f t="shared" si="1"/>
        <v/>
      </c>
      <c r="J15" s="244"/>
      <c r="K15" s="245" t="s">
        <v>353</v>
      </c>
      <c r="L15" s="246" t="str">
        <f>IF(ISERROR(VLOOKUP(J15,(初期設定!$C$20):(初期設定!$D$26),2)),"",VLOOKUP(J15,(初期設定!$C$20):(初期設定!$D$26),2))</f>
        <v/>
      </c>
      <c r="M15" s="243" t="str">
        <f t="shared" si="3"/>
        <v/>
      </c>
      <c r="N15" s="250"/>
      <c r="O15" s="73"/>
      <c r="P15" s="73"/>
      <c r="Q15" s="171"/>
      <c r="R15" s="225"/>
      <c r="S15" s="225"/>
      <c r="T15" s="225"/>
      <c r="U15" s="225"/>
      <c r="V15" s="227"/>
      <c r="W15" s="72"/>
    </row>
    <row r="16" spans="1:23" ht="15" customHeight="1" x14ac:dyDescent="0.15">
      <c r="A16" s="72">
        <v>11</v>
      </c>
      <c r="B16" s="236"/>
      <c r="C16" s="237" t="str">
        <f>IF((Ⅳ１!$I$12)="次に進む前に確認が必要です！","入力不可(前ページへ戻って確認！）","")</f>
        <v>入力不可(前ページへ戻って確認！）</v>
      </c>
      <c r="D16" s="248"/>
      <c r="E16" s="239">
        <f t="shared" si="2"/>
        <v>0</v>
      </c>
      <c r="F16" s="240"/>
      <c r="G16" s="241" t="str">
        <f t="shared" si="0"/>
        <v/>
      </c>
      <c r="H16" s="249"/>
      <c r="I16" s="243" t="str">
        <f t="shared" si="1"/>
        <v/>
      </c>
      <c r="J16" s="244"/>
      <c r="K16" s="245" t="s">
        <v>353</v>
      </c>
      <c r="L16" s="246" t="str">
        <f>IF(ISERROR(VLOOKUP(J16,(初期設定!$C$20):(初期設定!$D$26),2)),"",VLOOKUP(J16,(初期設定!$C$20):(初期設定!$D$26),2))</f>
        <v/>
      </c>
      <c r="M16" s="243" t="str">
        <f t="shared" si="3"/>
        <v/>
      </c>
      <c r="N16" s="250"/>
      <c r="O16" s="73"/>
      <c r="P16" s="73"/>
      <c r="Q16" s="171"/>
      <c r="R16" s="225"/>
      <c r="S16" s="225"/>
      <c r="T16" s="225"/>
      <c r="U16" s="225"/>
      <c r="V16" s="227"/>
      <c r="W16" s="72"/>
    </row>
    <row r="17" spans="1:23" ht="15" customHeight="1" x14ac:dyDescent="0.15">
      <c r="A17" s="72">
        <v>12</v>
      </c>
      <c r="B17" s="236"/>
      <c r="C17" s="237" t="str">
        <f>IF((Ⅳ１!$I$12)="次に進む前に確認が必要です！","入力不可(前ページへ戻って確認！）","")</f>
        <v>入力不可(前ページへ戻って確認！）</v>
      </c>
      <c r="D17" s="248"/>
      <c r="E17" s="239">
        <f t="shared" si="2"/>
        <v>0</v>
      </c>
      <c r="F17" s="240"/>
      <c r="G17" s="241" t="str">
        <f t="shared" si="0"/>
        <v/>
      </c>
      <c r="H17" s="249"/>
      <c r="I17" s="243" t="str">
        <f t="shared" si="1"/>
        <v/>
      </c>
      <c r="J17" s="244"/>
      <c r="K17" s="245" t="s">
        <v>353</v>
      </c>
      <c r="L17" s="246" t="str">
        <f>IF(ISERROR(VLOOKUP(J17,(初期設定!$C$20):(初期設定!$D$26),2)),"",VLOOKUP(J17,(初期設定!$C$20):(初期設定!$D$26),2))</f>
        <v/>
      </c>
      <c r="M17" s="243" t="str">
        <f t="shared" si="3"/>
        <v/>
      </c>
      <c r="N17" s="250"/>
      <c r="O17" s="73"/>
      <c r="P17" s="73"/>
      <c r="Q17" s="171"/>
      <c r="R17" s="225"/>
      <c r="S17" s="225"/>
      <c r="T17" s="225"/>
      <c r="U17" s="225"/>
      <c r="V17" s="227"/>
      <c r="W17" s="72"/>
    </row>
    <row r="18" spans="1:23" ht="15" customHeight="1" x14ac:dyDescent="0.15">
      <c r="A18" s="72">
        <v>13</v>
      </c>
      <c r="B18" s="236"/>
      <c r="C18" s="237" t="str">
        <f>IF((Ⅳ１!$I$12)="次に進む前に確認が必要です！","入力不可(前ページへ戻って確認！）","")</f>
        <v>入力不可(前ページへ戻って確認！）</v>
      </c>
      <c r="D18" s="248"/>
      <c r="E18" s="239">
        <f t="shared" si="2"/>
        <v>0</v>
      </c>
      <c r="F18" s="240"/>
      <c r="G18" s="241" t="str">
        <f t="shared" si="0"/>
        <v/>
      </c>
      <c r="H18" s="249"/>
      <c r="I18" s="243" t="str">
        <f t="shared" si="1"/>
        <v/>
      </c>
      <c r="J18" s="244"/>
      <c r="K18" s="245" t="s">
        <v>353</v>
      </c>
      <c r="L18" s="246" t="str">
        <f>IF(ISERROR(VLOOKUP(J18,(初期設定!$C$20):(初期設定!$D$26),2)),"",VLOOKUP(J18,(初期設定!$C$20):(初期設定!$D$26),2))</f>
        <v/>
      </c>
      <c r="M18" s="243" t="str">
        <f t="shared" si="3"/>
        <v/>
      </c>
      <c r="N18" s="250"/>
      <c r="O18" s="73"/>
      <c r="P18" s="73"/>
      <c r="Q18" s="171"/>
      <c r="R18" s="225"/>
      <c r="S18" s="225"/>
      <c r="T18" s="225"/>
      <c r="U18" s="225"/>
      <c r="V18" s="227"/>
      <c r="W18" s="72"/>
    </row>
    <row r="19" spans="1:23" ht="15" customHeight="1" x14ac:dyDescent="0.15">
      <c r="A19" s="72">
        <v>14</v>
      </c>
      <c r="B19" s="236"/>
      <c r="C19" s="237" t="str">
        <f>IF((Ⅳ１!$I$12)="次に進む前に確認が必要です！","入力不可(前ページへ戻って確認！）","")</f>
        <v>入力不可(前ページへ戻って確認！）</v>
      </c>
      <c r="D19" s="248"/>
      <c r="E19" s="239">
        <f t="shared" si="2"/>
        <v>0</v>
      </c>
      <c r="F19" s="240"/>
      <c r="G19" s="241" t="str">
        <f t="shared" si="0"/>
        <v/>
      </c>
      <c r="H19" s="249"/>
      <c r="I19" s="243" t="str">
        <f t="shared" si="1"/>
        <v/>
      </c>
      <c r="J19" s="244"/>
      <c r="K19" s="245" t="s">
        <v>353</v>
      </c>
      <c r="L19" s="246" t="str">
        <f>IF(ISERROR(VLOOKUP(J19,(初期設定!$C$20):(初期設定!$D$26),2)),"",VLOOKUP(J19,(初期設定!$C$20):(初期設定!$D$26),2))</f>
        <v/>
      </c>
      <c r="M19" s="243" t="str">
        <f t="shared" si="3"/>
        <v/>
      </c>
      <c r="N19" s="250"/>
      <c r="O19" s="73"/>
      <c r="P19" s="73"/>
      <c r="Q19" s="171"/>
      <c r="R19" s="225"/>
      <c r="S19" s="225"/>
      <c r="T19" s="225"/>
      <c r="U19" s="225"/>
      <c r="V19" s="227"/>
      <c r="W19" s="72"/>
    </row>
    <row r="20" spans="1:23" ht="15" customHeight="1" x14ac:dyDescent="0.15">
      <c r="A20" s="72">
        <v>15</v>
      </c>
      <c r="B20" s="236"/>
      <c r="C20" s="237" t="str">
        <f>IF((Ⅳ１!$I$12)="次に進む前に確認が必要です！","入力不可(前ページへ戻って確認！）","")</f>
        <v>入力不可(前ページへ戻って確認！）</v>
      </c>
      <c r="D20" s="248"/>
      <c r="E20" s="239">
        <f t="shared" si="2"/>
        <v>0</v>
      </c>
      <c r="F20" s="240"/>
      <c r="G20" s="241" t="str">
        <f t="shared" si="0"/>
        <v/>
      </c>
      <c r="H20" s="249"/>
      <c r="I20" s="243" t="str">
        <f t="shared" si="1"/>
        <v/>
      </c>
      <c r="J20" s="244"/>
      <c r="K20" s="245" t="s">
        <v>353</v>
      </c>
      <c r="L20" s="246" t="str">
        <f>IF(ISERROR(VLOOKUP(J20,(初期設定!$C$20):(初期設定!$D$26),2)),"",VLOOKUP(J20,(初期設定!$C$20):(初期設定!$D$26),2))</f>
        <v/>
      </c>
      <c r="M20" s="243" t="str">
        <f t="shared" si="3"/>
        <v/>
      </c>
      <c r="N20" s="250"/>
      <c r="O20" s="73"/>
      <c r="P20" s="73"/>
      <c r="Q20" s="171"/>
      <c r="R20" s="225"/>
      <c r="S20" s="225"/>
      <c r="T20" s="225"/>
      <c r="U20" s="225"/>
      <c r="V20" s="227"/>
      <c r="W20" s="72"/>
    </row>
    <row r="21" spans="1:23" ht="15" customHeight="1" x14ac:dyDescent="0.15">
      <c r="A21" s="72">
        <v>16</v>
      </c>
      <c r="B21" s="236"/>
      <c r="C21" s="237" t="str">
        <f>IF((Ⅳ１!$I$12)="次に進む前に確認が必要です！","入力不可(前ページへ戻って確認！）","")</f>
        <v>入力不可(前ページへ戻って確認！）</v>
      </c>
      <c r="D21" s="248"/>
      <c r="E21" s="239">
        <f t="shared" si="2"/>
        <v>0</v>
      </c>
      <c r="F21" s="240"/>
      <c r="G21" s="241" t="str">
        <f t="shared" si="0"/>
        <v/>
      </c>
      <c r="H21" s="249"/>
      <c r="I21" s="243" t="str">
        <f t="shared" si="1"/>
        <v/>
      </c>
      <c r="J21" s="244"/>
      <c r="K21" s="245" t="s">
        <v>353</v>
      </c>
      <c r="L21" s="246" t="str">
        <f>IF(ISERROR(VLOOKUP(J21,(初期設定!$C$20):(初期設定!$D$26),2)),"",VLOOKUP(J21,(初期設定!$C$20):(初期設定!$D$26),2))</f>
        <v/>
      </c>
      <c r="M21" s="243" t="str">
        <f t="shared" si="3"/>
        <v/>
      </c>
      <c r="N21" s="250"/>
      <c r="O21" s="73"/>
      <c r="P21" s="73"/>
      <c r="Q21" s="171"/>
      <c r="R21" s="225"/>
      <c r="S21" s="225"/>
      <c r="T21" s="225"/>
      <c r="U21" s="225"/>
      <c r="V21" s="227"/>
      <c r="W21" s="72"/>
    </row>
    <row r="22" spans="1:23" ht="15" customHeight="1" x14ac:dyDescent="0.15">
      <c r="A22" s="72">
        <v>17</v>
      </c>
      <c r="B22" s="236"/>
      <c r="C22" s="237" t="str">
        <f>IF((Ⅳ１!$I$12)="次に進む前に確認が必要です！","入力不可(前ページへ戻って確認！）","")</f>
        <v>入力不可(前ページへ戻って確認！）</v>
      </c>
      <c r="D22" s="248"/>
      <c r="E22" s="239">
        <f t="shared" si="2"/>
        <v>0</v>
      </c>
      <c r="F22" s="240"/>
      <c r="G22" s="241" t="str">
        <f t="shared" si="0"/>
        <v/>
      </c>
      <c r="H22" s="249"/>
      <c r="I22" s="243" t="str">
        <f t="shared" si="1"/>
        <v/>
      </c>
      <c r="J22" s="244"/>
      <c r="K22" s="245" t="s">
        <v>353</v>
      </c>
      <c r="L22" s="246" t="str">
        <f>IF(ISERROR(VLOOKUP(J22,(初期設定!$C$20):(初期設定!$D$26),2)),"",VLOOKUP(J22,(初期設定!$C$20):(初期設定!$D$26),2))</f>
        <v/>
      </c>
      <c r="M22" s="243" t="str">
        <f t="shared" si="3"/>
        <v/>
      </c>
      <c r="N22" s="250"/>
      <c r="O22" s="73"/>
      <c r="P22" s="73"/>
      <c r="Q22" s="171"/>
      <c r="R22" s="225"/>
      <c r="S22" s="225"/>
      <c r="T22" s="225"/>
      <c r="U22" s="225"/>
      <c r="V22" s="227"/>
      <c r="W22" s="72"/>
    </row>
    <row r="23" spans="1:23" ht="15" customHeight="1" x14ac:dyDescent="0.15">
      <c r="A23" s="72">
        <v>18</v>
      </c>
      <c r="B23" s="236"/>
      <c r="C23" s="237" t="str">
        <f>IF((Ⅳ１!$I$12)="次に進む前に確認が必要です！","入力不可(前ページへ戻って確認！）","")</f>
        <v>入力不可(前ページへ戻って確認！）</v>
      </c>
      <c r="D23" s="248"/>
      <c r="E23" s="239">
        <f t="shared" si="2"/>
        <v>0</v>
      </c>
      <c r="F23" s="240"/>
      <c r="G23" s="241" t="str">
        <f t="shared" si="0"/>
        <v/>
      </c>
      <c r="H23" s="249"/>
      <c r="I23" s="243" t="str">
        <f t="shared" si="1"/>
        <v/>
      </c>
      <c r="J23" s="244"/>
      <c r="K23" s="245" t="s">
        <v>353</v>
      </c>
      <c r="L23" s="246" t="str">
        <f>IF(ISERROR(VLOOKUP(J23,(初期設定!$C$20):(初期設定!$D$26),2)),"",VLOOKUP(J23,(初期設定!$C$20):(初期設定!$D$26),2))</f>
        <v/>
      </c>
      <c r="M23" s="243" t="str">
        <f t="shared" si="3"/>
        <v/>
      </c>
      <c r="N23" s="250"/>
      <c r="O23" s="73"/>
      <c r="P23" s="73"/>
      <c r="Q23" s="171"/>
      <c r="R23" s="225"/>
      <c r="S23" s="225"/>
      <c r="T23" s="225"/>
      <c r="U23" s="225"/>
      <c r="V23" s="227"/>
      <c r="W23" s="72"/>
    </row>
    <row r="24" spans="1:23" ht="15" customHeight="1" x14ac:dyDescent="0.15">
      <c r="A24" s="72">
        <v>19</v>
      </c>
      <c r="B24" s="236"/>
      <c r="C24" s="237" t="str">
        <f>IF((Ⅳ１!$I$12)="次に進む前に確認が必要です！","入力不可(前ページへ戻って確認！）","")</f>
        <v>入力不可(前ページへ戻って確認！）</v>
      </c>
      <c r="D24" s="248"/>
      <c r="E24" s="239">
        <f t="shared" si="2"/>
        <v>0</v>
      </c>
      <c r="F24" s="240"/>
      <c r="G24" s="241" t="str">
        <f t="shared" si="0"/>
        <v/>
      </c>
      <c r="H24" s="249"/>
      <c r="I24" s="243" t="str">
        <f t="shared" si="1"/>
        <v/>
      </c>
      <c r="J24" s="244"/>
      <c r="K24" s="245" t="s">
        <v>353</v>
      </c>
      <c r="L24" s="246" t="str">
        <f>IF(ISERROR(VLOOKUP(J24,(初期設定!$C$20):(初期設定!$D$26),2)),"",VLOOKUP(J24,(初期設定!$C$20):(初期設定!$D$26),2))</f>
        <v/>
      </c>
      <c r="M24" s="243" t="str">
        <f t="shared" si="3"/>
        <v/>
      </c>
      <c r="N24" s="250"/>
      <c r="O24" s="73"/>
      <c r="P24" s="73"/>
      <c r="Q24" s="171"/>
      <c r="R24" s="225"/>
      <c r="S24" s="225"/>
      <c r="T24" s="225"/>
      <c r="U24" s="225"/>
      <c r="V24" s="227"/>
      <c r="W24" s="72"/>
    </row>
    <row r="25" spans="1:23" ht="15" customHeight="1" x14ac:dyDescent="0.15">
      <c r="A25" s="72">
        <v>20</v>
      </c>
      <c r="B25" s="236"/>
      <c r="C25" s="237" t="str">
        <f>IF((Ⅳ１!$I$12)="次に進む前に確認が必要です！","入力不可(前ページへ戻って確認！）","")</f>
        <v>入力不可(前ページへ戻って確認！）</v>
      </c>
      <c r="D25" s="248"/>
      <c r="E25" s="239">
        <f t="shared" si="2"/>
        <v>0</v>
      </c>
      <c r="F25" s="240"/>
      <c r="G25" s="241" t="str">
        <f t="shared" si="0"/>
        <v/>
      </c>
      <c r="H25" s="249"/>
      <c r="I25" s="243" t="str">
        <f t="shared" si="1"/>
        <v/>
      </c>
      <c r="J25" s="244"/>
      <c r="K25" s="245" t="s">
        <v>353</v>
      </c>
      <c r="L25" s="246" t="str">
        <f>IF(ISERROR(VLOOKUP(J25,(初期設定!$C$20):(初期設定!$D$26),2)),"",VLOOKUP(J25,(初期設定!$C$20):(初期設定!$D$26),2))</f>
        <v/>
      </c>
      <c r="M25" s="243" t="str">
        <f t="shared" si="3"/>
        <v/>
      </c>
      <c r="N25" s="250"/>
      <c r="O25" s="73"/>
      <c r="P25" s="73"/>
      <c r="Q25" s="171"/>
      <c r="R25" s="225"/>
      <c r="S25" s="225"/>
      <c r="T25" s="225"/>
      <c r="U25" s="225"/>
      <c r="V25" s="227"/>
      <c r="W25" s="72"/>
    </row>
    <row r="26" spans="1:23" ht="15" customHeight="1" x14ac:dyDescent="0.15">
      <c r="A26" s="72">
        <v>21</v>
      </c>
      <c r="B26" s="236"/>
      <c r="C26" s="237" t="str">
        <f>IF((Ⅳ１!$I$12)="次に進む前に確認が必要です！","入力不可(前ページへ戻って確認！）","")</f>
        <v>入力不可(前ページへ戻って確認！）</v>
      </c>
      <c r="D26" s="248"/>
      <c r="E26" s="239">
        <f t="shared" si="2"/>
        <v>0</v>
      </c>
      <c r="F26" s="240"/>
      <c r="G26" s="241" t="str">
        <f t="shared" si="0"/>
        <v/>
      </c>
      <c r="H26" s="249"/>
      <c r="I26" s="243" t="str">
        <f t="shared" si="1"/>
        <v/>
      </c>
      <c r="J26" s="244"/>
      <c r="K26" s="245" t="s">
        <v>353</v>
      </c>
      <c r="L26" s="246" t="str">
        <f>IF(ISERROR(VLOOKUP(J26,(初期設定!$C$20):(初期設定!$D$26),2)),"",VLOOKUP(J26,(初期設定!$C$20):(初期設定!$D$26),2))</f>
        <v/>
      </c>
      <c r="M26" s="243" t="str">
        <f t="shared" si="3"/>
        <v/>
      </c>
      <c r="N26" s="250"/>
      <c r="O26" s="73"/>
      <c r="P26" s="73"/>
      <c r="Q26" s="171"/>
      <c r="R26" s="225"/>
      <c r="S26" s="225"/>
      <c r="T26" s="225"/>
      <c r="U26" s="225"/>
      <c r="V26" s="227"/>
      <c r="W26" s="72"/>
    </row>
    <row r="27" spans="1:23" ht="15" customHeight="1" x14ac:dyDescent="0.15">
      <c r="A27" s="72">
        <v>22</v>
      </c>
      <c r="B27" s="236"/>
      <c r="C27" s="237" t="str">
        <f>IF((Ⅳ１!$I$12)="次に進む前に確認が必要です！","入力不可(前ページへ戻って確認！）","")</f>
        <v>入力不可(前ページへ戻って確認！）</v>
      </c>
      <c r="D27" s="248"/>
      <c r="E27" s="239">
        <f t="shared" si="2"/>
        <v>0</v>
      </c>
      <c r="F27" s="240"/>
      <c r="G27" s="241" t="str">
        <f t="shared" si="0"/>
        <v/>
      </c>
      <c r="H27" s="249"/>
      <c r="I27" s="243" t="str">
        <f t="shared" si="1"/>
        <v/>
      </c>
      <c r="J27" s="244"/>
      <c r="K27" s="245" t="s">
        <v>353</v>
      </c>
      <c r="L27" s="246" t="str">
        <f>IF(ISERROR(VLOOKUP(J27,(初期設定!$C$20):(初期設定!$D$26),2)),"",VLOOKUP(J27,(初期設定!$C$20):(初期設定!$D$26),2))</f>
        <v/>
      </c>
      <c r="M27" s="243" t="str">
        <f t="shared" si="3"/>
        <v/>
      </c>
      <c r="N27" s="250"/>
      <c r="O27" s="73"/>
      <c r="P27" s="73"/>
      <c r="Q27" s="171"/>
      <c r="R27" s="225"/>
      <c r="S27" s="225"/>
      <c r="T27" s="225"/>
      <c r="U27" s="225"/>
      <c r="V27" s="227"/>
      <c r="W27" s="72"/>
    </row>
    <row r="28" spans="1:23" ht="15" customHeight="1" x14ac:dyDescent="0.15">
      <c r="A28" s="72">
        <v>23</v>
      </c>
      <c r="B28" s="236"/>
      <c r="C28" s="237" t="str">
        <f>IF((Ⅳ１!$I$12)="次に進む前に確認が必要です！","入力不可(前ページへ戻って確認！）","")</f>
        <v>入力不可(前ページへ戻って確認！）</v>
      </c>
      <c r="D28" s="248"/>
      <c r="E28" s="239">
        <f t="shared" si="2"/>
        <v>0</v>
      </c>
      <c r="F28" s="240"/>
      <c r="G28" s="241" t="str">
        <f t="shared" si="0"/>
        <v/>
      </c>
      <c r="H28" s="249"/>
      <c r="I28" s="243" t="str">
        <f t="shared" si="1"/>
        <v/>
      </c>
      <c r="J28" s="244"/>
      <c r="K28" s="245" t="s">
        <v>353</v>
      </c>
      <c r="L28" s="246" t="str">
        <f>IF(ISERROR(VLOOKUP(J28,(初期設定!$C$20):(初期設定!$D$26),2)),"",VLOOKUP(J28,(初期設定!$C$20):(初期設定!$D$26),2))</f>
        <v/>
      </c>
      <c r="M28" s="243" t="str">
        <f t="shared" si="3"/>
        <v/>
      </c>
      <c r="N28" s="250"/>
      <c r="O28" s="73"/>
      <c r="P28" s="73"/>
      <c r="Q28" s="171"/>
      <c r="R28" s="225"/>
      <c r="S28" s="225"/>
      <c r="T28" s="225"/>
      <c r="U28" s="225"/>
      <c r="V28" s="227"/>
      <c r="W28" s="72"/>
    </row>
    <row r="29" spans="1:23" ht="15" customHeight="1" x14ac:dyDescent="0.15">
      <c r="A29" s="72">
        <v>24</v>
      </c>
      <c r="B29" s="236"/>
      <c r="C29" s="237" t="str">
        <f>IF((Ⅳ１!$I$12)="次に進む前に確認が必要です！","入力不可(前ページへ戻って確認！）","")</f>
        <v>入力不可(前ページへ戻って確認！）</v>
      </c>
      <c r="D29" s="248"/>
      <c r="E29" s="239">
        <f t="shared" si="2"/>
        <v>0</v>
      </c>
      <c r="F29" s="240"/>
      <c r="G29" s="241" t="str">
        <f t="shared" si="0"/>
        <v/>
      </c>
      <c r="H29" s="249"/>
      <c r="I29" s="243" t="str">
        <f t="shared" si="1"/>
        <v/>
      </c>
      <c r="J29" s="244"/>
      <c r="K29" s="245" t="s">
        <v>353</v>
      </c>
      <c r="L29" s="246" t="str">
        <f>IF(ISERROR(VLOOKUP(J29,(初期設定!$C$20):(初期設定!$D$26),2)),"",VLOOKUP(J29,(初期設定!$C$20):(初期設定!$D$26),2))</f>
        <v/>
      </c>
      <c r="M29" s="243" t="str">
        <f t="shared" si="3"/>
        <v/>
      </c>
      <c r="N29" s="250"/>
      <c r="O29" s="73"/>
      <c r="P29" s="73"/>
      <c r="Q29" s="171"/>
      <c r="R29" s="225"/>
      <c r="S29" s="225"/>
      <c r="T29" s="225"/>
      <c r="U29" s="225"/>
      <c r="V29" s="227"/>
      <c r="W29" s="72"/>
    </row>
    <row r="30" spans="1:23" ht="15" customHeight="1" x14ac:dyDescent="0.15">
      <c r="A30" s="72">
        <v>25</v>
      </c>
      <c r="B30" s="236"/>
      <c r="C30" s="237" t="str">
        <f>IF((Ⅳ１!$I$12)="次に進む前に確認が必要です！","入力不可(前ページへ戻って確認！）","")</f>
        <v>入力不可(前ページへ戻って確認！）</v>
      </c>
      <c r="D30" s="248"/>
      <c r="E30" s="239">
        <f t="shared" si="2"/>
        <v>0</v>
      </c>
      <c r="F30" s="240"/>
      <c r="G30" s="241" t="str">
        <f t="shared" si="0"/>
        <v/>
      </c>
      <c r="H30" s="249"/>
      <c r="I30" s="243" t="str">
        <f t="shared" si="1"/>
        <v/>
      </c>
      <c r="J30" s="244"/>
      <c r="K30" s="245" t="s">
        <v>353</v>
      </c>
      <c r="L30" s="246" t="str">
        <f>IF(ISERROR(VLOOKUP(J30,(初期設定!$C$20):(初期設定!$D$26),2)),"",VLOOKUP(J30,(初期設定!$C$20):(初期設定!$D$26),2))</f>
        <v/>
      </c>
      <c r="M30" s="243" t="str">
        <f t="shared" si="3"/>
        <v/>
      </c>
      <c r="N30" s="250"/>
      <c r="O30" s="73"/>
      <c r="P30" s="73"/>
      <c r="Q30" s="171"/>
      <c r="R30" s="225"/>
      <c r="S30" s="225"/>
      <c r="T30" s="225"/>
      <c r="U30" s="225"/>
      <c r="V30" s="227"/>
      <c r="W30" s="72"/>
    </row>
    <row r="31" spans="1:23" ht="15" customHeight="1" x14ac:dyDescent="0.15">
      <c r="A31" s="72">
        <v>26</v>
      </c>
      <c r="B31" s="236"/>
      <c r="C31" s="237" t="str">
        <f>IF((Ⅳ１!$I$12)="次に進む前に確認が必要です！","入力不可(前ページへ戻って確認！）","")</f>
        <v>入力不可(前ページへ戻って確認！）</v>
      </c>
      <c r="D31" s="248"/>
      <c r="E31" s="239">
        <f t="shared" si="2"/>
        <v>0</v>
      </c>
      <c r="F31" s="240"/>
      <c r="G31" s="241" t="str">
        <f t="shared" si="0"/>
        <v/>
      </c>
      <c r="H31" s="249"/>
      <c r="I31" s="243" t="str">
        <f t="shared" si="1"/>
        <v/>
      </c>
      <c r="J31" s="244"/>
      <c r="K31" s="245" t="s">
        <v>353</v>
      </c>
      <c r="L31" s="246" t="str">
        <f>IF(ISERROR(VLOOKUP(J31,(初期設定!$C$20):(初期設定!$D$26),2)),"",VLOOKUP(J31,(初期設定!$C$20):(初期設定!$D$26),2))</f>
        <v/>
      </c>
      <c r="M31" s="243" t="str">
        <f t="shared" si="3"/>
        <v/>
      </c>
      <c r="N31" s="250"/>
      <c r="O31" s="73"/>
      <c r="P31" s="73"/>
      <c r="Q31" s="171"/>
      <c r="R31" s="225"/>
      <c r="S31" s="225"/>
      <c r="T31" s="225"/>
      <c r="U31" s="225"/>
      <c r="V31" s="227"/>
      <c r="W31" s="72"/>
    </row>
    <row r="32" spans="1:23" ht="15" customHeight="1" x14ac:dyDescent="0.15">
      <c r="A32" s="72">
        <v>27</v>
      </c>
      <c r="B32" s="236"/>
      <c r="C32" s="237" t="str">
        <f>IF((Ⅳ１!$I$12)="次に進む前に確認が必要です！","入力不可(前ページへ戻って確認！）","")</f>
        <v>入力不可(前ページへ戻って確認！）</v>
      </c>
      <c r="D32" s="248"/>
      <c r="E32" s="239">
        <f t="shared" si="2"/>
        <v>0</v>
      </c>
      <c r="F32" s="240"/>
      <c r="G32" s="241" t="str">
        <f t="shared" si="0"/>
        <v/>
      </c>
      <c r="H32" s="249"/>
      <c r="I32" s="243" t="str">
        <f t="shared" si="1"/>
        <v/>
      </c>
      <c r="J32" s="244"/>
      <c r="K32" s="245" t="s">
        <v>353</v>
      </c>
      <c r="L32" s="246" t="str">
        <f>IF(ISERROR(VLOOKUP(J32,(初期設定!$C$20):(初期設定!$D$26),2)),"",VLOOKUP(J32,(初期設定!$C$20):(初期設定!$D$26),2))</f>
        <v/>
      </c>
      <c r="M32" s="243" t="str">
        <f t="shared" si="3"/>
        <v/>
      </c>
      <c r="N32" s="250"/>
      <c r="O32" s="73"/>
      <c r="P32" s="73"/>
      <c r="Q32" s="171"/>
      <c r="R32" s="225"/>
      <c r="S32" s="225"/>
      <c r="T32" s="225"/>
      <c r="U32" s="225"/>
      <c r="V32" s="227"/>
      <c r="W32" s="72"/>
    </row>
    <row r="33" spans="1:23" ht="15" customHeight="1" x14ac:dyDescent="0.15">
      <c r="A33" s="72">
        <v>28</v>
      </c>
      <c r="B33" s="236"/>
      <c r="C33" s="237" t="str">
        <f>IF((Ⅳ１!$I$12)="次に進む前に確認が必要です！","入力不可(前ページへ戻って確認！）","")</f>
        <v>入力不可(前ページへ戻って確認！）</v>
      </c>
      <c r="D33" s="248"/>
      <c r="E33" s="239">
        <f t="shared" si="2"/>
        <v>0</v>
      </c>
      <c r="F33" s="240"/>
      <c r="G33" s="241" t="str">
        <f t="shared" si="0"/>
        <v/>
      </c>
      <c r="H33" s="249"/>
      <c r="I33" s="243" t="str">
        <f t="shared" si="1"/>
        <v/>
      </c>
      <c r="J33" s="244"/>
      <c r="K33" s="245" t="s">
        <v>353</v>
      </c>
      <c r="L33" s="246" t="str">
        <f>IF(ISERROR(VLOOKUP(J33,(初期設定!$C$20):(初期設定!$D$26),2)),"",VLOOKUP(J33,(初期設定!$C$20):(初期設定!$D$26),2))</f>
        <v/>
      </c>
      <c r="M33" s="243" t="str">
        <f t="shared" si="3"/>
        <v/>
      </c>
      <c r="N33" s="250"/>
      <c r="O33" s="73"/>
      <c r="P33" s="73"/>
      <c r="Q33" s="171"/>
      <c r="R33" s="225"/>
      <c r="S33" s="225"/>
      <c r="T33" s="225"/>
      <c r="U33" s="225"/>
      <c r="V33" s="227"/>
      <c r="W33" s="72"/>
    </row>
    <row r="34" spans="1:23" ht="15" customHeight="1" x14ac:dyDescent="0.15">
      <c r="A34" s="72">
        <v>29</v>
      </c>
      <c r="B34" s="236"/>
      <c r="C34" s="237" t="str">
        <f>IF((Ⅳ１!$I$12)="次に進む前に確認が必要です！","入力不可(前ページへ戻って確認！）","")</f>
        <v>入力不可(前ページへ戻って確認！）</v>
      </c>
      <c r="D34" s="248"/>
      <c r="E34" s="239">
        <f t="shared" si="2"/>
        <v>0</v>
      </c>
      <c r="F34" s="240"/>
      <c r="G34" s="241" t="str">
        <f t="shared" si="0"/>
        <v/>
      </c>
      <c r="H34" s="249"/>
      <c r="I34" s="243" t="str">
        <f t="shared" si="1"/>
        <v/>
      </c>
      <c r="J34" s="244"/>
      <c r="K34" s="245" t="s">
        <v>353</v>
      </c>
      <c r="L34" s="246" t="str">
        <f>IF(ISERROR(VLOOKUP(J34,(初期設定!$C$20):(初期設定!$D$26),2)),"",VLOOKUP(J34,(初期設定!$C$20):(初期設定!$D$26),2))</f>
        <v/>
      </c>
      <c r="M34" s="243" t="str">
        <f t="shared" si="3"/>
        <v/>
      </c>
      <c r="N34" s="250"/>
      <c r="O34" s="73"/>
      <c r="P34" s="73"/>
      <c r="Q34" s="171"/>
      <c r="R34" s="225"/>
      <c r="S34" s="225"/>
      <c r="T34" s="225"/>
      <c r="U34" s="225"/>
      <c r="V34" s="227"/>
      <c r="W34" s="72"/>
    </row>
    <row r="35" spans="1:23" ht="15" customHeight="1" x14ac:dyDescent="0.15">
      <c r="A35" s="72">
        <v>30</v>
      </c>
      <c r="B35" s="236"/>
      <c r="C35" s="237" t="str">
        <f>IF((Ⅳ１!$I$12)="次に進む前に確認が必要です！","入力不可(前ページへ戻って確認！）","")</f>
        <v>入力不可(前ページへ戻って確認！）</v>
      </c>
      <c r="D35" s="248"/>
      <c r="E35" s="239">
        <f t="shared" si="2"/>
        <v>0</v>
      </c>
      <c r="F35" s="240"/>
      <c r="G35" s="241" t="str">
        <f t="shared" si="0"/>
        <v/>
      </c>
      <c r="H35" s="249"/>
      <c r="I35" s="243" t="str">
        <f t="shared" si="1"/>
        <v/>
      </c>
      <c r="J35" s="244"/>
      <c r="K35" s="245" t="s">
        <v>353</v>
      </c>
      <c r="L35" s="246" t="str">
        <f>IF(ISERROR(VLOOKUP(J35,(初期設定!$C$20):(初期設定!$D$26),2)),"",VLOOKUP(J35,(初期設定!$C$20):(初期設定!$D$26),2))</f>
        <v/>
      </c>
      <c r="M35" s="243" t="str">
        <f t="shared" si="3"/>
        <v/>
      </c>
      <c r="N35" s="250"/>
      <c r="O35" s="73"/>
      <c r="P35" s="73"/>
      <c r="Q35" s="171"/>
      <c r="R35" s="225"/>
      <c r="S35" s="225"/>
      <c r="T35" s="225"/>
      <c r="U35" s="225"/>
      <c r="V35" s="227"/>
      <c r="W35" s="72"/>
    </row>
    <row r="36" spans="1:23" ht="15" customHeight="1" x14ac:dyDescent="0.15">
      <c r="A36" s="72">
        <v>31</v>
      </c>
      <c r="B36" s="236"/>
      <c r="C36" s="237" t="str">
        <f>IF((Ⅳ１!$I$12)="次に進む前に確認が必要です！","入力不可(前ページへ戻って確認！）","")</f>
        <v>入力不可(前ページへ戻って確認！）</v>
      </c>
      <c r="D36" s="248"/>
      <c r="E36" s="239">
        <f t="shared" si="2"/>
        <v>0</v>
      </c>
      <c r="F36" s="240"/>
      <c r="G36" s="241" t="str">
        <f t="shared" si="0"/>
        <v/>
      </c>
      <c r="H36" s="249"/>
      <c r="I36" s="243" t="str">
        <f t="shared" si="1"/>
        <v/>
      </c>
      <c r="J36" s="244"/>
      <c r="K36" s="245" t="s">
        <v>353</v>
      </c>
      <c r="L36" s="246" t="str">
        <f>IF(ISERROR(VLOOKUP(J36,(初期設定!$C$20):(初期設定!$D$26),2)),"",VLOOKUP(J36,(初期設定!$C$20):(初期設定!$D$26),2))</f>
        <v/>
      </c>
      <c r="M36" s="243" t="str">
        <f t="shared" si="3"/>
        <v/>
      </c>
      <c r="N36" s="250"/>
      <c r="O36" s="73"/>
      <c r="P36" s="73"/>
      <c r="Q36" s="171"/>
      <c r="R36" s="225"/>
      <c r="S36" s="225"/>
      <c r="T36" s="225"/>
      <c r="U36" s="225"/>
      <c r="V36" s="227"/>
      <c r="W36" s="72"/>
    </row>
    <row r="37" spans="1:23" ht="15" customHeight="1" x14ac:dyDescent="0.15">
      <c r="A37" s="72">
        <v>32</v>
      </c>
      <c r="B37" s="236"/>
      <c r="C37" s="237" t="str">
        <f>IF((Ⅳ１!$I$12)="次に進む前に確認が必要です！","入力不可(前ページへ戻って確認！）","")</f>
        <v>入力不可(前ページへ戻って確認！）</v>
      </c>
      <c r="D37" s="248"/>
      <c r="E37" s="239">
        <f t="shared" si="2"/>
        <v>0</v>
      </c>
      <c r="F37" s="240"/>
      <c r="G37" s="241" t="str">
        <f t="shared" si="0"/>
        <v/>
      </c>
      <c r="H37" s="249"/>
      <c r="I37" s="243" t="str">
        <f t="shared" si="1"/>
        <v/>
      </c>
      <c r="J37" s="244"/>
      <c r="K37" s="245" t="s">
        <v>353</v>
      </c>
      <c r="L37" s="246" t="str">
        <f>IF(ISERROR(VLOOKUP(J37,(初期設定!$C$20):(初期設定!$D$26),2)),"",VLOOKUP(J37,(初期設定!$C$20):(初期設定!$D$26),2))</f>
        <v/>
      </c>
      <c r="M37" s="243" t="str">
        <f t="shared" si="3"/>
        <v/>
      </c>
      <c r="N37" s="250"/>
      <c r="O37" s="73"/>
      <c r="P37" s="73"/>
      <c r="Q37" s="171"/>
      <c r="R37" s="225"/>
      <c r="S37" s="225"/>
      <c r="T37" s="225"/>
      <c r="U37" s="225"/>
      <c r="V37" s="227"/>
      <c r="W37" s="72"/>
    </row>
    <row r="38" spans="1:23" ht="15" customHeight="1" x14ac:dyDescent="0.15">
      <c r="A38" s="72">
        <v>33</v>
      </c>
      <c r="B38" s="236"/>
      <c r="C38" s="237" t="str">
        <f>IF((Ⅳ１!$I$12)="次に進む前に確認が必要です！","入力不可(前ページへ戻って確認！）","")</f>
        <v>入力不可(前ページへ戻って確認！）</v>
      </c>
      <c r="D38" s="248"/>
      <c r="E38" s="239">
        <f t="shared" si="2"/>
        <v>0</v>
      </c>
      <c r="F38" s="240"/>
      <c r="G38" s="241" t="str">
        <f t="shared" si="0"/>
        <v/>
      </c>
      <c r="H38" s="249"/>
      <c r="I38" s="243" t="str">
        <f t="shared" si="1"/>
        <v/>
      </c>
      <c r="J38" s="244"/>
      <c r="K38" s="245" t="s">
        <v>353</v>
      </c>
      <c r="L38" s="246" t="str">
        <f>IF(ISERROR(VLOOKUP(J38,(初期設定!$C$20):(初期設定!$D$26),2)),"",VLOOKUP(J38,(初期設定!$C$20):(初期設定!$D$26),2))</f>
        <v/>
      </c>
      <c r="M38" s="243" t="str">
        <f t="shared" si="3"/>
        <v/>
      </c>
      <c r="N38" s="250"/>
      <c r="O38" s="73"/>
      <c r="P38" s="73"/>
      <c r="Q38" s="171"/>
      <c r="R38" s="225"/>
      <c r="S38" s="225"/>
      <c r="T38" s="225"/>
      <c r="U38" s="225"/>
      <c r="V38" s="227"/>
      <c r="W38" s="72"/>
    </row>
    <row r="39" spans="1:23" ht="15" customHeight="1" x14ac:dyDescent="0.15">
      <c r="A39" s="72">
        <v>34</v>
      </c>
      <c r="B39" s="236"/>
      <c r="C39" s="237" t="str">
        <f>IF((Ⅳ１!$I$12)="次に進む前に確認が必要です！","入力不可(前ページへ戻って確認！）","")</f>
        <v>入力不可(前ページへ戻って確認！）</v>
      </c>
      <c r="D39" s="248"/>
      <c r="E39" s="239">
        <f t="shared" si="2"/>
        <v>0</v>
      </c>
      <c r="F39" s="240"/>
      <c r="G39" s="241" t="str">
        <f t="shared" si="0"/>
        <v/>
      </c>
      <c r="H39" s="249"/>
      <c r="I39" s="243" t="str">
        <f t="shared" si="1"/>
        <v/>
      </c>
      <c r="J39" s="244"/>
      <c r="K39" s="245" t="s">
        <v>353</v>
      </c>
      <c r="L39" s="246" t="str">
        <f>IF(ISERROR(VLOOKUP(J39,(初期設定!$C$20):(初期設定!$D$26),2)),"",VLOOKUP(J39,(初期設定!$C$20):(初期設定!$D$26),2))</f>
        <v/>
      </c>
      <c r="M39" s="243" t="str">
        <f t="shared" si="3"/>
        <v/>
      </c>
      <c r="N39" s="250"/>
      <c r="O39" s="73"/>
      <c r="P39" s="73"/>
      <c r="Q39" s="171"/>
      <c r="R39" s="225"/>
      <c r="S39" s="225"/>
      <c r="T39" s="225"/>
      <c r="U39" s="225"/>
      <c r="V39" s="227"/>
      <c r="W39" s="72"/>
    </row>
    <row r="40" spans="1:23" ht="15" customHeight="1" x14ac:dyDescent="0.15">
      <c r="A40" s="72">
        <v>35</v>
      </c>
      <c r="B40" s="236"/>
      <c r="C40" s="237" t="str">
        <f>IF((Ⅳ１!$I$12)="次に進む前に確認が必要です！","入力不可(前ページへ戻って確認！）","")</f>
        <v>入力不可(前ページへ戻って確認！）</v>
      </c>
      <c r="D40" s="248"/>
      <c r="E40" s="239">
        <f t="shared" si="2"/>
        <v>0</v>
      </c>
      <c r="F40" s="240"/>
      <c r="G40" s="241" t="str">
        <f t="shared" si="0"/>
        <v/>
      </c>
      <c r="H40" s="249"/>
      <c r="I40" s="243" t="str">
        <f t="shared" si="1"/>
        <v/>
      </c>
      <c r="J40" s="244"/>
      <c r="K40" s="245" t="s">
        <v>353</v>
      </c>
      <c r="L40" s="246" t="str">
        <f>IF(ISERROR(VLOOKUP(J40,(初期設定!$C$20):(初期設定!$D$26),2)),"",VLOOKUP(J40,(初期設定!$C$20):(初期設定!$D$26),2))</f>
        <v/>
      </c>
      <c r="M40" s="243" t="str">
        <f t="shared" si="3"/>
        <v/>
      </c>
      <c r="N40" s="250"/>
      <c r="O40" s="73"/>
      <c r="P40" s="73"/>
      <c r="Q40" s="171"/>
      <c r="R40" s="225"/>
      <c r="S40" s="225"/>
      <c r="T40" s="225"/>
      <c r="U40" s="225"/>
      <c r="V40" s="227"/>
      <c r="W40" s="72"/>
    </row>
    <row r="41" spans="1:23" ht="15" customHeight="1" x14ac:dyDescent="0.15">
      <c r="A41" s="72">
        <v>36</v>
      </c>
      <c r="B41" s="236"/>
      <c r="C41" s="237" t="str">
        <f>IF((Ⅳ１!$I$12)="次に進む前に確認が必要です！","入力不可(前ページへ戻って確認！）","")</f>
        <v>入力不可(前ページへ戻って確認！）</v>
      </c>
      <c r="D41" s="248"/>
      <c r="E41" s="239">
        <f t="shared" si="2"/>
        <v>0</v>
      </c>
      <c r="F41" s="240"/>
      <c r="G41" s="241" t="str">
        <f t="shared" si="0"/>
        <v/>
      </c>
      <c r="H41" s="249"/>
      <c r="I41" s="243" t="str">
        <f t="shared" si="1"/>
        <v/>
      </c>
      <c r="J41" s="244"/>
      <c r="K41" s="245" t="s">
        <v>353</v>
      </c>
      <c r="L41" s="246" t="str">
        <f>IF(ISERROR(VLOOKUP(J41,(初期設定!$C$20):(初期設定!$D$26),2)),"",VLOOKUP(J41,(初期設定!$C$20):(初期設定!$D$26),2))</f>
        <v/>
      </c>
      <c r="M41" s="243" t="str">
        <f t="shared" si="3"/>
        <v/>
      </c>
      <c r="N41" s="250"/>
      <c r="O41" s="73"/>
      <c r="P41" s="73"/>
      <c r="Q41" s="171"/>
      <c r="R41" s="225"/>
      <c r="S41" s="225"/>
      <c r="T41" s="225"/>
      <c r="U41" s="225"/>
      <c r="V41" s="227"/>
      <c r="W41" s="72"/>
    </row>
    <row r="42" spans="1:23" ht="15" customHeight="1" x14ac:dyDescent="0.15">
      <c r="A42" s="72">
        <v>37</v>
      </c>
      <c r="B42" s="236"/>
      <c r="C42" s="237" t="str">
        <f>IF((Ⅳ１!$I$12)="次に進む前に確認が必要です！","入力不可(前ページへ戻って確認！）","")</f>
        <v>入力不可(前ページへ戻って確認！）</v>
      </c>
      <c r="D42" s="248"/>
      <c r="E42" s="239">
        <f t="shared" si="2"/>
        <v>0</v>
      </c>
      <c r="F42" s="240"/>
      <c r="G42" s="241" t="str">
        <f t="shared" si="0"/>
        <v/>
      </c>
      <c r="H42" s="249"/>
      <c r="I42" s="243" t="str">
        <f t="shared" si="1"/>
        <v/>
      </c>
      <c r="J42" s="244"/>
      <c r="K42" s="245" t="s">
        <v>353</v>
      </c>
      <c r="L42" s="246" t="str">
        <f>IF(ISERROR(VLOOKUP(J42,(初期設定!$C$20):(初期設定!$D$26),2)),"",VLOOKUP(J42,(初期設定!$C$20):(初期設定!$D$26),2))</f>
        <v/>
      </c>
      <c r="M42" s="243" t="str">
        <f t="shared" si="3"/>
        <v/>
      </c>
      <c r="N42" s="250"/>
      <c r="O42" s="73"/>
      <c r="P42" s="73"/>
      <c r="Q42" s="171"/>
      <c r="R42" s="225"/>
      <c r="S42" s="225"/>
      <c r="T42" s="225"/>
      <c r="U42" s="225"/>
      <c r="V42" s="227"/>
      <c r="W42" s="72"/>
    </row>
    <row r="43" spans="1:23" ht="15" customHeight="1" x14ac:dyDescent="0.15">
      <c r="A43" s="72">
        <v>38</v>
      </c>
      <c r="B43" s="236"/>
      <c r="C43" s="237" t="str">
        <f>IF((Ⅳ１!$I$12)="次に進む前に確認が必要です！","入力不可(前ページへ戻って確認！）","")</f>
        <v>入力不可(前ページへ戻って確認！）</v>
      </c>
      <c r="D43" s="248"/>
      <c r="E43" s="239">
        <f t="shared" si="2"/>
        <v>0</v>
      </c>
      <c r="F43" s="240"/>
      <c r="G43" s="241" t="str">
        <f t="shared" si="0"/>
        <v/>
      </c>
      <c r="H43" s="249"/>
      <c r="I43" s="243" t="str">
        <f t="shared" si="1"/>
        <v/>
      </c>
      <c r="J43" s="244"/>
      <c r="K43" s="245"/>
      <c r="L43" s="246" t="str">
        <f>IF(ISERROR(VLOOKUP(J43,(初期設定!$C$20):(初期設定!$D$26),2)),"",VLOOKUP(J43,(初期設定!$C$20):(初期設定!$D$26),2))</f>
        <v/>
      </c>
      <c r="M43" s="243" t="str">
        <f t="shared" si="3"/>
        <v/>
      </c>
      <c r="N43" s="250"/>
      <c r="O43" s="73"/>
      <c r="P43" s="73"/>
      <c r="Q43" s="171"/>
      <c r="R43" s="225"/>
      <c r="S43" s="225"/>
      <c r="T43" s="225"/>
      <c r="U43" s="225"/>
      <c r="V43" s="227"/>
      <c r="W43" s="72"/>
    </row>
    <row r="44" spans="1:23" ht="15" customHeight="1" x14ac:dyDescent="0.15">
      <c r="A44" s="72">
        <v>39</v>
      </c>
      <c r="B44" s="236"/>
      <c r="C44" s="237" t="str">
        <f>IF((Ⅳ１!$I$12)="次に進む前に確認が必要です！","入力不可(前ページへ戻って確認！）","")</f>
        <v>入力不可(前ページへ戻って確認！）</v>
      </c>
      <c r="D44" s="248"/>
      <c r="E44" s="239">
        <f t="shared" si="2"/>
        <v>0</v>
      </c>
      <c r="F44" s="240"/>
      <c r="G44" s="241" t="str">
        <f t="shared" si="0"/>
        <v/>
      </c>
      <c r="H44" s="249"/>
      <c r="I44" s="243" t="str">
        <f t="shared" si="1"/>
        <v/>
      </c>
      <c r="J44" s="244"/>
      <c r="K44" s="245"/>
      <c r="L44" s="246" t="str">
        <f>IF(ISERROR(VLOOKUP(J44,(初期設定!$C$20):(初期設定!$D$26),2)),"",VLOOKUP(J44,(初期設定!$C$20):(初期設定!$D$26),2))</f>
        <v/>
      </c>
      <c r="M44" s="243" t="str">
        <f t="shared" si="3"/>
        <v/>
      </c>
      <c r="N44" s="250"/>
      <c r="O44" s="73"/>
      <c r="P44" s="73"/>
      <c r="Q44" s="171"/>
      <c r="R44" s="225"/>
      <c r="S44" s="225"/>
      <c r="T44" s="225"/>
      <c r="U44" s="225"/>
      <c r="V44" s="227"/>
      <c r="W44" s="72"/>
    </row>
    <row r="45" spans="1:23" ht="15" customHeight="1" x14ac:dyDescent="0.15">
      <c r="A45" s="72">
        <v>40</v>
      </c>
      <c r="B45" s="236"/>
      <c r="C45" s="237" t="str">
        <f>IF((Ⅳ１!$I$12)="次に進む前に確認が必要です！","入力不可(前ページへ戻って確認！）","")</f>
        <v>入力不可(前ページへ戻って確認！）</v>
      </c>
      <c r="D45" s="248"/>
      <c r="E45" s="239">
        <f t="shared" si="2"/>
        <v>0</v>
      </c>
      <c r="F45" s="240"/>
      <c r="G45" s="241" t="str">
        <f t="shared" si="0"/>
        <v/>
      </c>
      <c r="H45" s="249"/>
      <c r="I45" s="243" t="str">
        <f t="shared" si="1"/>
        <v/>
      </c>
      <c r="J45" s="244"/>
      <c r="K45" s="245"/>
      <c r="L45" s="246" t="str">
        <f>IF(ISERROR(VLOOKUP(J45,(初期設定!$C$20):(初期設定!$D$26),2)),"",VLOOKUP(J45,(初期設定!$C$20):(初期設定!$D$26),2))</f>
        <v/>
      </c>
      <c r="M45" s="243" t="str">
        <f t="shared" si="3"/>
        <v/>
      </c>
      <c r="N45" s="250"/>
      <c r="O45" s="73"/>
      <c r="P45" s="73"/>
      <c r="Q45" s="171"/>
      <c r="R45" s="225"/>
      <c r="S45" s="225"/>
      <c r="T45" s="225"/>
      <c r="U45" s="225"/>
      <c r="V45" s="227"/>
      <c r="W45" s="72"/>
    </row>
    <row r="46" spans="1:23" ht="15" customHeight="1" x14ac:dyDescent="0.15">
      <c r="A46" s="72">
        <v>41</v>
      </c>
      <c r="B46" s="236"/>
      <c r="C46" s="237" t="str">
        <f>IF((Ⅳ１!$I$12)="次に進む前に確認が必要です！","入力不可(前ページへ戻って確認！）","")</f>
        <v>入力不可(前ページへ戻って確認！）</v>
      </c>
      <c r="D46" s="248"/>
      <c r="E46" s="239">
        <f t="shared" si="2"/>
        <v>0</v>
      </c>
      <c r="F46" s="240"/>
      <c r="G46" s="241" t="str">
        <f t="shared" si="0"/>
        <v/>
      </c>
      <c r="H46" s="249"/>
      <c r="I46" s="243" t="str">
        <f t="shared" si="1"/>
        <v/>
      </c>
      <c r="J46" s="244"/>
      <c r="K46" s="245"/>
      <c r="L46" s="246" t="str">
        <f>IF(ISERROR(VLOOKUP(J46,(初期設定!$C$20):(初期設定!$D$26),2)),"",VLOOKUP(J46,(初期設定!$C$20):(初期設定!$D$26),2))</f>
        <v/>
      </c>
      <c r="M46" s="243" t="str">
        <f t="shared" si="3"/>
        <v/>
      </c>
      <c r="N46" s="250"/>
      <c r="O46" s="73"/>
      <c r="P46" s="73"/>
      <c r="Q46" s="171"/>
      <c r="R46" s="225"/>
      <c r="S46" s="225"/>
      <c r="T46" s="225"/>
      <c r="U46" s="225"/>
      <c r="V46" s="227"/>
      <c r="W46" s="72"/>
    </row>
    <row r="47" spans="1:23" ht="15" customHeight="1" x14ac:dyDescent="0.15">
      <c r="A47" s="72">
        <v>42</v>
      </c>
      <c r="B47" s="236"/>
      <c r="C47" s="237" t="str">
        <f>IF((Ⅳ１!$I$12)="次に進む前に確認が必要です！","入力不可(前ページへ戻って確認！）","")</f>
        <v>入力不可(前ページへ戻って確認！）</v>
      </c>
      <c r="D47" s="248"/>
      <c r="E47" s="239">
        <f t="shared" si="2"/>
        <v>0</v>
      </c>
      <c r="F47" s="240"/>
      <c r="G47" s="241" t="str">
        <f t="shared" si="0"/>
        <v/>
      </c>
      <c r="H47" s="249"/>
      <c r="I47" s="243" t="str">
        <f t="shared" si="1"/>
        <v/>
      </c>
      <c r="J47" s="244"/>
      <c r="K47" s="245" t="s">
        <v>353</v>
      </c>
      <c r="L47" s="246" t="str">
        <f>IF(ISERROR(VLOOKUP(J47,(初期設定!$C$20):(初期設定!$D$26),2)),"",VLOOKUP(J47,(初期設定!$C$20):(初期設定!$D$26),2))</f>
        <v/>
      </c>
      <c r="M47" s="243" t="str">
        <f t="shared" si="3"/>
        <v/>
      </c>
      <c r="N47" s="250"/>
      <c r="O47" s="73"/>
      <c r="P47" s="73"/>
      <c r="Q47" s="171"/>
      <c r="R47" s="225"/>
      <c r="S47" s="225"/>
      <c r="T47" s="225"/>
      <c r="U47" s="225"/>
      <c r="V47" s="227"/>
      <c r="W47" s="72"/>
    </row>
    <row r="48" spans="1:23" ht="15" customHeight="1" x14ac:dyDescent="0.15">
      <c r="A48" s="72">
        <v>43</v>
      </c>
      <c r="B48" s="236"/>
      <c r="C48" s="237" t="str">
        <f>IF((Ⅳ１!$I$12)="次に進む前に確認が必要です！","入力不可(前ページへ戻って確認！）","")</f>
        <v>入力不可(前ページへ戻って確認！）</v>
      </c>
      <c r="D48" s="248"/>
      <c r="E48" s="239">
        <f t="shared" si="2"/>
        <v>0</v>
      </c>
      <c r="F48" s="240"/>
      <c r="G48" s="241" t="str">
        <f t="shared" si="0"/>
        <v/>
      </c>
      <c r="H48" s="249"/>
      <c r="I48" s="243" t="str">
        <f t="shared" si="1"/>
        <v/>
      </c>
      <c r="J48" s="244"/>
      <c r="K48" s="245" t="s">
        <v>353</v>
      </c>
      <c r="L48" s="246" t="str">
        <f>IF(ISERROR(VLOOKUP(J48,(初期設定!$C$20):(初期設定!$D$26),2)),"",VLOOKUP(J48,(初期設定!$C$20):(初期設定!$D$26),2))</f>
        <v/>
      </c>
      <c r="M48" s="243" t="str">
        <f t="shared" si="3"/>
        <v/>
      </c>
      <c r="N48" s="250"/>
      <c r="O48" s="73"/>
      <c r="P48" s="73"/>
      <c r="Q48" s="171"/>
      <c r="R48" s="225"/>
      <c r="S48" s="225"/>
      <c r="T48" s="225"/>
      <c r="U48" s="225"/>
      <c r="V48" s="227"/>
      <c r="W48" s="72"/>
    </row>
    <row r="49" spans="1:23" ht="15" customHeight="1" x14ac:dyDescent="0.15">
      <c r="A49" s="72">
        <v>44</v>
      </c>
      <c r="B49" s="236"/>
      <c r="C49" s="237" t="str">
        <f>IF((Ⅳ１!$I$12)="次に進む前に確認が必要です！","入力不可(前ページへ戻って確認！）","")</f>
        <v>入力不可(前ページへ戻って確認！）</v>
      </c>
      <c r="D49" s="248"/>
      <c r="E49" s="239">
        <f t="shared" si="2"/>
        <v>0</v>
      </c>
      <c r="F49" s="240"/>
      <c r="G49" s="241" t="str">
        <f t="shared" si="0"/>
        <v/>
      </c>
      <c r="H49" s="249"/>
      <c r="I49" s="243" t="str">
        <f t="shared" si="1"/>
        <v/>
      </c>
      <c r="J49" s="244"/>
      <c r="K49" s="245" t="s">
        <v>353</v>
      </c>
      <c r="L49" s="246" t="str">
        <f>IF(ISERROR(VLOOKUP(J49,(初期設定!$C$20):(初期設定!$D$26),2)),"",VLOOKUP(J49,(初期設定!$C$20):(初期設定!$D$26),2))</f>
        <v/>
      </c>
      <c r="M49" s="243" t="str">
        <f t="shared" si="3"/>
        <v/>
      </c>
      <c r="N49" s="250"/>
      <c r="O49" s="73"/>
      <c r="P49" s="73"/>
      <c r="Q49" s="171"/>
      <c r="R49" s="225"/>
      <c r="S49" s="225"/>
      <c r="T49" s="225"/>
      <c r="U49" s="225"/>
      <c r="V49" s="227"/>
      <c r="W49" s="72"/>
    </row>
    <row r="50" spans="1:23" ht="15" customHeight="1" x14ac:dyDescent="0.15">
      <c r="A50" s="72">
        <v>45</v>
      </c>
      <c r="B50" s="236"/>
      <c r="C50" s="237" t="str">
        <f>IF((Ⅳ１!$I$12)="次に進む前に確認が必要です！","入力不可(前ページへ戻って確認！）","")</f>
        <v>入力不可(前ページへ戻って確認！）</v>
      </c>
      <c r="D50" s="248"/>
      <c r="E50" s="239">
        <f t="shared" si="2"/>
        <v>0</v>
      </c>
      <c r="F50" s="240"/>
      <c r="G50" s="241" t="str">
        <f t="shared" si="0"/>
        <v/>
      </c>
      <c r="H50" s="249"/>
      <c r="I50" s="243" t="str">
        <f t="shared" si="1"/>
        <v/>
      </c>
      <c r="J50" s="244"/>
      <c r="K50" s="245" t="s">
        <v>353</v>
      </c>
      <c r="L50" s="246" t="str">
        <f>IF(ISERROR(VLOOKUP(J50,(初期設定!$C$20):(初期設定!$D$26),2)),"",VLOOKUP(J50,(初期設定!$C$20):(初期設定!$D$26),2))</f>
        <v/>
      </c>
      <c r="M50" s="243" t="str">
        <f t="shared" si="3"/>
        <v/>
      </c>
      <c r="N50" s="250"/>
      <c r="O50" s="73"/>
      <c r="P50" s="73"/>
      <c r="Q50" s="171"/>
      <c r="R50" s="225"/>
      <c r="S50" s="225"/>
      <c r="T50" s="225"/>
      <c r="U50" s="225"/>
      <c r="V50" s="227"/>
      <c r="W50" s="72"/>
    </row>
    <row r="51" spans="1:23" ht="15" customHeight="1" x14ac:dyDescent="0.15">
      <c r="A51" s="72">
        <v>46</v>
      </c>
      <c r="B51" s="236"/>
      <c r="C51" s="237" t="str">
        <f>IF((Ⅳ１!$I$12)="次に進む前に確認が必要です！","入力不可(前ページへ戻って確認！）","")</f>
        <v>入力不可(前ページへ戻って確認！）</v>
      </c>
      <c r="D51" s="248"/>
      <c r="E51" s="239">
        <f t="shared" si="2"/>
        <v>0</v>
      </c>
      <c r="F51" s="240"/>
      <c r="G51" s="241" t="str">
        <f t="shared" si="0"/>
        <v/>
      </c>
      <c r="H51" s="249"/>
      <c r="I51" s="243" t="str">
        <f t="shared" si="1"/>
        <v/>
      </c>
      <c r="J51" s="244"/>
      <c r="K51" s="245" t="s">
        <v>353</v>
      </c>
      <c r="L51" s="246" t="str">
        <f>IF(ISERROR(VLOOKUP(J51,(初期設定!$C$20):(初期設定!$D$26),2)),"",VLOOKUP(J51,(初期設定!$C$20):(初期設定!$D$26),2))</f>
        <v/>
      </c>
      <c r="M51" s="243" t="str">
        <f t="shared" si="3"/>
        <v/>
      </c>
      <c r="N51" s="250"/>
      <c r="O51" s="73"/>
      <c r="P51" s="73"/>
      <c r="Q51" s="171"/>
      <c r="R51" s="225"/>
      <c r="S51" s="225"/>
      <c r="T51" s="225"/>
      <c r="U51" s="225"/>
      <c r="V51" s="227"/>
      <c r="W51" s="72"/>
    </row>
    <row r="52" spans="1:23" ht="15" customHeight="1" x14ac:dyDescent="0.15">
      <c r="A52" s="72">
        <v>47</v>
      </c>
      <c r="B52" s="236"/>
      <c r="C52" s="237" t="str">
        <f>IF((Ⅳ１!$I$12)="次に進む前に確認が必要です！","入力不可(前ページへ戻って確認！）","")</f>
        <v>入力不可(前ページへ戻って確認！）</v>
      </c>
      <c r="D52" s="248"/>
      <c r="E52" s="239">
        <f t="shared" si="2"/>
        <v>0</v>
      </c>
      <c r="F52" s="240"/>
      <c r="G52" s="241" t="str">
        <f t="shared" si="0"/>
        <v/>
      </c>
      <c r="H52" s="249"/>
      <c r="I52" s="243" t="str">
        <f t="shared" si="1"/>
        <v/>
      </c>
      <c r="J52" s="244"/>
      <c r="K52" s="245" t="s">
        <v>353</v>
      </c>
      <c r="L52" s="246" t="str">
        <f>IF(ISERROR(VLOOKUP(J52,(初期設定!$C$20):(初期設定!$D$26),2)),"",VLOOKUP(J52,(初期設定!$C$20):(初期設定!$D$26),2))</f>
        <v/>
      </c>
      <c r="M52" s="243" t="str">
        <f t="shared" si="3"/>
        <v/>
      </c>
      <c r="N52" s="250"/>
      <c r="O52" s="73"/>
      <c r="P52" s="73"/>
      <c r="Q52" s="171"/>
      <c r="R52" s="225"/>
      <c r="S52" s="225"/>
      <c r="T52" s="225"/>
      <c r="U52" s="225"/>
      <c r="V52" s="227"/>
      <c r="W52" s="72"/>
    </row>
    <row r="53" spans="1:23" ht="15" customHeight="1" x14ac:dyDescent="0.15">
      <c r="A53" s="72">
        <v>48</v>
      </c>
      <c r="B53" s="236"/>
      <c r="C53" s="237" t="str">
        <f>IF((Ⅳ１!$I$12)="次に進む前に確認が必要です！","入力不可(前ページへ戻って確認！）","")</f>
        <v>入力不可(前ページへ戻って確認！）</v>
      </c>
      <c r="D53" s="248"/>
      <c r="E53" s="239">
        <f t="shared" si="2"/>
        <v>0</v>
      </c>
      <c r="F53" s="240"/>
      <c r="G53" s="241" t="str">
        <f t="shared" si="0"/>
        <v/>
      </c>
      <c r="H53" s="249"/>
      <c r="I53" s="243" t="str">
        <f t="shared" si="1"/>
        <v/>
      </c>
      <c r="J53" s="244"/>
      <c r="K53" s="245" t="s">
        <v>353</v>
      </c>
      <c r="L53" s="246" t="str">
        <f>IF(ISERROR(VLOOKUP(J53,(初期設定!$C$20):(初期設定!$D$26),2)),"",VLOOKUP(J53,(初期設定!$C$20):(初期設定!$D$26),2))</f>
        <v/>
      </c>
      <c r="M53" s="243" t="str">
        <f t="shared" si="3"/>
        <v/>
      </c>
      <c r="N53" s="250"/>
      <c r="O53" s="73"/>
      <c r="P53" s="73"/>
      <c r="Q53" s="171"/>
      <c r="R53" s="225"/>
      <c r="S53" s="225"/>
      <c r="T53" s="225"/>
      <c r="U53" s="225"/>
      <c r="V53" s="227"/>
      <c r="W53" s="72"/>
    </row>
    <row r="54" spans="1:23" ht="15" customHeight="1" x14ac:dyDescent="0.15">
      <c r="A54" s="72">
        <v>49</v>
      </c>
      <c r="B54" s="236"/>
      <c r="C54" s="237" t="str">
        <f>IF((Ⅳ１!$I$12)="次に進む前に確認が必要です！","入力不可(前ページへ戻って確認！）","")</f>
        <v>入力不可(前ページへ戻って確認！）</v>
      </c>
      <c r="D54" s="248"/>
      <c r="E54" s="239">
        <f t="shared" si="2"/>
        <v>0</v>
      </c>
      <c r="F54" s="240"/>
      <c r="G54" s="241" t="str">
        <f t="shared" si="0"/>
        <v/>
      </c>
      <c r="H54" s="249"/>
      <c r="I54" s="243" t="str">
        <f t="shared" si="1"/>
        <v/>
      </c>
      <c r="J54" s="244"/>
      <c r="K54" s="245" t="s">
        <v>353</v>
      </c>
      <c r="L54" s="246" t="str">
        <f>IF(ISERROR(VLOOKUP(J54,(初期設定!$C$20):(初期設定!$D$26),2)),"",VLOOKUP(J54,(初期設定!$C$20):(初期設定!$D$26),2))</f>
        <v/>
      </c>
      <c r="M54" s="243" t="str">
        <f t="shared" si="3"/>
        <v/>
      </c>
      <c r="N54" s="250"/>
      <c r="O54" s="73"/>
      <c r="P54" s="73"/>
      <c r="Q54" s="171"/>
      <c r="R54" s="225"/>
      <c r="S54" s="225"/>
      <c r="T54" s="225"/>
      <c r="U54" s="225"/>
      <c r="V54" s="227"/>
      <c r="W54" s="72"/>
    </row>
    <row r="55" spans="1:23" ht="15" customHeight="1" x14ac:dyDescent="0.15">
      <c r="A55" s="72">
        <v>50</v>
      </c>
      <c r="B55" s="236"/>
      <c r="C55" s="237" t="str">
        <f>IF((Ⅳ１!$I$12)="次に進む前に確認が必要です！","入力不可(前ページへ戻って確認！）","")</f>
        <v>入力不可(前ページへ戻って確認！）</v>
      </c>
      <c r="D55" s="248"/>
      <c r="E55" s="239">
        <f t="shared" si="2"/>
        <v>0</v>
      </c>
      <c r="F55" s="240"/>
      <c r="G55" s="241" t="str">
        <f t="shared" si="0"/>
        <v/>
      </c>
      <c r="H55" s="249"/>
      <c r="I55" s="243" t="str">
        <f t="shared" si="1"/>
        <v/>
      </c>
      <c r="J55" s="244"/>
      <c r="K55" s="245" t="s">
        <v>353</v>
      </c>
      <c r="L55" s="246" t="str">
        <f>IF(ISERROR(VLOOKUP(J55,(初期設定!$C$20):(初期設定!$D$26),2)),"",VLOOKUP(J55,(初期設定!$C$20):(初期設定!$D$26),2))</f>
        <v/>
      </c>
      <c r="M55" s="243" t="str">
        <f t="shared" si="3"/>
        <v/>
      </c>
      <c r="N55" s="250"/>
      <c r="O55" s="73"/>
      <c r="P55" s="73"/>
      <c r="Q55" s="171"/>
      <c r="R55" s="225"/>
      <c r="S55" s="225"/>
      <c r="T55" s="225"/>
      <c r="U55" s="225"/>
      <c r="V55" s="227"/>
      <c r="W55" s="72"/>
    </row>
    <row r="56" spans="1:23" ht="15" customHeight="1" x14ac:dyDescent="0.15">
      <c r="A56" s="72">
        <v>51</v>
      </c>
      <c r="B56" s="236"/>
      <c r="C56" s="237" t="str">
        <f>IF((Ⅳ１!$I$12)="次に進む前に確認が必要です！","入力不可(前ページへ戻って確認！）","")</f>
        <v>入力不可(前ページへ戻って確認！）</v>
      </c>
      <c r="D56" s="248"/>
      <c r="E56" s="239">
        <f t="shared" si="2"/>
        <v>0</v>
      </c>
      <c r="F56" s="240"/>
      <c r="G56" s="241" t="str">
        <f t="shared" si="0"/>
        <v/>
      </c>
      <c r="H56" s="249"/>
      <c r="I56" s="243" t="str">
        <f t="shared" si="1"/>
        <v/>
      </c>
      <c r="J56" s="244"/>
      <c r="K56" s="245" t="s">
        <v>353</v>
      </c>
      <c r="L56" s="246" t="str">
        <f>IF(ISERROR(VLOOKUP(J56,(初期設定!$C$20):(初期設定!$D$26),2)),"",VLOOKUP(J56,(初期設定!$C$20):(初期設定!$D$26),2))</f>
        <v/>
      </c>
      <c r="M56" s="243" t="str">
        <f t="shared" si="3"/>
        <v/>
      </c>
      <c r="N56" s="250"/>
      <c r="O56" s="73"/>
      <c r="P56" s="73"/>
      <c r="Q56" s="171"/>
      <c r="R56" s="225"/>
      <c r="S56" s="225"/>
      <c r="T56" s="225"/>
      <c r="U56" s="225"/>
      <c r="V56" s="227"/>
      <c r="W56" s="72"/>
    </row>
    <row r="57" spans="1:23" ht="15" customHeight="1" x14ac:dyDescent="0.15">
      <c r="A57" s="72">
        <v>52</v>
      </c>
      <c r="B57" s="236"/>
      <c r="C57" s="237" t="str">
        <f>IF((Ⅳ１!$I$12)="次に進む前に確認が必要です！","入力不可(前ページへ戻って確認！）","")</f>
        <v>入力不可(前ページへ戻って確認！）</v>
      </c>
      <c r="D57" s="248"/>
      <c r="E57" s="239">
        <f t="shared" si="2"/>
        <v>0</v>
      </c>
      <c r="F57" s="240"/>
      <c r="G57" s="241" t="str">
        <f t="shared" si="0"/>
        <v/>
      </c>
      <c r="H57" s="249"/>
      <c r="I57" s="243" t="str">
        <f t="shared" si="1"/>
        <v/>
      </c>
      <c r="J57" s="244"/>
      <c r="K57" s="245" t="s">
        <v>353</v>
      </c>
      <c r="L57" s="246" t="str">
        <f>IF(ISERROR(VLOOKUP(J57,(初期設定!$C$20):(初期設定!$D$26),2)),"",VLOOKUP(J57,(初期設定!$C$20):(初期設定!$D$26),2))</f>
        <v/>
      </c>
      <c r="M57" s="243" t="str">
        <f t="shared" si="3"/>
        <v/>
      </c>
      <c r="N57" s="250"/>
      <c r="O57" s="73"/>
      <c r="P57" s="73"/>
      <c r="Q57" s="171"/>
      <c r="R57" s="225"/>
      <c r="S57" s="225"/>
      <c r="T57" s="225"/>
      <c r="U57" s="225"/>
      <c r="V57" s="227"/>
      <c r="W57" s="72"/>
    </row>
    <row r="58" spans="1:23" ht="15" customHeight="1" x14ac:dyDescent="0.15">
      <c r="A58" s="72">
        <v>53</v>
      </c>
      <c r="B58" s="236"/>
      <c r="C58" s="237" t="str">
        <f>IF((Ⅳ１!$I$12)="次に進む前に確認が必要です！","入力不可(前ページへ戻って確認！）","")</f>
        <v>入力不可(前ページへ戻って確認！）</v>
      </c>
      <c r="D58" s="248"/>
      <c r="E58" s="239">
        <f t="shared" si="2"/>
        <v>0</v>
      </c>
      <c r="F58" s="240"/>
      <c r="G58" s="241" t="str">
        <f t="shared" si="0"/>
        <v/>
      </c>
      <c r="H58" s="249"/>
      <c r="I58" s="243" t="str">
        <f t="shared" si="1"/>
        <v/>
      </c>
      <c r="J58" s="244"/>
      <c r="K58" s="245" t="s">
        <v>353</v>
      </c>
      <c r="L58" s="246" t="str">
        <f>IF(ISERROR(VLOOKUP(J58,(初期設定!$C$20):(初期設定!$D$26),2)),"",VLOOKUP(J58,(初期設定!$C$20):(初期設定!$D$26),2))</f>
        <v/>
      </c>
      <c r="M58" s="243" t="str">
        <f t="shared" si="3"/>
        <v/>
      </c>
      <c r="N58" s="250"/>
      <c r="O58" s="73"/>
      <c r="P58" s="73"/>
      <c r="Q58" s="171"/>
      <c r="R58" s="225"/>
      <c r="S58" s="225"/>
      <c r="T58" s="225"/>
      <c r="U58" s="225"/>
      <c r="V58" s="227"/>
      <c r="W58" s="72"/>
    </row>
    <row r="59" spans="1:23" ht="15" customHeight="1" x14ac:dyDescent="0.15">
      <c r="A59" s="72">
        <v>54</v>
      </c>
      <c r="B59" s="236"/>
      <c r="C59" s="237" t="str">
        <f>IF((Ⅳ１!$I$12)="次に進む前に確認が必要です！","入力不可(前ページへ戻って確認！）","")</f>
        <v>入力不可(前ページへ戻って確認！）</v>
      </c>
      <c r="D59" s="248"/>
      <c r="E59" s="239">
        <f t="shared" si="2"/>
        <v>0</v>
      </c>
      <c r="F59" s="240"/>
      <c r="G59" s="241" t="str">
        <f t="shared" si="0"/>
        <v/>
      </c>
      <c r="H59" s="249"/>
      <c r="I59" s="243" t="str">
        <f t="shared" si="1"/>
        <v/>
      </c>
      <c r="J59" s="244"/>
      <c r="K59" s="245" t="s">
        <v>353</v>
      </c>
      <c r="L59" s="246" t="str">
        <f>IF(ISERROR(VLOOKUP(J59,(初期設定!$C$20):(初期設定!$D$26),2)),"",VLOOKUP(J59,(初期設定!$C$20):(初期設定!$D$26),2))</f>
        <v/>
      </c>
      <c r="M59" s="243" t="str">
        <f t="shared" si="3"/>
        <v/>
      </c>
      <c r="N59" s="250"/>
      <c r="O59" s="73"/>
      <c r="P59" s="73"/>
      <c r="Q59" s="171"/>
      <c r="R59" s="225"/>
      <c r="S59" s="225"/>
      <c r="T59" s="225"/>
      <c r="U59" s="225"/>
      <c r="V59" s="227"/>
      <c r="W59" s="72"/>
    </row>
    <row r="60" spans="1:23" ht="15" customHeight="1" x14ac:dyDescent="0.15">
      <c r="A60" s="72">
        <v>55</v>
      </c>
      <c r="B60" s="236"/>
      <c r="C60" s="237" t="str">
        <f>IF((Ⅳ１!$I$12)="次に進む前に確認が必要です！","入力不可(前ページへ戻って確認！）","")</f>
        <v>入力不可(前ページへ戻って確認！）</v>
      </c>
      <c r="D60" s="248"/>
      <c r="E60" s="239">
        <f t="shared" si="2"/>
        <v>0</v>
      </c>
      <c r="F60" s="240"/>
      <c r="G60" s="241" t="str">
        <f t="shared" si="0"/>
        <v/>
      </c>
      <c r="H60" s="249"/>
      <c r="I60" s="243" t="str">
        <f t="shared" si="1"/>
        <v/>
      </c>
      <c r="J60" s="244"/>
      <c r="K60" s="245" t="s">
        <v>353</v>
      </c>
      <c r="L60" s="246" t="str">
        <f>IF(ISERROR(VLOOKUP(J60,(初期設定!$C$20):(初期設定!$D$26),2)),"",VLOOKUP(J60,(初期設定!$C$20):(初期設定!$D$26),2))</f>
        <v/>
      </c>
      <c r="M60" s="243" t="str">
        <f t="shared" si="3"/>
        <v/>
      </c>
      <c r="N60" s="250"/>
      <c r="O60" s="73"/>
      <c r="P60" s="73"/>
      <c r="Q60" s="171"/>
      <c r="R60" s="225"/>
      <c r="S60" s="225"/>
      <c r="T60" s="225"/>
      <c r="U60" s="225"/>
      <c r="V60" s="227"/>
      <c r="W60" s="72"/>
    </row>
    <row r="61" spans="1:23" ht="15" customHeight="1" x14ac:dyDescent="0.15">
      <c r="A61" s="72">
        <v>56</v>
      </c>
      <c r="B61" s="236"/>
      <c r="C61" s="237" t="str">
        <f>IF((Ⅳ１!$I$12)="次に進む前に確認が必要です！","入力不可(前ページへ戻って確認！）","")</f>
        <v>入力不可(前ページへ戻って確認！）</v>
      </c>
      <c r="D61" s="248"/>
      <c r="E61" s="239">
        <f t="shared" si="2"/>
        <v>0</v>
      </c>
      <c r="F61" s="240"/>
      <c r="G61" s="241" t="str">
        <f t="shared" si="0"/>
        <v/>
      </c>
      <c r="H61" s="249"/>
      <c r="I61" s="243" t="str">
        <f t="shared" si="1"/>
        <v/>
      </c>
      <c r="J61" s="244"/>
      <c r="K61" s="245" t="s">
        <v>353</v>
      </c>
      <c r="L61" s="246" t="str">
        <f>IF(ISERROR(VLOOKUP(J61,(初期設定!$C$20):(初期設定!$D$26),2)),"",VLOOKUP(J61,(初期設定!$C$20):(初期設定!$D$26),2))</f>
        <v/>
      </c>
      <c r="M61" s="243" t="str">
        <f t="shared" si="3"/>
        <v/>
      </c>
      <c r="N61" s="250"/>
      <c r="O61" s="73"/>
      <c r="P61" s="73"/>
      <c r="Q61" s="171"/>
      <c r="R61" s="225"/>
      <c r="S61" s="225"/>
      <c r="T61" s="225"/>
      <c r="U61" s="225"/>
      <c r="V61" s="227"/>
      <c r="W61" s="72"/>
    </row>
    <row r="62" spans="1:23" ht="15" customHeight="1" x14ac:dyDescent="0.15">
      <c r="A62" s="72">
        <v>57</v>
      </c>
      <c r="B62" s="236"/>
      <c r="C62" s="237" t="str">
        <f>IF((Ⅳ１!$I$12)="次に進む前に確認が必要です！","入力不可(前ページへ戻って確認！）","")</f>
        <v>入力不可(前ページへ戻って確認！）</v>
      </c>
      <c r="D62" s="248"/>
      <c r="E62" s="239">
        <f t="shared" si="2"/>
        <v>0</v>
      </c>
      <c r="F62" s="240"/>
      <c r="G62" s="241" t="str">
        <f t="shared" si="0"/>
        <v/>
      </c>
      <c r="H62" s="249"/>
      <c r="I62" s="243" t="str">
        <f t="shared" si="1"/>
        <v/>
      </c>
      <c r="J62" s="244"/>
      <c r="K62" s="245" t="s">
        <v>353</v>
      </c>
      <c r="L62" s="246" t="str">
        <f>IF(ISERROR(VLOOKUP(J62,(初期設定!$C$20):(初期設定!$D$26),2)),"",VLOOKUP(J62,(初期設定!$C$20):(初期設定!$D$26),2))</f>
        <v/>
      </c>
      <c r="M62" s="243" t="str">
        <f t="shared" si="3"/>
        <v/>
      </c>
      <c r="N62" s="250"/>
      <c r="O62" s="73"/>
      <c r="P62" s="73"/>
      <c r="Q62" s="171"/>
      <c r="R62" s="225"/>
      <c r="S62" s="225"/>
      <c r="T62" s="225"/>
      <c r="U62" s="225"/>
      <c r="V62" s="227"/>
      <c r="W62" s="72"/>
    </row>
    <row r="63" spans="1:23" ht="15" customHeight="1" x14ac:dyDescent="0.15">
      <c r="A63" s="72">
        <v>58</v>
      </c>
      <c r="B63" s="236"/>
      <c r="C63" s="237" t="str">
        <f>IF((Ⅳ１!$I$12)="次に進む前に確認が必要です！","入力不可(前ページへ戻って確認！）","")</f>
        <v>入力不可(前ページへ戻って確認！）</v>
      </c>
      <c r="D63" s="248"/>
      <c r="E63" s="239">
        <f t="shared" si="2"/>
        <v>0</v>
      </c>
      <c r="F63" s="240"/>
      <c r="G63" s="241" t="str">
        <f t="shared" si="0"/>
        <v/>
      </c>
      <c r="H63" s="249"/>
      <c r="I63" s="243" t="str">
        <f t="shared" si="1"/>
        <v/>
      </c>
      <c r="J63" s="244"/>
      <c r="K63" s="245" t="s">
        <v>353</v>
      </c>
      <c r="L63" s="246" t="str">
        <f>IF(ISERROR(VLOOKUP(J63,(初期設定!$C$20):(初期設定!$D$26),2)),"",VLOOKUP(J63,(初期設定!$C$20):(初期設定!$D$26),2))</f>
        <v/>
      </c>
      <c r="M63" s="243" t="str">
        <f t="shared" si="3"/>
        <v/>
      </c>
      <c r="N63" s="250"/>
      <c r="O63" s="73"/>
      <c r="P63" s="73"/>
      <c r="Q63" s="171"/>
      <c r="R63" s="225"/>
      <c r="S63" s="225"/>
      <c r="T63" s="225"/>
      <c r="U63" s="225"/>
      <c r="V63" s="227"/>
      <c r="W63" s="72"/>
    </row>
    <row r="64" spans="1:23" ht="15" customHeight="1" x14ac:dyDescent="0.15">
      <c r="A64" s="72">
        <v>59</v>
      </c>
      <c r="B64" s="236"/>
      <c r="C64" s="237" t="str">
        <f>IF((Ⅳ１!$I$12)="次に進む前に確認が必要です！","入力不可(前ページへ戻って確認！）","")</f>
        <v>入力不可(前ページへ戻って確認！）</v>
      </c>
      <c r="D64" s="248"/>
      <c r="E64" s="239">
        <f t="shared" si="2"/>
        <v>0</v>
      </c>
      <c r="F64" s="240"/>
      <c r="G64" s="241" t="str">
        <f t="shared" si="0"/>
        <v/>
      </c>
      <c r="H64" s="249"/>
      <c r="I64" s="243" t="str">
        <f t="shared" si="1"/>
        <v/>
      </c>
      <c r="J64" s="244"/>
      <c r="K64" s="245" t="s">
        <v>353</v>
      </c>
      <c r="L64" s="246" t="str">
        <f>IF(ISERROR(VLOOKUP(J64,(初期設定!$C$20):(初期設定!$D$26),2)),"",VLOOKUP(J64,(初期設定!$C$20):(初期設定!$D$26),2))</f>
        <v/>
      </c>
      <c r="M64" s="243" t="str">
        <f t="shared" si="3"/>
        <v/>
      </c>
      <c r="N64" s="250"/>
      <c r="O64" s="73"/>
      <c r="P64" s="73"/>
      <c r="Q64" s="171"/>
      <c r="R64" s="225"/>
      <c r="S64" s="225"/>
      <c r="T64" s="225"/>
      <c r="U64" s="225"/>
      <c r="V64" s="227"/>
      <c r="W64" s="72"/>
    </row>
    <row r="65" spans="1:23" ht="15" customHeight="1" thickBot="1" x14ac:dyDescent="0.2">
      <c r="A65" s="72">
        <v>60</v>
      </c>
      <c r="B65" s="236"/>
      <c r="C65" s="237" t="str">
        <f>IF((Ⅳ１!$I$12)="次に進む前に確認が必要です！","入力不可(前ページへ戻って確認！）","")</f>
        <v>入力不可(前ページへ戻って確認！）</v>
      </c>
      <c r="D65" s="251"/>
      <c r="E65" s="239">
        <f t="shared" si="2"/>
        <v>0</v>
      </c>
      <c r="F65" s="252"/>
      <c r="G65" s="253" t="str">
        <f t="shared" si="0"/>
        <v/>
      </c>
      <c r="H65" s="254"/>
      <c r="I65" s="255" t="str">
        <f t="shared" si="1"/>
        <v/>
      </c>
      <c r="J65" s="244"/>
      <c r="K65" s="256" t="s">
        <v>353</v>
      </c>
      <c r="L65" s="246" t="str">
        <f>IF(ISERROR(VLOOKUP(J65,(初期設定!$C$20):(初期設定!$D$26),2)),"",VLOOKUP(J65,(初期設定!$C$20):(初期設定!$D$26),2))</f>
        <v/>
      </c>
      <c r="M65" s="255" t="str">
        <f t="shared" si="3"/>
        <v/>
      </c>
      <c r="N65" s="257"/>
      <c r="O65" s="73"/>
      <c r="P65" s="73"/>
      <c r="Q65" s="171"/>
      <c r="R65" s="225"/>
      <c r="S65" s="225"/>
      <c r="T65" s="225"/>
      <c r="U65" s="225"/>
      <c r="V65" s="227"/>
      <c r="W65" s="72"/>
    </row>
    <row r="66" spans="1:23" ht="15.75" x14ac:dyDescent="0.1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  <c r="O66" s="73"/>
      <c r="P66" s="73"/>
      <c r="Q66" s="171"/>
      <c r="R66" s="225"/>
      <c r="S66" s="225"/>
      <c r="T66" s="225"/>
      <c r="U66" s="225"/>
      <c r="V66" s="227"/>
      <c r="W66" s="72"/>
    </row>
    <row r="67" spans="1:23" ht="15.75" x14ac:dyDescent="0.1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3"/>
      <c r="O67" s="73"/>
      <c r="P67" s="73"/>
      <c r="Q67" s="171"/>
      <c r="R67" s="225"/>
      <c r="S67" s="225"/>
      <c r="T67" s="225"/>
      <c r="U67" s="225"/>
      <c r="V67" s="227"/>
      <c r="W67" s="72"/>
    </row>
    <row r="68" spans="1:23" ht="15.75" x14ac:dyDescent="0.1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3"/>
      <c r="O68" s="73"/>
      <c r="P68" s="73"/>
      <c r="Q68" s="171"/>
      <c r="R68" s="258"/>
      <c r="S68" s="258"/>
      <c r="T68" s="258"/>
      <c r="U68" s="225"/>
      <c r="V68" s="227"/>
      <c r="W68" s="72"/>
    </row>
    <row r="69" spans="1:23" ht="15.75" x14ac:dyDescent="0.15">
      <c r="R69" s="259"/>
      <c r="S69" s="259"/>
      <c r="T69" s="259"/>
      <c r="U69" s="260"/>
      <c r="V69" s="261"/>
      <c r="W69" s="77"/>
    </row>
    <row r="70" spans="1:23" ht="15.75" x14ac:dyDescent="0.15">
      <c r="R70" s="259"/>
      <c r="S70" s="259"/>
      <c r="T70" s="259"/>
      <c r="U70" s="260"/>
      <c r="V70" s="261"/>
      <c r="W70" s="77"/>
    </row>
    <row r="71" spans="1:23" ht="15.75" x14ac:dyDescent="0.15">
      <c r="R71" s="259"/>
      <c r="S71" s="259"/>
      <c r="T71" s="259"/>
      <c r="U71" s="260"/>
      <c r="V71" s="261"/>
      <c r="W71" s="77"/>
    </row>
    <row r="72" spans="1:23" ht="15.75" x14ac:dyDescent="0.15">
      <c r="R72" s="259"/>
      <c r="S72" s="259"/>
      <c r="T72" s="259"/>
      <c r="U72" s="260"/>
      <c r="V72" s="261"/>
      <c r="W72" s="77"/>
    </row>
    <row r="73" spans="1:23" ht="15.75" x14ac:dyDescent="0.15">
      <c r="R73" s="259"/>
      <c r="S73" s="259"/>
      <c r="T73" s="259"/>
      <c r="U73" s="260"/>
      <c r="V73" s="261"/>
      <c r="W73" s="77"/>
    </row>
    <row r="74" spans="1:23" ht="15.75" x14ac:dyDescent="0.15">
      <c r="R74" s="259"/>
      <c r="S74" s="259"/>
      <c r="T74" s="259"/>
      <c r="U74" s="260"/>
      <c r="V74" s="261"/>
      <c r="W74" s="77"/>
    </row>
    <row r="75" spans="1:23" ht="15.75" x14ac:dyDescent="0.15">
      <c r="R75" s="259"/>
      <c r="S75" s="259"/>
      <c r="T75" s="259"/>
      <c r="U75" s="260"/>
      <c r="V75" s="261"/>
      <c r="W75" s="77"/>
    </row>
    <row r="76" spans="1:23" ht="15.75" x14ac:dyDescent="0.25">
      <c r="R76" s="259"/>
      <c r="S76" s="259"/>
      <c r="T76" s="259"/>
      <c r="U76" s="262"/>
      <c r="V76" s="263"/>
      <c r="W76" s="77"/>
    </row>
    <row r="77" spans="1:23" ht="15.75" x14ac:dyDescent="0.15">
      <c r="R77" s="259"/>
      <c r="S77" s="259"/>
      <c r="T77" s="259"/>
      <c r="U77" s="260"/>
      <c r="V77" s="261"/>
      <c r="W77" s="77"/>
    </row>
    <row r="78" spans="1:23" ht="15.75" x14ac:dyDescent="0.15">
      <c r="R78" s="259"/>
      <c r="S78" s="259"/>
      <c r="T78" s="259"/>
      <c r="U78" s="260"/>
      <c r="V78" s="261"/>
      <c r="W78" s="77"/>
    </row>
    <row r="79" spans="1:23" ht="15.75" x14ac:dyDescent="0.15">
      <c r="R79" s="259"/>
      <c r="S79" s="259"/>
      <c r="T79" s="259"/>
      <c r="U79" s="260"/>
      <c r="V79" s="261"/>
      <c r="W79" s="77"/>
    </row>
    <row r="80" spans="1:23" ht="15.75" x14ac:dyDescent="0.15">
      <c r="R80" s="259"/>
      <c r="S80" s="259"/>
      <c r="T80" s="259"/>
      <c r="U80" s="260"/>
      <c r="V80" s="261"/>
      <c r="W80" s="77"/>
    </row>
    <row r="81" spans="18:23" ht="15.75" x14ac:dyDescent="0.15">
      <c r="R81" s="259"/>
      <c r="S81" s="259"/>
      <c r="T81" s="259"/>
      <c r="U81" s="260"/>
      <c r="V81" s="261"/>
      <c r="W81" s="77"/>
    </row>
    <row r="82" spans="18:23" ht="15.75" x14ac:dyDescent="0.15">
      <c r="R82" s="259"/>
      <c r="S82" s="259"/>
      <c r="T82" s="259"/>
      <c r="U82" s="260"/>
      <c r="V82" s="261"/>
      <c r="W82" s="77"/>
    </row>
    <row r="83" spans="18:23" ht="15.75" x14ac:dyDescent="0.15">
      <c r="R83" s="259"/>
      <c r="S83" s="259"/>
      <c r="T83" s="259"/>
      <c r="U83" s="260"/>
      <c r="V83" s="261"/>
      <c r="W83" s="77"/>
    </row>
    <row r="84" spans="18:23" ht="15.75" x14ac:dyDescent="0.15">
      <c r="R84" s="259"/>
      <c r="S84" s="259"/>
      <c r="T84" s="259"/>
      <c r="U84" s="260"/>
      <c r="V84" s="261"/>
      <c r="W84" s="77"/>
    </row>
    <row r="85" spans="18:23" ht="15.75" x14ac:dyDescent="0.15">
      <c r="R85" s="259"/>
      <c r="S85" s="259"/>
      <c r="T85" s="259"/>
      <c r="U85" s="260"/>
      <c r="V85" s="261"/>
      <c r="W85" s="77"/>
    </row>
    <row r="86" spans="18:23" ht="15.75" x14ac:dyDescent="0.15">
      <c r="R86" s="259"/>
      <c r="S86" s="259"/>
      <c r="T86" s="259"/>
      <c r="U86" s="260"/>
      <c r="V86" s="261"/>
      <c r="W86" s="77"/>
    </row>
    <row r="87" spans="18:23" ht="15.75" x14ac:dyDescent="0.15">
      <c r="R87" s="259"/>
      <c r="S87" s="259"/>
      <c r="T87" s="259"/>
      <c r="U87" s="260"/>
      <c r="V87" s="261"/>
      <c r="W87" s="77"/>
    </row>
    <row r="88" spans="18:23" ht="15.75" x14ac:dyDescent="0.15">
      <c r="R88" s="259"/>
      <c r="S88" s="259"/>
      <c r="T88" s="259"/>
      <c r="U88" s="260"/>
      <c r="V88" s="261"/>
      <c r="W88" s="77"/>
    </row>
    <row r="89" spans="18:23" ht="15.75" x14ac:dyDescent="0.15">
      <c r="R89" s="259"/>
      <c r="S89" s="259"/>
      <c r="T89" s="259"/>
      <c r="U89" s="260"/>
      <c r="V89" s="261"/>
      <c r="W89" s="77"/>
    </row>
    <row r="90" spans="18:23" ht="15.75" x14ac:dyDescent="0.15">
      <c r="R90" s="259"/>
      <c r="S90" s="259"/>
      <c r="T90" s="259"/>
      <c r="U90" s="260"/>
      <c r="V90" s="261"/>
      <c r="W90" s="77"/>
    </row>
    <row r="91" spans="18:23" ht="15.75" x14ac:dyDescent="0.15">
      <c r="R91" s="259"/>
      <c r="S91" s="259"/>
      <c r="T91" s="259"/>
      <c r="U91" s="260"/>
      <c r="V91" s="261"/>
      <c r="W91" s="77"/>
    </row>
    <row r="92" spans="18:23" ht="15.75" x14ac:dyDescent="0.15">
      <c r="R92" s="259"/>
      <c r="S92" s="259"/>
      <c r="T92" s="259"/>
      <c r="U92" s="260"/>
      <c r="V92" s="261"/>
      <c r="W92" s="77"/>
    </row>
    <row r="93" spans="18:23" ht="15.75" x14ac:dyDescent="0.15">
      <c r="R93" s="259"/>
      <c r="S93" s="259"/>
      <c r="T93" s="259"/>
      <c r="U93" s="260"/>
      <c r="V93" s="261"/>
      <c r="W93" s="77"/>
    </row>
    <row r="94" spans="18:23" ht="15.75" x14ac:dyDescent="0.15">
      <c r="R94" s="259"/>
      <c r="S94" s="259"/>
      <c r="T94" s="259"/>
      <c r="U94" s="260"/>
      <c r="V94" s="261"/>
      <c r="W94" s="77"/>
    </row>
    <row r="95" spans="18:23" ht="15.75" x14ac:dyDescent="0.15">
      <c r="R95" s="259"/>
      <c r="S95" s="259"/>
      <c r="T95" s="259"/>
      <c r="U95" s="260"/>
      <c r="V95" s="261"/>
      <c r="W95" s="77"/>
    </row>
    <row r="96" spans="18:23" ht="15.75" x14ac:dyDescent="0.15">
      <c r="R96" s="259"/>
      <c r="S96" s="259"/>
      <c r="T96" s="259"/>
      <c r="U96" s="260"/>
      <c r="V96" s="261"/>
      <c r="W96" s="77"/>
    </row>
    <row r="97" spans="14:23" ht="15.75" x14ac:dyDescent="0.15">
      <c r="R97" s="259"/>
      <c r="S97" s="259"/>
      <c r="T97" s="259"/>
      <c r="U97" s="260"/>
      <c r="V97" s="261"/>
      <c r="W97" s="77"/>
    </row>
    <row r="98" spans="14:23" ht="15.75" x14ac:dyDescent="0.15">
      <c r="R98" s="259"/>
      <c r="S98" s="259"/>
      <c r="T98" s="259"/>
      <c r="U98" s="260"/>
      <c r="V98" s="261"/>
      <c r="W98" s="77"/>
    </row>
    <row r="99" spans="14:23" x14ac:dyDescent="0.15">
      <c r="R99" s="259"/>
      <c r="S99" s="259"/>
      <c r="T99" s="259"/>
      <c r="W99" s="77"/>
    </row>
    <row r="100" spans="14:23" x14ac:dyDescent="0.15">
      <c r="R100" s="259"/>
      <c r="S100" s="259"/>
      <c r="T100" s="259"/>
      <c r="W100" s="77"/>
    </row>
    <row r="101" spans="14:23" x14ac:dyDescent="0.15">
      <c r="R101" s="259"/>
      <c r="S101" s="259"/>
      <c r="T101" s="259"/>
      <c r="W101" s="77"/>
    </row>
    <row r="102" spans="14:23" x14ac:dyDescent="0.15">
      <c r="R102" s="259"/>
      <c r="S102" s="259"/>
      <c r="T102" s="259"/>
      <c r="W102" s="77"/>
    </row>
    <row r="103" spans="14:23" x14ac:dyDescent="0.15">
      <c r="N103" s="77"/>
      <c r="O103" s="77"/>
      <c r="P103" s="77"/>
      <c r="R103" s="259"/>
      <c r="S103" s="259"/>
      <c r="T103" s="259"/>
      <c r="W103" s="77"/>
    </row>
    <row r="104" spans="14:23" x14ac:dyDescent="0.15">
      <c r="N104" s="77"/>
      <c r="O104" s="77"/>
      <c r="P104" s="77"/>
      <c r="R104" s="259"/>
      <c r="S104" s="259"/>
      <c r="T104" s="259"/>
      <c r="W104" s="77"/>
    </row>
    <row r="105" spans="14:23" x14ac:dyDescent="0.15">
      <c r="N105" s="77"/>
      <c r="O105" s="77"/>
      <c r="P105" s="77"/>
      <c r="R105" s="259"/>
      <c r="S105" s="259"/>
      <c r="T105" s="259"/>
      <c r="W105" s="77"/>
    </row>
    <row r="106" spans="14:23" x14ac:dyDescent="0.15">
      <c r="N106" s="77"/>
      <c r="O106" s="77"/>
      <c r="P106" s="77"/>
      <c r="R106" s="259"/>
      <c r="S106" s="259"/>
      <c r="T106" s="259"/>
      <c r="W106" s="77"/>
    </row>
    <row r="107" spans="14:23" x14ac:dyDescent="0.15">
      <c r="N107" s="77"/>
      <c r="O107" s="77"/>
      <c r="P107" s="77"/>
      <c r="R107" s="259"/>
      <c r="S107" s="259"/>
      <c r="T107" s="259"/>
      <c r="W107" s="77"/>
    </row>
    <row r="108" spans="14:23" x14ac:dyDescent="0.15">
      <c r="N108" s="77"/>
      <c r="O108" s="77"/>
      <c r="P108" s="77"/>
      <c r="R108" s="265"/>
      <c r="S108" s="265"/>
      <c r="T108" s="265"/>
      <c r="W108" s="77"/>
    </row>
    <row r="109" spans="14:23" x14ac:dyDescent="0.15">
      <c r="N109" s="77"/>
      <c r="O109" s="77"/>
      <c r="P109" s="77"/>
      <c r="R109" s="265"/>
      <c r="S109" s="265"/>
      <c r="T109" s="265"/>
      <c r="W109" s="77"/>
    </row>
    <row r="110" spans="14:23" x14ac:dyDescent="0.15">
      <c r="N110" s="77"/>
      <c r="O110" s="77"/>
      <c r="P110" s="77"/>
      <c r="R110" s="265"/>
      <c r="S110" s="265"/>
      <c r="T110" s="265"/>
      <c r="W110" s="77"/>
    </row>
    <row r="111" spans="14:23" x14ac:dyDescent="0.15">
      <c r="N111" s="77"/>
      <c r="O111" s="77"/>
      <c r="P111" s="77"/>
      <c r="R111" s="265"/>
      <c r="S111" s="265"/>
      <c r="T111" s="265"/>
      <c r="W111" s="77"/>
    </row>
    <row r="112" spans="14:23" x14ac:dyDescent="0.15">
      <c r="N112" s="77"/>
      <c r="O112" s="77"/>
      <c r="P112" s="77"/>
      <c r="R112" s="265"/>
      <c r="S112" s="265"/>
      <c r="T112" s="265"/>
      <c r="W112" s="77"/>
    </row>
    <row r="113" spans="14:23" x14ac:dyDescent="0.15">
      <c r="N113" s="77"/>
      <c r="O113" s="77"/>
      <c r="P113" s="77"/>
      <c r="R113" s="265"/>
      <c r="S113" s="265"/>
      <c r="T113" s="265"/>
      <c r="W113" s="77"/>
    </row>
    <row r="114" spans="14:23" x14ac:dyDescent="0.15">
      <c r="W114" s="94"/>
    </row>
    <row r="115" spans="14:23" x14ac:dyDescent="0.15">
      <c r="W115" s="94"/>
    </row>
    <row r="116" spans="14:23" x14ac:dyDescent="0.15">
      <c r="W116" s="94"/>
    </row>
    <row r="117" spans="14:23" x14ac:dyDescent="0.15">
      <c r="W117" s="94"/>
    </row>
    <row r="118" spans="14:23" x14ac:dyDescent="0.15">
      <c r="W118" s="94"/>
    </row>
    <row r="119" spans="14:23" x14ac:dyDescent="0.15">
      <c r="W119" s="94"/>
    </row>
    <row r="120" spans="14:23" x14ac:dyDescent="0.15">
      <c r="W120" s="94"/>
    </row>
    <row r="121" spans="14:23" x14ac:dyDescent="0.15">
      <c r="W121" s="94"/>
    </row>
    <row r="122" spans="14:23" x14ac:dyDescent="0.15">
      <c r="W122" s="94"/>
    </row>
    <row r="123" spans="14:23" x14ac:dyDescent="0.25">
      <c r="U123" s="267"/>
      <c r="V123" s="268"/>
      <c r="W123" s="94"/>
    </row>
    <row r="124" spans="14:23" x14ac:dyDescent="0.15">
      <c r="W124" s="94"/>
    </row>
    <row r="125" spans="14:23" x14ac:dyDescent="0.15">
      <c r="W125" s="94"/>
    </row>
    <row r="126" spans="14:23" ht="15.75" x14ac:dyDescent="0.15">
      <c r="U126" s="260"/>
      <c r="V126" s="261"/>
      <c r="W126" s="94"/>
    </row>
    <row r="127" spans="14:23" ht="15.75" x14ac:dyDescent="0.15">
      <c r="U127" s="260"/>
      <c r="V127" s="261"/>
      <c r="W127" s="94"/>
    </row>
    <row r="128" spans="14:23" ht="15.75" x14ac:dyDescent="0.15">
      <c r="U128" s="260"/>
      <c r="V128" s="261"/>
      <c r="W128" s="94"/>
    </row>
    <row r="129" spans="21:23" ht="15.75" x14ac:dyDescent="0.15">
      <c r="U129" s="260"/>
      <c r="V129" s="261"/>
      <c r="W129" s="94"/>
    </row>
    <row r="130" spans="21:23" ht="15.75" x14ac:dyDescent="0.15">
      <c r="U130" s="260"/>
      <c r="V130" s="261"/>
      <c r="W130" s="94"/>
    </row>
    <row r="131" spans="21:23" ht="15.75" x14ac:dyDescent="0.15">
      <c r="U131" s="260"/>
      <c r="V131" s="261"/>
      <c r="W131" s="94"/>
    </row>
    <row r="132" spans="21:23" ht="15.75" x14ac:dyDescent="0.15">
      <c r="U132" s="260"/>
      <c r="V132" s="261"/>
      <c r="W132" s="94"/>
    </row>
    <row r="133" spans="21:23" x14ac:dyDescent="0.15">
      <c r="W133" s="94"/>
    </row>
    <row r="134" spans="21:23" x14ac:dyDescent="0.15">
      <c r="W134" s="94"/>
    </row>
    <row r="135" spans="21:23" x14ac:dyDescent="0.15">
      <c r="W135" s="94"/>
    </row>
    <row r="136" spans="21:23" x14ac:dyDescent="0.15">
      <c r="W136" s="94"/>
    </row>
    <row r="137" spans="21:23" x14ac:dyDescent="0.15">
      <c r="W137" s="94"/>
    </row>
    <row r="138" spans="21:23" x14ac:dyDescent="0.15">
      <c r="W138" s="94"/>
    </row>
    <row r="141" spans="21:23" x14ac:dyDescent="0.15">
      <c r="V141" s="77"/>
    </row>
    <row r="142" spans="21:23" x14ac:dyDescent="0.15">
      <c r="V142" s="77"/>
    </row>
    <row r="143" spans="21:23" x14ac:dyDescent="0.15">
      <c r="V143" s="77"/>
    </row>
    <row r="144" spans="21:23" x14ac:dyDescent="0.15">
      <c r="V144" s="77"/>
    </row>
    <row r="145" spans="21:22" x14ac:dyDescent="0.15">
      <c r="V145" s="77"/>
    </row>
    <row r="146" spans="21:22" x14ac:dyDescent="0.15">
      <c r="V146" s="77"/>
    </row>
    <row r="147" spans="21:22" x14ac:dyDescent="0.15">
      <c r="V147" s="77"/>
    </row>
    <row r="148" spans="21:22" x14ac:dyDescent="0.15">
      <c r="V148" s="77"/>
    </row>
    <row r="149" spans="21:22" x14ac:dyDescent="0.15">
      <c r="V149" s="77"/>
    </row>
    <row r="150" spans="21:22" x14ac:dyDescent="0.15">
      <c r="V150" s="77"/>
    </row>
    <row r="151" spans="21:22" x14ac:dyDescent="0.15">
      <c r="V151" s="77"/>
    </row>
    <row r="152" spans="21:22" x14ac:dyDescent="0.15">
      <c r="V152" s="77"/>
    </row>
    <row r="153" spans="21:22" x14ac:dyDescent="0.15">
      <c r="V153" s="77"/>
    </row>
    <row r="154" spans="21:22" x14ac:dyDescent="0.15">
      <c r="V154" s="77"/>
    </row>
    <row r="155" spans="21:22" x14ac:dyDescent="0.15">
      <c r="V155" s="77"/>
    </row>
    <row r="156" spans="21:22" x14ac:dyDescent="0.15">
      <c r="V156" s="77"/>
    </row>
    <row r="160" spans="21:22" ht="15.75" x14ac:dyDescent="0.15">
      <c r="U160" s="260"/>
      <c r="V160" s="261"/>
    </row>
    <row r="161" spans="21:22" ht="15.75" x14ac:dyDescent="0.15">
      <c r="U161" s="260"/>
      <c r="V161" s="261"/>
    </row>
    <row r="162" spans="21:22" ht="15.75" x14ac:dyDescent="0.15">
      <c r="U162" s="260"/>
      <c r="V162" s="261"/>
    </row>
    <row r="163" spans="21:22" ht="15.75" x14ac:dyDescent="0.15">
      <c r="U163" s="260"/>
      <c r="V163" s="261"/>
    </row>
    <row r="164" spans="21:22" ht="15.75" x14ac:dyDescent="0.15">
      <c r="U164" s="260"/>
      <c r="V164" s="261"/>
    </row>
    <row r="165" spans="21:22" ht="15.75" x14ac:dyDescent="0.15">
      <c r="U165" s="260"/>
      <c r="V165" s="261"/>
    </row>
    <row r="166" spans="21:22" ht="15.75" x14ac:dyDescent="0.15">
      <c r="U166" s="260"/>
      <c r="V166" s="261"/>
    </row>
    <row r="205" spans="22:22" x14ac:dyDescent="0.15">
      <c r="V205" s="77"/>
    </row>
    <row r="206" spans="22:22" x14ac:dyDescent="0.15">
      <c r="V206" s="77"/>
    </row>
    <row r="207" spans="22:22" x14ac:dyDescent="0.15">
      <c r="V207" s="77"/>
    </row>
    <row r="208" spans="22:22" x14ac:dyDescent="0.15">
      <c r="V208" s="77"/>
    </row>
    <row r="209" spans="22:22" x14ac:dyDescent="0.15">
      <c r="V209" s="77"/>
    </row>
    <row r="210" spans="22:22" x14ac:dyDescent="0.15">
      <c r="V210" s="77"/>
    </row>
    <row r="211" spans="22:22" x14ac:dyDescent="0.15">
      <c r="V211" s="77"/>
    </row>
    <row r="212" spans="22:22" x14ac:dyDescent="0.15">
      <c r="V212" s="77"/>
    </row>
    <row r="213" spans="22:22" x14ac:dyDescent="0.15">
      <c r="V213" s="77"/>
    </row>
    <row r="214" spans="22:22" x14ac:dyDescent="0.15">
      <c r="V214" s="77"/>
    </row>
    <row r="215" spans="22:22" x14ac:dyDescent="0.15">
      <c r="V215" s="77"/>
    </row>
    <row r="216" spans="22:22" x14ac:dyDescent="0.15">
      <c r="V216" s="77"/>
    </row>
    <row r="217" spans="22:22" x14ac:dyDescent="0.15">
      <c r="V217" s="77"/>
    </row>
    <row r="218" spans="22:22" x14ac:dyDescent="0.15">
      <c r="V218" s="77"/>
    </row>
    <row r="219" spans="22:22" x14ac:dyDescent="0.15">
      <c r="V219" s="77"/>
    </row>
    <row r="220" spans="22:22" x14ac:dyDescent="0.15">
      <c r="V220" s="77"/>
    </row>
    <row r="221" spans="22:22" x14ac:dyDescent="0.15">
      <c r="V221" s="77"/>
    </row>
    <row r="222" spans="22:22" x14ac:dyDescent="0.15">
      <c r="V222" s="77"/>
    </row>
    <row r="223" spans="22:22" x14ac:dyDescent="0.15">
      <c r="V223" s="77"/>
    </row>
    <row r="224" spans="22:22" x14ac:dyDescent="0.15">
      <c r="V224" s="77"/>
    </row>
    <row r="225" spans="22:22" x14ac:dyDescent="0.15">
      <c r="V225" s="77"/>
    </row>
    <row r="226" spans="22:22" x14ac:dyDescent="0.15">
      <c r="V226" s="77"/>
    </row>
    <row r="227" spans="22:22" x14ac:dyDescent="0.15">
      <c r="V227" s="77"/>
    </row>
    <row r="228" spans="22:22" x14ac:dyDescent="0.15">
      <c r="V228" s="77"/>
    </row>
    <row r="229" spans="22:22" x14ac:dyDescent="0.15">
      <c r="V229" s="77"/>
    </row>
    <row r="230" spans="22:22" x14ac:dyDescent="0.15">
      <c r="V230" s="77"/>
    </row>
    <row r="231" spans="22:22" x14ac:dyDescent="0.15">
      <c r="V231" s="77"/>
    </row>
    <row r="232" spans="22:22" x14ac:dyDescent="0.15">
      <c r="V232" s="77"/>
    </row>
    <row r="233" spans="22:22" x14ac:dyDescent="0.15">
      <c r="V233" s="77"/>
    </row>
    <row r="234" spans="22:22" x14ac:dyDescent="0.15">
      <c r="V234" s="77"/>
    </row>
    <row r="235" spans="22:22" x14ac:dyDescent="0.15">
      <c r="V235" s="77"/>
    </row>
    <row r="236" spans="22:22" x14ac:dyDescent="0.15">
      <c r="V236" s="77"/>
    </row>
    <row r="237" spans="22:22" x14ac:dyDescent="0.15">
      <c r="V237" s="77"/>
    </row>
    <row r="238" spans="22:22" x14ac:dyDescent="0.15">
      <c r="V238" s="77"/>
    </row>
    <row r="239" spans="22:22" x14ac:dyDescent="0.15">
      <c r="V239" s="77"/>
    </row>
    <row r="240" spans="22:22" x14ac:dyDescent="0.15">
      <c r="V240" s="77"/>
    </row>
    <row r="241" spans="22:22" x14ac:dyDescent="0.15">
      <c r="V241" s="77"/>
    </row>
    <row r="242" spans="22:22" x14ac:dyDescent="0.15">
      <c r="V242" s="77"/>
    </row>
    <row r="243" spans="22:22" x14ac:dyDescent="0.15">
      <c r="V243" s="77"/>
    </row>
    <row r="244" spans="22:22" x14ac:dyDescent="0.15">
      <c r="V244" s="77"/>
    </row>
    <row r="245" spans="22:22" x14ac:dyDescent="0.15">
      <c r="V245" s="77"/>
    </row>
    <row r="246" spans="22:22" x14ac:dyDescent="0.15">
      <c r="V246" s="77"/>
    </row>
    <row r="247" spans="22:22" x14ac:dyDescent="0.15">
      <c r="V247" s="77"/>
    </row>
    <row r="248" spans="22:22" x14ac:dyDescent="0.15">
      <c r="V248" s="77"/>
    </row>
    <row r="249" spans="22:22" x14ac:dyDescent="0.15">
      <c r="V249" s="77"/>
    </row>
    <row r="250" spans="22:22" x14ac:dyDescent="0.15">
      <c r="V250" s="77"/>
    </row>
    <row r="251" spans="22:22" x14ac:dyDescent="0.15">
      <c r="V251" s="77"/>
    </row>
    <row r="252" spans="22:22" x14ac:dyDescent="0.15">
      <c r="V252" s="77"/>
    </row>
    <row r="253" spans="22:22" x14ac:dyDescent="0.15">
      <c r="V253" s="77"/>
    </row>
    <row r="254" spans="22:22" x14ac:dyDescent="0.15">
      <c r="V254" s="77"/>
    </row>
    <row r="255" spans="22:22" x14ac:dyDescent="0.15">
      <c r="V255" s="77"/>
    </row>
    <row r="256" spans="22:22" x14ac:dyDescent="0.15">
      <c r="V256" s="77"/>
    </row>
    <row r="257" spans="22:22" x14ac:dyDescent="0.15">
      <c r="V257" s="77"/>
    </row>
    <row r="258" spans="22:22" x14ac:dyDescent="0.15">
      <c r="V258" s="77"/>
    </row>
    <row r="259" spans="22:22" x14ac:dyDescent="0.15">
      <c r="V259" s="77"/>
    </row>
    <row r="260" spans="22:22" x14ac:dyDescent="0.15">
      <c r="V260" s="77"/>
    </row>
    <row r="261" spans="22:22" x14ac:dyDescent="0.15">
      <c r="V261" s="77"/>
    </row>
    <row r="262" spans="22:22" x14ac:dyDescent="0.15">
      <c r="V262" s="77"/>
    </row>
    <row r="263" spans="22:22" x14ac:dyDescent="0.15">
      <c r="V263" s="77"/>
    </row>
    <row r="264" spans="22:22" x14ac:dyDescent="0.15">
      <c r="V264" s="77"/>
    </row>
    <row r="265" spans="22:22" x14ac:dyDescent="0.15">
      <c r="V265" s="77"/>
    </row>
    <row r="266" spans="22:22" x14ac:dyDescent="0.15">
      <c r="V266" s="77"/>
    </row>
    <row r="267" spans="22:22" x14ac:dyDescent="0.15">
      <c r="V267" s="77"/>
    </row>
    <row r="268" spans="22:22" x14ac:dyDescent="0.15">
      <c r="V268" s="77"/>
    </row>
    <row r="269" spans="22:22" x14ac:dyDescent="0.15">
      <c r="V269" s="77"/>
    </row>
    <row r="270" spans="22:22" x14ac:dyDescent="0.15">
      <c r="V270" s="77"/>
    </row>
    <row r="271" spans="22:22" x14ac:dyDescent="0.15">
      <c r="V271" s="77"/>
    </row>
    <row r="272" spans="22:22" x14ac:dyDescent="0.15">
      <c r="V272" s="77"/>
    </row>
    <row r="273" spans="22:22" x14ac:dyDescent="0.15">
      <c r="V273" s="77"/>
    </row>
    <row r="274" spans="22:22" x14ac:dyDescent="0.15">
      <c r="V274" s="77"/>
    </row>
    <row r="275" spans="22:22" x14ac:dyDescent="0.15">
      <c r="V275" s="77"/>
    </row>
    <row r="276" spans="22:22" x14ac:dyDescent="0.15">
      <c r="V276" s="77"/>
    </row>
    <row r="277" spans="22:22" x14ac:dyDescent="0.15">
      <c r="V277" s="77"/>
    </row>
  </sheetData>
  <mergeCells count="10">
    <mergeCell ref="B2:F2"/>
    <mergeCell ref="I4:L4"/>
    <mergeCell ref="M4:N4"/>
    <mergeCell ref="E5:F5"/>
    <mergeCell ref="I5:J5"/>
    <mergeCell ref="M5:N5"/>
    <mergeCell ref="C4:C5"/>
    <mergeCell ref="D4:D5"/>
    <mergeCell ref="E4:F4"/>
    <mergeCell ref="K5:L5"/>
  </mergeCells>
  <phoneticPr fontId="4"/>
  <conditionalFormatting sqref="B6:B65">
    <cfRule type="expression" dxfId="41" priority="1">
      <formula>LEN(B6)&gt;0</formula>
    </cfRule>
  </conditionalFormatting>
  <conditionalFormatting sqref="C6:C65">
    <cfRule type="cellIs" dxfId="40" priority="9" operator="equal">
      <formula>"入力不可"</formula>
    </cfRule>
  </conditionalFormatting>
  <conditionalFormatting sqref="D6:D65">
    <cfRule type="notContainsBlanks" dxfId="39" priority="12">
      <formula>LEN(TRIM(D6))&gt;0</formula>
    </cfRule>
  </conditionalFormatting>
  <conditionalFormatting sqref="E6:E65">
    <cfRule type="cellIs" dxfId="38" priority="7" operator="equal">
      <formula>"入力→"</formula>
    </cfRule>
  </conditionalFormatting>
  <conditionalFormatting sqref="F6:F65">
    <cfRule type="cellIs" dxfId="37" priority="2" operator="greaterThan">
      <formula>0</formula>
    </cfRule>
  </conditionalFormatting>
  <conditionalFormatting sqref="H6:H65 J6:J65 N6:N65 K26:K65">
    <cfRule type="cellIs" dxfId="36" priority="10" operator="greaterThan">
      <formula>0</formula>
    </cfRule>
  </conditionalFormatting>
  <conditionalFormatting sqref="I6:I65">
    <cfRule type="cellIs" dxfId="35" priority="8" operator="equal">
      <formula>"入力→"</formula>
    </cfRule>
  </conditionalFormatting>
  <conditionalFormatting sqref="L6:L65">
    <cfRule type="notContainsBlanks" dxfId="34" priority="5">
      <formula>LEN(TRIM(L6))&gt;0</formula>
    </cfRule>
  </conditionalFormatting>
  <conditionalFormatting sqref="M6:M65">
    <cfRule type="cellIs" dxfId="33" priority="6" operator="equal">
      <formula>"入力→"</formula>
    </cfRule>
  </conditionalFormatting>
  <dataValidations count="5">
    <dataValidation showInputMessage="1" showErrorMessage="1" sqref="L6:L65" xr:uid="{00000000-0002-0000-0700-000000000000}"/>
    <dataValidation type="list" allowBlank="1" showInputMessage="1" showErrorMessage="1" sqref="H6:H65" xr:uid="{00000000-0002-0000-0700-000001000000}">
      <formula1>",有り,なし"</formula1>
    </dataValidation>
    <dataValidation type="list" showInputMessage="1" showErrorMessage="1" sqref="J6:J65" xr:uid="{00000000-0002-0000-0700-000002000000}">
      <formula1>$S$2:$S$6</formula1>
    </dataValidation>
    <dataValidation type="list" showInputMessage="1" showErrorMessage="1" sqref="N6:N65" xr:uid="{00000000-0002-0000-0700-000003000000}">
      <formula1>$U$2:$U$3</formula1>
    </dataValidation>
    <dataValidation type="list" showInputMessage="1" showErrorMessage="1" sqref="F6:F65" xr:uid="{00000000-0002-0000-0700-000004000000}">
      <formula1>"１年,２年,３年"</formula1>
    </dataValidation>
  </dataValidations>
  <pageMargins left="0.7" right="0.7" top="0.75" bottom="0.75" header="0.3" footer="0.3"/>
  <pageSetup paperSize="9" scale="75" orientation="portrait" r:id="rId1"/>
  <rowBreaks count="1" manualBreakCount="1">
    <brk id="65" min="1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700-000005000000}">
          <x14:formula1>
            <xm:f>初期設定!$D$11:$D$18</xm:f>
          </x14:formula1>
          <xm:sqref>B6:B65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X277"/>
  <sheetViews>
    <sheetView showZeros="0" view="pageBreakPreview" zoomScaleNormal="100" zoomScaleSheetLayoutView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T6" sqref="T6"/>
    </sheetView>
  </sheetViews>
  <sheetFormatPr defaultColWidth="9" defaultRowHeight="15" x14ac:dyDescent="0.15"/>
  <cols>
    <col min="1" max="1" width="18" style="77" customWidth="1"/>
    <col min="2" max="2" width="16.875" style="77" customWidth="1"/>
    <col min="3" max="3" width="22.5" style="77" customWidth="1"/>
    <col min="4" max="4" width="16.375" style="77" customWidth="1"/>
    <col min="5" max="5" width="13" style="77" customWidth="1"/>
    <col min="6" max="6" width="14.125" style="77" customWidth="1"/>
    <col min="7" max="7" width="5" style="77" hidden="1" customWidth="1"/>
    <col min="8" max="8" width="5.375" style="77" hidden="1" customWidth="1"/>
    <col min="9" max="9" width="5" style="77" hidden="1" customWidth="1"/>
    <col min="10" max="10" width="5.125" style="77" hidden="1" customWidth="1"/>
    <col min="11" max="11" width="5" style="77" hidden="1" customWidth="1"/>
    <col min="12" max="12" width="19.875" style="77" hidden="1" customWidth="1"/>
    <col min="13" max="13" width="5" style="77" hidden="1" customWidth="1"/>
    <col min="14" max="14" width="7.875" style="94" hidden="1" customWidth="1"/>
    <col min="15" max="16" width="23" style="94" hidden="1" customWidth="1"/>
    <col min="17" max="17" width="5.125" style="76" hidden="1" customWidth="1"/>
    <col min="18" max="20" width="5.375" style="266" customWidth="1"/>
    <col min="21" max="21" width="9" style="264"/>
    <col min="22" max="22" width="9" style="76"/>
    <col min="23" max="23" width="9" style="95"/>
    <col min="24" max="24" width="9" style="94"/>
    <col min="25" max="16384" width="9" style="77"/>
  </cols>
  <sheetData>
    <row r="1" spans="1:24" ht="16.5" thickBot="1" x14ac:dyDescent="0.2">
      <c r="A1" s="71" t="s">
        <v>158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73"/>
      <c r="P1" s="73"/>
      <c r="Q1" s="171"/>
      <c r="R1" s="224"/>
      <c r="S1" s="224"/>
      <c r="T1" s="224"/>
      <c r="U1" s="225"/>
      <c r="V1" s="171"/>
      <c r="X1" s="77"/>
    </row>
    <row r="2" spans="1:24" ht="27.75" customHeight="1" thickBot="1" x14ac:dyDescent="0.2">
      <c r="A2" s="226" t="s">
        <v>325</v>
      </c>
      <c r="B2" s="738" t="s">
        <v>340</v>
      </c>
      <c r="C2" s="739"/>
      <c r="D2" s="739"/>
      <c r="E2" s="739"/>
      <c r="F2" s="740"/>
      <c r="G2" s="72"/>
      <c r="H2" s="72"/>
      <c r="I2" s="72"/>
      <c r="J2" s="72"/>
      <c r="K2" s="72"/>
      <c r="L2" s="72"/>
      <c r="M2" s="72"/>
      <c r="N2" s="73"/>
      <c r="O2" s="73"/>
      <c r="P2" s="73"/>
      <c r="Q2" s="227">
        <f>(初期設定!C11)</f>
        <v>0</v>
      </c>
      <c r="R2" s="225" t="str">
        <f>(初期設定!D11)</f>
        <v>アナウンス</v>
      </c>
      <c r="S2" s="225">
        <f>(初期設定!C20)</f>
        <v>1</v>
      </c>
      <c r="T2" s="225" t="str">
        <f>(初期設定!D20)</f>
        <v>ノラや</v>
      </c>
      <c r="U2" s="225" t="str">
        <f>(初期設定!D28)</f>
        <v>DVD-R（データ）</v>
      </c>
      <c r="V2" s="227"/>
      <c r="X2" s="77"/>
    </row>
    <row r="3" spans="1:24" ht="73.5" customHeight="1" thickBot="1" x14ac:dyDescent="0.2">
      <c r="A3" s="229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3"/>
      <c r="P3" s="73"/>
      <c r="Q3" s="227">
        <f>(初期設定!C12)</f>
        <v>0</v>
      </c>
      <c r="R3" s="225" t="str">
        <f>(初期設定!D12)</f>
        <v>朗読</v>
      </c>
      <c r="S3" s="225">
        <f>(初期設定!C21)</f>
        <v>2</v>
      </c>
      <c r="T3" s="225" t="str">
        <f>(初期設定!D21)</f>
        <v>あのころ</v>
      </c>
      <c r="U3" s="225" t="str">
        <f>(初期設定!D29)</f>
        <v>CD-R（データ）</v>
      </c>
      <c r="V3" s="227"/>
      <c r="X3" s="77"/>
    </row>
    <row r="4" spans="1:24" ht="21.75" customHeight="1" x14ac:dyDescent="0.15">
      <c r="A4" s="229"/>
      <c r="B4" s="230" t="s">
        <v>346</v>
      </c>
      <c r="C4" s="826" t="s">
        <v>497</v>
      </c>
      <c r="D4" s="826" t="str">
        <f>Ⅴ１!D4</f>
        <v>●ふりがな
　(姓と名間は1字空白）
●番組部門は作品名が決まっていたらその読み方</v>
      </c>
      <c r="E4" s="817" t="s">
        <v>79</v>
      </c>
      <c r="F4" s="828"/>
      <c r="G4" s="231" t="s">
        <v>80</v>
      </c>
      <c r="H4" s="232"/>
      <c r="I4" s="817" t="s">
        <v>347</v>
      </c>
      <c r="J4" s="818"/>
      <c r="K4" s="818"/>
      <c r="L4" s="819"/>
      <c r="M4" s="820" t="s">
        <v>348</v>
      </c>
      <c r="N4" s="821"/>
      <c r="O4" s="73"/>
      <c r="P4" s="73"/>
      <c r="Q4" s="227">
        <f>(初期設定!C13)</f>
        <v>0</v>
      </c>
      <c r="R4" s="225" t="str">
        <f>(初期設定!D13)</f>
        <v>ラジオドキュメント</v>
      </c>
      <c r="S4" s="225">
        <f>(初期設定!C22)</f>
        <v>3</v>
      </c>
      <c r="T4" s="225" t="str">
        <f>(初期設定!D22)</f>
        <v>よこまち余話</v>
      </c>
      <c r="U4" s="225"/>
      <c r="V4" s="227"/>
      <c r="W4" s="171"/>
      <c r="X4" s="77"/>
    </row>
    <row r="5" spans="1:24" ht="32.25" customHeight="1" x14ac:dyDescent="0.15">
      <c r="A5" s="229"/>
      <c r="B5" s="233" t="s">
        <v>81</v>
      </c>
      <c r="C5" s="827"/>
      <c r="D5" s="827"/>
      <c r="E5" s="822" t="str">
        <f>Ⅴ１!E5</f>
        <v>アナウンス・朗読部門以外は
記入不要</v>
      </c>
      <c r="F5" s="823"/>
      <c r="G5" s="234" t="s">
        <v>350</v>
      </c>
      <c r="H5" s="235"/>
      <c r="I5" s="822" t="s">
        <v>498</v>
      </c>
      <c r="J5" s="823"/>
      <c r="K5" s="822" t="s">
        <v>352</v>
      </c>
      <c r="L5" s="829"/>
      <c r="M5" s="824" t="s">
        <v>247</v>
      </c>
      <c r="N5" s="825"/>
      <c r="O5" s="73"/>
      <c r="P5" s="73"/>
      <c r="Q5" s="227">
        <f>(初期設定!C14)</f>
        <v>0</v>
      </c>
      <c r="R5" s="225" t="str">
        <f>(初期設定!D14)</f>
        <v>テレビドキュメント</v>
      </c>
      <c r="S5" s="225">
        <f>(初期設定!C23)</f>
        <v>4</v>
      </c>
      <c r="T5" s="225" t="str">
        <f>(初期設定!D23)</f>
        <v>グレート・ギャツビー</v>
      </c>
      <c r="U5" s="225"/>
      <c r="V5" s="227"/>
      <c r="W5" s="72"/>
      <c r="X5" s="77"/>
    </row>
    <row r="6" spans="1:24" ht="15" customHeight="1" x14ac:dyDescent="0.15">
      <c r="A6" s="72">
        <v>1</v>
      </c>
      <c r="B6" s="236"/>
      <c r="C6" s="237" t="str">
        <f>IF((Ⅳ２!$I$12)="次に進む前に確認が必要です！","入力不可(前ページへ戻って確認！）","")</f>
        <v>入力不可(前ページへ戻って確認！）</v>
      </c>
      <c r="D6" s="238"/>
      <c r="E6" s="239">
        <f>IF(B6="アナウンス","入力→",IF(B6="朗読","入力→",IF(B6="テレビ番組","",IF(B6="ラジオ番組","",IF(B6="創作テレビドラマ","",IF(B6="創作ラジオドラマ","",IF(B6="校内放送研究発表","",IF(B6="番組研発のみ参加","入力→",))))))))</f>
        <v>0</v>
      </c>
      <c r="F6" s="240"/>
      <c r="G6" s="241" t="str">
        <f t="shared" ref="G6:G37" si="0">IF(B6="アナウンス","入力→","")</f>
        <v/>
      </c>
      <c r="H6" s="242"/>
      <c r="I6" s="243" t="str">
        <f t="shared" ref="I6:I9" si="1">IF(B6="アナウンス","",IF(B6="朗読","入力→",""))</f>
        <v/>
      </c>
      <c r="J6" s="244"/>
      <c r="K6" s="245"/>
      <c r="L6" s="246" t="str">
        <f>IF(ISERROR(VLOOKUP(J6,(初期設定!$C$20):(初期設定!$D$26),2)),"",VLOOKUP(J6,(初期設定!$C$20):(初期設定!$D$26),2))</f>
        <v/>
      </c>
      <c r="M6" s="243" t="str">
        <f>IF(OR(B6="テレビドキュメント",B6="創作テレビドラマ",B6="テレビ番組"),"入力→","")</f>
        <v/>
      </c>
      <c r="N6" s="247">
        <v>0</v>
      </c>
      <c r="O6" s="73"/>
      <c r="P6" s="73"/>
      <c r="Q6" s="227">
        <f>(初期設定!C15)</f>
        <v>0</v>
      </c>
      <c r="R6" s="225" t="str">
        <f>(初期設定!D15)</f>
        <v>創作ラジオドラマ</v>
      </c>
      <c r="S6" s="225">
        <f>(初期設定!C24)</f>
        <v>5</v>
      </c>
      <c r="T6" s="225" t="str">
        <f>(初期設定!D24)</f>
        <v>枕草子</v>
      </c>
      <c r="U6" s="225"/>
      <c r="V6" s="227"/>
      <c r="W6" s="72"/>
      <c r="X6" s="77"/>
    </row>
    <row r="7" spans="1:24" ht="15" customHeight="1" x14ac:dyDescent="0.15">
      <c r="A7" s="72">
        <v>2</v>
      </c>
      <c r="B7" s="236"/>
      <c r="C7" s="237" t="str">
        <f>IF((Ⅳ２!$I$12)="次に進む前に確認が必要です！","入力不可(前ページへ戻って確認！）","")</f>
        <v>入力不可(前ページへ戻って確認！）</v>
      </c>
      <c r="D7" s="248"/>
      <c r="E7" s="239">
        <f t="shared" ref="E7:E65" si="2">IF(B7="アナウンス","入力→",IF(B7="朗読","入力→",IF(B7="テレビ番組","",IF(B7="ラジオ番組","",IF(B7="創作テレビドラマ","",IF(B7="創作ラジオドラマ","",IF(B7="校内放送研究発表","",IF(B7="番組研発のみ参加","入力→",))))))))</f>
        <v>0</v>
      </c>
      <c r="F7" s="240"/>
      <c r="G7" s="241" t="str">
        <f t="shared" si="0"/>
        <v/>
      </c>
      <c r="H7" s="249"/>
      <c r="I7" s="243" t="str">
        <f t="shared" si="1"/>
        <v/>
      </c>
      <c r="J7" s="244"/>
      <c r="K7" s="245"/>
      <c r="L7" s="246" t="str">
        <f>IF(ISERROR(VLOOKUP(J7,(初期設定!$C$20):(初期設定!$D$26),2)),"",VLOOKUP(J7,(初期設定!$C$20):(初期設定!$D$26),2))</f>
        <v/>
      </c>
      <c r="M7" s="243" t="str">
        <f t="shared" ref="M7:M65" si="3">IF(OR(B7="テレビドキュメント",B7="創作テレビドラマ",B7="テレビ番組"),"入力→","")</f>
        <v/>
      </c>
      <c r="N7" s="250"/>
      <c r="O7" s="73"/>
      <c r="P7" s="73"/>
      <c r="Q7" s="227">
        <f>(初期設定!C16)</f>
        <v>0</v>
      </c>
      <c r="R7" s="225" t="str">
        <f>(初期設定!D16)</f>
        <v>創作テレビドラマ</v>
      </c>
      <c r="S7" s="225">
        <f>(初期設定!C25)</f>
        <v>0</v>
      </c>
      <c r="T7" s="225">
        <f>(初期設定!D25)</f>
        <v>0</v>
      </c>
      <c r="U7" s="225"/>
      <c r="V7" s="227"/>
      <c r="W7" s="72"/>
      <c r="X7" s="77"/>
    </row>
    <row r="8" spans="1:24" ht="15" customHeight="1" x14ac:dyDescent="0.15">
      <c r="A8" s="72">
        <v>3</v>
      </c>
      <c r="B8" s="236"/>
      <c r="C8" s="237" t="str">
        <f>IF((Ⅳ２!$I$12)="次に進む前に確認が必要です！","入力不可(前ページへ戻って確認！）","")</f>
        <v>入力不可(前ページへ戻って確認！）</v>
      </c>
      <c r="D8" s="248"/>
      <c r="E8" s="239">
        <f t="shared" si="2"/>
        <v>0</v>
      </c>
      <c r="F8" s="240"/>
      <c r="G8" s="241" t="str">
        <f t="shared" si="0"/>
        <v/>
      </c>
      <c r="H8" s="249"/>
      <c r="I8" s="243" t="str">
        <f t="shared" si="1"/>
        <v/>
      </c>
      <c r="J8" s="244"/>
      <c r="K8" s="245"/>
      <c r="L8" s="246" t="str">
        <f>IF(ISERROR(VLOOKUP(J8,(初期設定!$C$20):(初期設定!$D$26),2)),"",VLOOKUP(J8,(初期設定!$C$20):(初期設定!$D$26),2))</f>
        <v/>
      </c>
      <c r="M8" s="243" t="str">
        <f t="shared" si="3"/>
        <v/>
      </c>
      <c r="N8" s="250"/>
      <c r="O8" s="73"/>
      <c r="P8" s="73"/>
      <c r="Q8" s="227">
        <f>(初期設定!C17)</f>
        <v>0</v>
      </c>
      <c r="R8" s="225" t="str">
        <f>(初期設定!D17)</f>
        <v>校内放送研究発表</v>
      </c>
      <c r="S8" s="225">
        <f>(初期設定!C26)</f>
        <v>0</v>
      </c>
      <c r="T8" s="225">
        <f>(初期設定!D26)</f>
        <v>0</v>
      </c>
      <c r="U8" s="225"/>
      <c r="V8" s="227"/>
      <c r="W8" s="72"/>
      <c r="X8" s="77"/>
    </row>
    <row r="9" spans="1:24" ht="15" customHeight="1" x14ac:dyDescent="0.15">
      <c r="A9" s="72">
        <v>4</v>
      </c>
      <c r="B9" s="236"/>
      <c r="C9" s="237" t="str">
        <f>IF((Ⅳ２!$I$12)="次に進む前に確認が必要です！","入力不可(前ページへ戻って確認！）","")</f>
        <v>入力不可(前ページへ戻って確認！）</v>
      </c>
      <c r="D9" s="248"/>
      <c r="E9" s="239">
        <f t="shared" si="2"/>
        <v>0</v>
      </c>
      <c r="F9" s="240"/>
      <c r="G9" s="241" t="str">
        <f t="shared" si="0"/>
        <v/>
      </c>
      <c r="H9" s="249"/>
      <c r="I9" s="243" t="str">
        <f t="shared" si="1"/>
        <v/>
      </c>
      <c r="J9" s="244"/>
      <c r="K9" s="245"/>
      <c r="L9" s="246" t="str">
        <f>IF(ISERROR(VLOOKUP(J9,(初期設定!$C$20):(初期設定!$D$26),2)),"",VLOOKUP(J9,(初期設定!$C$20):(初期設定!$D$26),2))</f>
        <v/>
      </c>
      <c r="M9" s="243" t="str">
        <f t="shared" si="3"/>
        <v/>
      </c>
      <c r="N9" s="250"/>
      <c r="O9" s="73"/>
      <c r="P9" s="73"/>
      <c r="Q9" s="227">
        <f>(初期設定!C18)</f>
        <v>0</v>
      </c>
      <c r="R9" s="225" t="str">
        <f>(初期設定!D18)</f>
        <v>番組研発のみ参加</v>
      </c>
      <c r="S9" s="225">
        <f>(初期設定!C27)</f>
        <v>0</v>
      </c>
      <c r="T9" s="225"/>
      <c r="U9" s="225"/>
      <c r="V9" s="227"/>
      <c r="W9" s="72"/>
      <c r="X9" s="77"/>
    </row>
    <row r="10" spans="1:24" ht="15" customHeight="1" x14ac:dyDescent="0.15">
      <c r="A10" s="72">
        <v>5</v>
      </c>
      <c r="B10" s="236"/>
      <c r="C10" s="237" t="str">
        <f>IF((Ⅳ２!$I$12)="次に進む前に確認が必要です！","入力不可(前ページへ戻って確認！）","")</f>
        <v>入力不可(前ページへ戻って確認！）</v>
      </c>
      <c r="D10" s="248"/>
      <c r="E10" s="239">
        <f t="shared" si="2"/>
        <v>0</v>
      </c>
      <c r="F10" s="240"/>
      <c r="G10" s="241" t="str">
        <f t="shared" si="0"/>
        <v/>
      </c>
      <c r="H10" s="249"/>
      <c r="I10" s="243" t="str">
        <f t="shared" ref="I10:I41" si="4">IF(B10="アナウンス","",IF(B10="朗読","入力→",""))</f>
        <v/>
      </c>
      <c r="J10" s="244"/>
      <c r="K10" s="245" t="s">
        <v>353</v>
      </c>
      <c r="L10" s="246" t="str">
        <f>IF(ISERROR(VLOOKUP(J10,(初期設定!$C$20):(初期設定!$D$26),2)),"",VLOOKUP(J10,(初期設定!$C$20):(初期設定!$D$26),2))</f>
        <v/>
      </c>
      <c r="M10" s="243" t="str">
        <f t="shared" si="3"/>
        <v/>
      </c>
      <c r="N10" s="250"/>
      <c r="O10" s="73"/>
      <c r="P10" s="73"/>
      <c r="Q10" s="227"/>
      <c r="R10" s="225"/>
      <c r="S10" s="225"/>
      <c r="T10" s="225"/>
      <c r="U10" s="225"/>
      <c r="V10" s="227"/>
      <c r="W10" s="72"/>
      <c r="X10" s="77"/>
    </row>
    <row r="11" spans="1:24" ht="15" customHeight="1" x14ac:dyDescent="0.15">
      <c r="A11" s="72">
        <v>6</v>
      </c>
      <c r="B11" s="236"/>
      <c r="C11" s="237" t="str">
        <f>IF((Ⅳ２!$I$12)="次に進む前に確認が必要です！","入力不可(前ページへ戻って確認！）","")</f>
        <v>入力不可(前ページへ戻って確認！）</v>
      </c>
      <c r="D11" s="248"/>
      <c r="E11" s="239">
        <f t="shared" si="2"/>
        <v>0</v>
      </c>
      <c r="F11" s="240"/>
      <c r="G11" s="241" t="str">
        <f t="shared" si="0"/>
        <v/>
      </c>
      <c r="H11" s="249"/>
      <c r="I11" s="243" t="str">
        <f t="shared" si="4"/>
        <v/>
      </c>
      <c r="J11" s="244"/>
      <c r="K11" s="245" t="s">
        <v>353</v>
      </c>
      <c r="L11" s="246" t="str">
        <f>IF(ISERROR(VLOOKUP(J11,(初期設定!$C$20):(初期設定!$D$26),2)),"",VLOOKUP(J11,(初期設定!$C$20):(初期設定!$D$26),2))</f>
        <v/>
      </c>
      <c r="M11" s="243" t="str">
        <f t="shared" si="3"/>
        <v/>
      </c>
      <c r="N11" s="250"/>
      <c r="O11" s="73"/>
      <c r="P11" s="73"/>
      <c r="Q11" s="227"/>
      <c r="R11" s="225"/>
      <c r="S11" s="225"/>
      <c r="T11" s="225"/>
      <c r="U11" s="225"/>
      <c r="V11" s="227"/>
      <c r="W11" s="72"/>
      <c r="X11" s="77"/>
    </row>
    <row r="12" spans="1:24" ht="15" customHeight="1" x14ac:dyDescent="0.15">
      <c r="A12" s="72">
        <v>7</v>
      </c>
      <c r="B12" s="236"/>
      <c r="C12" s="237" t="str">
        <f>IF((Ⅳ２!$I$12)="次に進む前に確認が必要です！","入力不可(前ページへ戻って確認！）","")</f>
        <v>入力不可(前ページへ戻って確認！）</v>
      </c>
      <c r="D12" s="248"/>
      <c r="E12" s="239">
        <f t="shared" si="2"/>
        <v>0</v>
      </c>
      <c r="F12" s="240"/>
      <c r="G12" s="241" t="str">
        <f t="shared" si="0"/>
        <v/>
      </c>
      <c r="H12" s="249"/>
      <c r="I12" s="243" t="str">
        <f t="shared" si="4"/>
        <v/>
      </c>
      <c r="J12" s="244"/>
      <c r="K12" s="245" t="s">
        <v>353</v>
      </c>
      <c r="L12" s="246" t="str">
        <f>IF(ISERROR(VLOOKUP(J12,(初期設定!$C$20):(初期設定!$D$26),2)),"",VLOOKUP(J12,(初期設定!$C$20):(初期設定!$D$26),2))</f>
        <v/>
      </c>
      <c r="M12" s="243" t="str">
        <f t="shared" si="3"/>
        <v/>
      </c>
      <c r="N12" s="250"/>
      <c r="O12" s="73"/>
      <c r="P12" s="73"/>
      <c r="Q12" s="227"/>
      <c r="R12" s="225"/>
      <c r="S12" s="225"/>
      <c r="T12" s="225"/>
      <c r="U12" s="225"/>
      <c r="V12" s="227"/>
      <c r="W12" s="72"/>
      <c r="X12" s="77"/>
    </row>
    <row r="13" spans="1:24" ht="15" customHeight="1" x14ac:dyDescent="0.15">
      <c r="A13" s="72">
        <v>8</v>
      </c>
      <c r="B13" s="236"/>
      <c r="C13" s="237" t="str">
        <f>IF((Ⅳ２!$I$12)="次に進む前に確認が必要です！","入力不可(前ページへ戻って確認！）","")</f>
        <v>入力不可(前ページへ戻って確認！）</v>
      </c>
      <c r="D13" s="248"/>
      <c r="E13" s="239">
        <f t="shared" si="2"/>
        <v>0</v>
      </c>
      <c r="F13" s="240"/>
      <c r="G13" s="241" t="str">
        <f t="shared" si="0"/>
        <v/>
      </c>
      <c r="H13" s="249"/>
      <c r="I13" s="243" t="str">
        <f t="shared" si="4"/>
        <v/>
      </c>
      <c r="J13" s="244"/>
      <c r="K13" s="245" t="s">
        <v>353</v>
      </c>
      <c r="L13" s="246" t="str">
        <f>IF(ISERROR(VLOOKUP(J13,(初期設定!$C$20):(初期設定!$D$26),2)),"",VLOOKUP(J13,(初期設定!$C$20):(初期設定!$D$26),2))</f>
        <v/>
      </c>
      <c r="M13" s="243" t="str">
        <f t="shared" si="3"/>
        <v/>
      </c>
      <c r="N13" s="250"/>
      <c r="O13" s="73"/>
      <c r="P13" s="73"/>
      <c r="Q13" s="171"/>
      <c r="R13" s="225"/>
      <c r="S13" s="225"/>
      <c r="T13" s="225"/>
      <c r="U13" s="225"/>
      <c r="V13" s="227"/>
      <c r="W13" s="72"/>
      <c r="X13" s="77"/>
    </row>
    <row r="14" spans="1:24" ht="15" customHeight="1" x14ac:dyDescent="0.15">
      <c r="A14" s="72">
        <v>9</v>
      </c>
      <c r="B14" s="236"/>
      <c r="C14" s="237" t="str">
        <f>IF((Ⅳ２!$I$12)="次に進む前に確認が必要です！","入力不可(前ページへ戻って確認！）","")</f>
        <v>入力不可(前ページへ戻って確認！）</v>
      </c>
      <c r="D14" s="248"/>
      <c r="E14" s="239">
        <f t="shared" si="2"/>
        <v>0</v>
      </c>
      <c r="F14" s="240"/>
      <c r="G14" s="241" t="str">
        <f t="shared" si="0"/>
        <v/>
      </c>
      <c r="H14" s="249"/>
      <c r="I14" s="243" t="str">
        <f t="shared" si="4"/>
        <v/>
      </c>
      <c r="J14" s="244"/>
      <c r="K14" s="245" t="s">
        <v>353</v>
      </c>
      <c r="L14" s="246" t="str">
        <f>IF(ISERROR(VLOOKUP(J14,(初期設定!$C$20):(初期設定!$D$26),2)),"",VLOOKUP(J14,(初期設定!$C$20):(初期設定!$D$26),2))</f>
        <v/>
      </c>
      <c r="M14" s="243" t="str">
        <f t="shared" si="3"/>
        <v/>
      </c>
      <c r="N14" s="250"/>
      <c r="O14" s="73"/>
      <c r="P14" s="73"/>
      <c r="Q14" s="171"/>
      <c r="R14" s="225"/>
      <c r="S14" s="225"/>
      <c r="T14" s="225"/>
      <c r="U14" s="225"/>
      <c r="V14" s="227"/>
      <c r="W14" s="72"/>
      <c r="X14" s="77"/>
    </row>
    <row r="15" spans="1:24" ht="15" customHeight="1" x14ac:dyDescent="0.15">
      <c r="A15" s="72">
        <v>10</v>
      </c>
      <c r="B15" s="236"/>
      <c r="C15" s="237" t="str">
        <f>IF((Ⅳ２!$I$12)="次に進む前に確認が必要です！","入力不可(前ページへ戻って確認！）","")</f>
        <v>入力不可(前ページへ戻って確認！）</v>
      </c>
      <c r="D15" s="248"/>
      <c r="E15" s="239">
        <f t="shared" si="2"/>
        <v>0</v>
      </c>
      <c r="F15" s="240"/>
      <c r="G15" s="241" t="str">
        <f t="shared" si="0"/>
        <v/>
      </c>
      <c r="H15" s="249"/>
      <c r="I15" s="243" t="str">
        <f t="shared" si="4"/>
        <v/>
      </c>
      <c r="J15" s="244"/>
      <c r="K15" s="245" t="s">
        <v>353</v>
      </c>
      <c r="L15" s="246" t="str">
        <f>IF(ISERROR(VLOOKUP(J15,(初期設定!$C$20):(初期設定!$D$26),2)),"",VLOOKUP(J15,(初期設定!$C$20):(初期設定!$D$26),2))</f>
        <v/>
      </c>
      <c r="M15" s="243" t="str">
        <f t="shared" si="3"/>
        <v/>
      </c>
      <c r="N15" s="250"/>
      <c r="O15" s="73"/>
      <c r="P15" s="73"/>
      <c r="Q15" s="171"/>
      <c r="R15" s="225"/>
      <c r="S15" s="225"/>
      <c r="T15" s="225"/>
      <c r="U15" s="225"/>
      <c r="V15" s="227"/>
      <c r="W15" s="72"/>
      <c r="X15" s="77"/>
    </row>
    <row r="16" spans="1:24" ht="15" customHeight="1" x14ac:dyDescent="0.15">
      <c r="A16" s="72">
        <v>11</v>
      </c>
      <c r="B16" s="236"/>
      <c r="C16" s="237" t="str">
        <f>IF((Ⅳ２!$I$12)="次に進む前に確認が必要です！","入力不可(前ページへ戻って確認！）","")</f>
        <v>入力不可(前ページへ戻って確認！）</v>
      </c>
      <c r="D16" s="248"/>
      <c r="E16" s="239">
        <f t="shared" si="2"/>
        <v>0</v>
      </c>
      <c r="F16" s="240"/>
      <c r="G16" s="241" t="str">
        <f t="shared" si="0"/>
        <v/>
      </c>
      <c r="H16" s="249"/>
      <c r="I16" s="243" t="str">
        <f t="shared" si="4"/>
        <v/>
      </c>
      <c r="J16" s="244"/>
      <c r="K16" s="245" t="s">
        <v>353</v>
      </c>
      <c r="L16" s="246" t="str">
        <f>IF(ISERROR(VLOOKUP(J16,(初期設定!$C$20):(初期設定!$D$26),2)),"",VLOOKUP(J16,(初期設定!$C$20):(初期設定!$D$26),2))</f>
        <v/>
      </c>
      <c r="M16" s="243" t="str">
        <f t="shared" si="3"/>
        <v/>
      </c>
      <c r="N16" s="250"/>
      <c r="O16" s="73"/>
      <c r="P16" s="73"/>
      <c r="Q16" s="171"/>
      <c r="R16" s="225"/>
      <c r="S16" s="225"/>
      <c r="T16" s="225"/>
      <c r="U16" s="225"/>
      <c r="V16" s="227"/>
      <c r="W16" s="72"/>
      <c r="X16" s="77"/>
    </row>
    <row r="17" spans="1:24" ht="15" customHeight="1" x14ac:dyDescent="0.15">
      <c r="A17" s="72">
        <v>12</v>
      </c>
      <c r="B17" s="236"/>
      <c r="C17" s="237" t="str">
        <f>IF((Ⅳ２!$I$12)="次に進む前に確認が必要です！","入力不可(前ページへ戻って確認！）","")</f>
        <v>入力不可(前ページへ戻って確認！）</v>
      </c>
      <c r="D17" s="248"/>
      <c r="E17" s="239">
        <f t="shared" si="2"/>
        <v>0</v>
      </c>
      <c r="F17" s="240"/>
      <c r="G17" s="241" t="str">
        <f t="shared" si="0"/>
        <v/>
      </c>
      <c r="H17" s="249"/>
      <c r="I17" s="243" t="str">
        <f t="shared" si="4"/>
        <v/>
      </c>
      <c r="J17" s="244"/>
      <c r="K17" s="245" t="s">
        <v>353</v>
      </c>
      <c r="L17" s="246" t="str">
        <f>IF(ISERROR(VLOOKUP(J17,(初期設定!$C$20):(初期設定!$D$26),2)),"",VLOOKUP(J17,(初期設定!$C$20):(初期設定!$D$26),2))</f>
        <v/>
      </c>
      <c r="M17" s="243" t="str">
        <f t="shared" si="3"/>
        <v/>
      </c>
      <c r="N17" s="250"/>
      <c r="O17" s="73"/>
      <c r="P17" s="73"/>
      <c r="Q17" s="171"/>
      <c r="R17" s="225"/>
      <c r="S17" s="225"/>
      <c r="T17" s="225"/>
      <c r="U17" s="225"/>
      <c r="V17" s="227"/>
      <c r="W17" s="72"/>
      <c r="X17" s="77"/>
    </row>
    <row r="18" spans="1:24" ht="15" customHeight="1" x14ac:dyDescent="0.15">
      <c r="A18" s="72">
        <v>13</v>
      </c>
      <c r="B18" s="236"/>
      <c r="C18" s="237" t="str">
        <f>IF((Ⅳ２!$I$12)="次に進む前に確認が必要です！","入力不可(前ページへ戻って確認！）","")</f>
        <v>入力不可(前ページへ戻って確認！）</v>
      </c>
      <c r="D18" s="248"/>
      <c r="E18" s="239">
        <f t="shared" si="2"/>
        <v>0</v>
      </c>
      <c r="F18" s="240"/>
      <c r="G18" s="241" t="str">
        <f t="shared" si="0"/>
        <v/>
      </c>
      <c r="H18" s="249"/>
      <c r="I18" s="243" t="str">
        <f t="shared" si="4"/>
        <v/>
      </c>
      <c r="J18" s="244"/>
      <c r="K18" s="245" t="s">
        <v>353</v>
      </c>
      <c r="L18" s="246" t="str">
        <f>IF(ISERROR(VLOOKUP(J18,(初期設定!$C$20):(初期設定!$D$26),2)),"",VLOOKUP(J18,(初期設定!$C$20):(初期設定!$D$26),2))</f>
        <v/>
      </c>
      <c r="M18" s="243" t="str">
        <f t="shared" si="3"/>
        <v/>
      </c>
      <c r="N18" s="250"/>
      <c r="O18" s="73"/>
      <c r="P18" s="73"/>
      <c r="Q18" s="171"/>
      <c r="R18" s="225"/>
      <c r="S18" s="225"/>
      <c r="T18" s="225"/>
      <c r="U18" s="225"/>
      <c r="V18" s="227"/>
      <c r="W18" s="72"/>
      <c r="X18" s="77"/>
    </row>
    <row r="19" spans="1:24" ht="15" customHeight="1" x14ac:dyDescent="0.15">
      <c r="A19" s="72">
        <v>14</v>
      </c>
      <c r="B19" s="236"/>
      <c r="C19" s="237" t="str">
        <f>IF((Ⅳ２!$I$12)="次に進む前に確認が必要です！","入力不可(前ページへ戻って確認！）","")</f>
        <v>入力不可(前ページへ戻って確認！）</v>
      </c>
      <c r="D19" s="248"/>
      <c r="E19" s="239">
        <f t="shared" si="2"/>
        <v>0</v>
      </c>
      <c r="F19" s="240"/>
      <c r="G19" s="241" t="str">
        <f t="shared" si="0"/>
        <v/>
      </c>
      <c r="H19" s="249"/>
      <c r="I19" s="243" t="str">
        <f t="shared" si="4"/>
        <v/>
      </c>
      <c r="J19" s="244"/>
      <c r="K19" s="245" t="s">
        <v>353</v>
      </c>
      <c r="L19" s="246" t="str">
        <f>IF(ISERROR(VLOOKUP(J19,(初期設定!$C$20):(初期設定!$D$26),2)),"",VLOOKUP(J19,(初期設定!$C$20):(初期設定!$D$26),2))</f>
        <v/>
      </c>
      <c r="M19" s="243" t="str">
        <f t="shared" si="3"/>
        <v/>
      </c>
      <c r="N19" s="250"/>
      <c r="O19" s="73"/>
      <c r="P19" s="73"/>
      <c r="Q19" s="171"/>
      <c r="R19" s="225"/>
      <c r="S19" s="225"/>
      <c r="T19" s="225"/>
      <c r="U19" s="225"/>
      <c r="V19" s="227"/>
      <c r="W19" s="72"/>
      <c r="X19" s="77"/>
    </row>
    <row r="20" spans="1:24" ht="15" customHeight="1" x14ac:dyDescent="0.15">
      <c r="A20" s="72">
        <v>15</v>
      </c>
      <c r="B20" s="236"/>
      <c r="C20" s="237" t="str">
        <f>IF((Ⅳ２!$I$12)="次に進む前に確認が必要です！","入力不可(前ページへ戻って確認！）","")</f>
        <v>入力不可(前ページへ戻って確認！）</v>
      </c>
      <c r="D20" s="248"/>
      <c r="E20" s="239">
        <f t="shared" si="2"/>
        <v>0</v>
      </c>
      <c r="F20" s="240"/>
      <c r="G20" s="241" t="str">
        <f t="shared" si="0"/>
        <v/>
      </c>
      <c r="H20" s="249"/>
      <c r="I20" s="243" t="str">
        <f t="shared" si="4"/>
        <v/>
      </c>
      <c r="J20" s="244"/>
      <c r="K20" s="245" t="s">
        <v>353</v>
      </c>
      <c r="L20" s="246" t="str">
        <f>IF(ISERROR(VLOOKUP(J20,(初期設定!$C$20):(初期設定!$D$26),2)),"",VLOOKUP(J20,(初期設定!$C$20):(初期設定!$D$26),2))</f>
        <v/>
      </c>
      <c r="M20" s="243" t="str">
        <f t="shared" si="3"/>
        <v/>
      </c>
      <c r="N20" s="250"/>
      <c r="O20" s="73"/>
      <c r="P20" s="73"/>
      <c r="Q20" s="171"/>
      <c r="R20" s="225"/>
      <c r="S20" s="225"/>
      <c r="T20" s="225"/>
      <c r="U20" s="225"/>
      <c r="V20" s="227"/>
      <c r="W20" s="72"/>
      <c r="X20" s="77"/>
    </row>
    <row r="21" spans="1:24" ht="15" customHeight="1" x14ac:dyDescent="0.15">
      <c r="A21" s="72">
        <v>16</v>
      </c>
      <c r="B21" s="236"/>
      <c r="C21" s="237" t="str">
        <f>IF((Ⅳ２!$I$12)="次に進む前に確認が必要です！","入力不可(前ページへ戻って確認！）","")</f>
        <v>入力不可(前ページへ戻って確認！）</v>
      </c>
      <c r="D21" s="248"/>
      <c r="E21" s="239">
        <f t="shared" si="2"/>
        <v>0</v>
      </c>
      <c r="F21" s="240"/>
      <c r="G21" s="241" t="str">
        <f t="shared" si="0"/>
        <v/>
      </c>
      <c r="H21" s="249"/>
      <c r="I21" s="243" t="str">
        <f t="shared" si="4"/>
        <v/>
      </c>
      <c r="J21" s="244"/>
      <c r="K21" s="245" t="s">
        <v>353</v>
      </c>
      <c r="L21" s="246" t="str">
        <f>IF(ISERROR(VLOOKUP(J21,(初期設定!$C$20):(初期設定!$D$26),2)),"",VLOOKUP(J21,(初期設定!$C$20):(初期設定!$D$26),2))</f>
        <v/>
      </c>
      <c r="M21" s="243" t="str">
        <f t="shared" si="3"/>
        <v/>
      </c>
      <c r="N21" s="250"/>
      <c r="O21" s="73"/>
      <c r="P21" s="73"/>
      <c r="Q21" s="171"/>
      <c r="R21" s="225"/>
      <c r="S21" s="225"/>
      <c r="T21" s="225"/>
      <c r="U21" s="225"/>
      <c r="V21" s="227"/>
      <c r="W21" s="72"/>
      <c r="X21" s="77"/>
    </row>
    <row r="22" spans="1:24" ht="15" customHeight="1" x14ac:dyDescent="0.15">
      <c r="A22" s="72">
        <v>17</v>
      </c>
      <c r="B22" s="236"/>
      <c r="C22" s="237" t="str">
        <f>IF((Ⅳ２!$I$12)="次に進む前に確認が必要です！","入力不可(前ページへ戻って確認！）","")</f>
        <v>入力不可(前ページへ戻って確認！）</v>
      </c>
      <c r="D22" s="248"/>
      <c r="E22" s="239">
        <f t="shared" si="2"/>
        <v>0</v>
      </c>
      <c r="F22" s="240"/>
      <c r="G22" s="241" t="str">
        <f t="shared" si="0"/>
        <v/>
      </c>
      <c r="H22" s="249"/>
      <c r="I22" s="243" t="str">
        <f t="shared" si="4"/>
        <v/>
      </c>
      <c r="J22" s="244"/>
      <c r="K22" s="245" t="s">
        <v>353</v>
      </c>
      <c r="L22" s="246" t="str">
        <f>IF(ISERROR(VLOOKUP(J22,(初期設定!$C$20):(初期設定!$D$26),2)),"",VLOOKUP(J22,(初期設定!$C$20):(初期設定!$D$26),2))</f>
        <v/>
      </c>
      <c r="M22" s="243" t="str">
        <f t="shared" si="3"/>
        <v/>
      </c>
      <c r="N22" s="250"/>
      <c r="O22" s="73"/>
      <c r="P22" s="73"/>
      <c r="Q22" s="171"/>
      <c r="R22" s="225"/>
      <c r="S22" s="225"/>
      <c r="T22" s="225"/>
      <c r="U22" s="225"/>
      <c r="V22" s="227"/>
      <c r="W22" s="72"/>
      <c r="X22" s="77"/>
    </row>
    <row r="23" spans="1:24" ht="15" customHeight="1" x14ac:dyDescent="0.15">
      <c r="A23" s="72">
        <v>18</v>
      </c>
      <c r="B23" s="236"/>
      <c r="C23" s="237" t="str">
        <f>IF((Ⅳ２!$I$12)="次に進む前に確認が必要です！","入力不可(前ページへ戻って確認！）","")</f>
        <v>入力不可(前ページへ戻って確認！）</v>
      </c>
      <c r="D23" s="248"/>
      <c r="E23" s="239">
        <f t="shared" si="2"/>
        <v>0</v>
      </c>
      <c r="F23" s="240"/>
      <c r="G23" s="241" t="str">
        <f t="shared" si="0"/>
        <v/>
      </c>
      <c r="H23" s="249"/>
      <c r="I23" s="243" t="str">
        <f t="shared" si="4"/>
        <v/>
      </c>
      <c r="J23" s="244"/>
      <c r="K23" s="245" t="s">
        <v>353</v>
      </c>
      <c r="L23" s="246" t="str">
        <f>IF(ISERROR(VLOOKUP(J23,(初期設定!$C$20):(初期設定!$D$26),2)),"",VLOOKUP(J23,(初期設定!$C$20):(初期設定!$D$26),2))</f>
        <v/>
      </c>
      <c r="M23" s="243" t="str">
        <f t="shared" si="3"/>
        <v/>
      </c>
      <c r="N23" s="250"/>
      <c r="O23" s="73"/>
      <c r="P23" s="73"/>
      <c r="Q23" s="171"/>
      <c r="R23" s="225"/>
      <c r="S23" s="225"/>
      <c r="T23" s="225"/>
      <c r="U23" s="225"/>
      <c r="V23" s="227"/>
      <c r="W23" s="72"/>
      <c r="X23" s="77"/>
    </row>
    <row r="24" spans="1:24" ht="15" customHeight="1" x14ac:dyDescent="0.15">
      <c r="A24" s="72">
        <v>19</v>
      </c>
      <c r="B24" s="236"/>
      <c r="C24" s="237" t="str">
        <f>IF((Ⅳ２!$I$12)="次に進む前に確認が必要です！","入力不可(前ページへ戻って確認！）","")</f>
        <v>入力不可(前ページへ戻って確認！）</v>
      </c>
      <c r="D24" s="248"/>
      <c r="E24" s="239">
        <f t="shared" si="2"/>
        <v>0</v>
      </c>
      <c r="F24" s="240"/>
      <c r="G24" s="241" t="str">
        <f t="shared" si="0"/>
        <v/>
      </c>
      <c r="H24" s="249"/>
      <c r="I24" s="243" t="str">
        <f t="shared" si="4"/>
        <v/>
      </c>
      <c r="J24" s="244"/>
      <c r="K24" s="245" t="s">
        <v>353</v>
      </c>
      <c r="L24" s="246" t="str">
        <f>IF(ISERROR(VLOOKUP(J24,(初期設定!$C$20):(初期設定!$D$26),2)),"",VLOOKUP(J24,(初期設定!$C$20):(初期設定!$D$26),2))</f>
        <v/>
      </c>
      <c r="M24" s="243" t="str">
        <f t="shared" si="3"/>
        <v/>
      </c>
      <c r="N24" s="250"/>
      <c r="O24" s="73"/>
      <c r="P24" s="73"/>
      <c r="Q24" s="171"/>
      <c r="R24" s="225"/>
      <c r="S24" s="225"/>
      <c r="T24" s="225"/>
      <c r="U24" s="225"/>
      <c r="V24" s="227"/>
      <c r="W24" s="72"/>
      <c r="X24" s="77"/>
    </row>
    <row r="25" spans="1:24" ht="15" customHeight="1" x14ac:dyDescent="0.15">
      <c r="A25" s="72">
        <v>20</v>
      </c>
      <c r="B25" s="236"/>
      <c r="C25" s="237" t="str">
        <f>IF((Ⅳ２!$I$12)="次に進む前に確認が必要です！","入力不可(前ページへ戻って確認！）","")</f>
        <v>入力不可(前ページへ戻って確認！）</v>
      </c>
      <c r="D25" s="248"/>
      <c r="E25" s="239">
        <f t="shared" si="2"/>
        <v>0</v>
      </c>
      <c r="F25" s="240"/>
      <c r="G25" s="241" t="str">
        <f t="shared" si="0"/>
        <v/>
      </c>
      <c r="H25" s="249"/>
      <c r="I25" s="243" t="str">
        <f t="shared" si="4"/>
        <v/>
      </c>
      <c r="J25" s="244"/>
      <c r="K25" s="245" t="s">
        <v>353</v>
      </c>
      <c r="L25" s="246" t="str">
        <f>IF(ISERROR(VLOOKUP(J25,(初期設定!$C$20):(初期設定!$D$26),2)),"",VLOOKUP(J25,(初期設定!$C$20):(初期設定!$D$26),2))</f>
        <v/>
      </c>
      <c r="M25" s="243" t="str">
        <f t="shared" si="3"/>
        <v/>
      </c>
      <c r="N25" s="250"/>
      <c r="O25" s="73"/>
      <c r="P25" s="73"/>
      <c r="Q25" s="171"/>
      <c r="R25" s="225"/>
      <c r="S25" s="225"/>
      <c r="T25" s="225"/>
      <c r="U25" s="225"/>
      <c r="V25" s="227"/>
      <c r="W25" s="72"/>
      <c r="X25" s="77"/>
    </row>
    <row r="26" spans="1:24" ht="15" customHeight="1" x14ac:dyDescent="0.15">
      <c r="A26" s="72">
        <v>21</v>
      </c>
      <c r="B26" s="236"/>
      <c r="C26" s="237" t="str">
        <f>IF((Ⅳ２!$I$12)="次に進む前に確認が必要です！","入力不可(前ページへ戻って確認！）","")</f>
        <v>入力不可(前ページへ戻って確認！）</v>
      </c>
      <c r="D26" s="248"/>
      <c r="E26" s="239">
        <f t="shared" si="2"/>
        <v>0</v>
      </c>
      <c r="F26" s="240"/>
      <c r="G26" s="241" t="str">
        <f t="shared" si="0"/>
        <v/>
      </c>
      <c r="H26" s="249"/>
      <c r="I26" s="243" t="str">
        <f t="shared" si="4"/>
        <v/>
      </c>
      <c r="J26" s="244"/>
      <c r="K26" s="245" t="s">
        <v>353</v>
      </c>
      <c r="L26" s="246" t="str">
        <f>IF(ISERROR(VLOOKUP(J26,(初期設定!$C$20):(初期設定!$D$26),2)),"",VLOOKUP(J26,(初期設定!$C$20):(初期設定!$D$26),2))</f>
        <v/>
      </c>
      <c r="M26" s="243" t="str">
        <f t="shared" si="3"/>
        <v/>
      </c>
      <c r="N26" s="250"/>
      <c r="O26" s="73"/>
      <c r="P26" s="73"/>
      <c r="Q26" s="171"/>
      <c r="R26" s="225"/>
      <c r="S26" s="225"/>
      <c r="T26" s="225"/>
      <c r="U26" s="225"/>
      <c r="V26" s="227"/>
      <c r="W26" s="72"/>
      <c r="X26" s="77"/>
    </row>
    <row r="27" spans="1:24" ht="15" customHeight="1" x14ac:dyDescent="0.15">
      <c r="A27" s="72">
        <v>22</v>
      </c>
      <c r="B27" s="236"/>
      <c r="C27" s="237" t="str">
        <f>IF((Ⅳ２!$I$12)="次に進む前に確認が必要です！","入力不可(前ページへ戻って確認！）","")</f>
        <v>入力不可(前ページへ戻って確認！）</v>
      </c>
      <c r="D27" s="248"/>
      <c r="E27" s="239">
        <f t="shared" si="2"/>
        <v>0</v>
      </c>
      <c r="F27" s="240"/>
      <c r="G27" s="241" t="str">
        <f t="shared" si="0"/>
        <v/>
      </c>
      <c r="H27" s="249"/>
      <c r="I27" s="243" t="str">
        <f t="shared" si="4"/>
        <v/>
      </c>
      <c r="J27" s="244"/>
      <c r="K27" s="245" t="s">
        <v>353</v>
      </c>
      <c r="L27" s="246" t="str">
        <f>IF(ISERROR(VLOOKUP(J27,(初期設定!$C$20):(初期設定!$D$26),2)),"",VLOOKUP(J27,(初期設定!$C$20):(初期設定!$D$26),2))</f>
        <v/>
      </c>
      <c r="M27" s="243" t="str">
        <f t="shared" si="3"/>
        <v/>
      </c>
      <c r="N27" s="250"/>
      <c r="O27" s="73"/>
      <c r="P27" s="73"/>
      <c r="Q27" s="171"/>
      <c r="R27" s="225"/>
      <c r="S27" s="225"/>
      <c r="T27" s="225"/>
      <c r="U27" s="225"/>
      <c r="V27" s="227"/>
      <c r="W27" s="72"/>
      <c r="X27" s="77"/>
    </row>
    <row r="28" spans="1:24" ht="15" customHeight="1" x14ac:dyDescent="0.15">
      <c r="A28" s="72">
        <v>23</v>
      </c>
      <c r="B28" s="236"/>
      <c r="C28" s="237" t="str">
        <f>IF((Ⅳ２!$I$12)="次に進む前に確認が必要です！","入力不可(前ページへ戻って確認！）","")</f>
        <v>入力不可(前ページへ戻って確認！）</v>
      </c>
      <c r="D28" s="248"/>
      <c r="E28" s="239">
        <f t="shared" si="2"/>
        <v>0</v>
      </c>
      <c r="F28" s="240"/>
      <c r="G28" s="241" t="str">
        <f t="shared" si="0"/>
        <v/>
      </c>
      <c r="H28" s="249"/>
      <c r="I28" s="243" t="str">
        <f t="shared" si="4"/>
        <v/>
      </c>
      <c r="J28" s="244"/>
      <c r="K28" s="245" t="s">
        <v>353</v>
      </c>
      <c r="L28" s="246" t="str">
        <f>IF(ISERROR(VLOOKUP(J28,(初期設定!$C$20):(初期設定!$D$26),2)),"",VLOOKUP(J28,(初期設定!$C$20):(初期設定!$D$26),2))</f>
        <v/>
      </c>
      <c r="M28" s="243" t="str">
        <f t="shared" si="3"/>
        <v/>
      </c>
      <c r="N28" s="250"/>
      <c r="O28" s="73"/>
      <c r="P28" s="73"/>
      <c r="Q28" s="171"/>
      <c r="R28" s="225"/>
      <c r="S28" s="225"/>
      <c r="T28" s="225"/>
      <c r="U28" s="225"/>
      <c r="V28" s="227"/>
      <c r="W28" s="72"/>
      <c r="X28" s="77"/>
    </row>
    <row r="29" spans="1:24" ht="15" customHeight="1" x14ac:dyDescent="0.15">
      <c r="A29" s="72">
        <v>24</v>
      </c>
      <c r="B29" s="236"/>
      <c r="C29" s="237" t="str">
        <f>IF((Ⅳ２!$I$12)="次に進む前に確認が必要です！","入力不可(前ページへ戻って確認！）","")</f>
        <v>入力不可(前ページへ戻って確認！）</v>
      </c>
      <c r="D29" s="248"/>
      <c r="E29" s="239">
        <f t="shared" si="2"/>
        <v>0</v>
      </c>
      <c r="F29" s="240"/>
      <c r="G29" s="241" t="str">
        <f t="shared" si="0"/>
        <v/>
      </c>
      <c r="H29" s="249"/>
      <c r="I29" s="243" t="str">
        <f t="shared" si="4"/>
        <v/>
      </c>
      <c r="J29" s="244"/>
      <c r="K29" s="245" t="s">
        <v>353</v>
      </c>
      <c r="L29" s="246" t="str">
        <f>IF(ISERROR(VLOOKUP(J29,(初期設定!$C$20):(初期設定!$D$26),2)),"",VLOOKUP(J29,(初期設定!$C$20):(初期設定!$D$26),2))</f>
        <v/>
      </c>
      <c r="M29" s="243" t="str">
        <f t="shared" si="3"/>
        <v/>
      </c>
      <c r="N29" s="250"/>
      <c r="O29" s="73"/>
      <c r="P29" s="73"/>
      <c r="Q29" s="171"/>
      <c r="R29" s="225"/>
      <c r="S29" s="225"/>
      <c r="T29" s="225"/>
      <c r="U29" s="225"/>
      <c r="V29" s="227"/>
      <c r="W29" s="72"/>
      <c r="X29" s="77"/>
    </row>
    <row r="30" spans="1:24" ht="15" customHeight="1" x14ac:dyDescent="0.15">
      <c r="A30" s="72">
        <v>25</v>
      </c>
      <c r="B30" s="236"/>
      <c r="C30" s="237" t="str">
        <f>IF((Ⅳ２!$I$12)="次に進む前に確認が必要です！","入力不可(前ページへ戻って確認！）","")</f>
        <v>入力不可(前ページへ戻って確認！）</v>
      </c>
      <c r="D30" s="248"/>
      <c r="E30" s="239">
        <f t="shared" si="2"/>
        <v>0</v>
      </c>
      <c r="F30" s="240"/>
      <c r="G30" s="241" t="str">
        <f t="shared" si="0"/>
        <v/>
      </c>
      <c r="H30" s="249"/>
      <c r="I30" s="243" t="str">
        <f t="shared" si="4"/>
        <v/>
      </c>
      <c r="J30" s="244"/>
      <c r="K30" s="245" t="s">
        <v>353</v>
      </c>
      <c r="L30" s="246" t="str">
        <f>IF(ISERROR(VLOOKUP(J30,(初期設定!$C$20):(初期設定!$D$26),2)),"",VLOOKUP(J30,(初期設定!$C$20):(初期設定!$D$26),2))</f>
        <v/>
      </c>
      <c r="M30" s="243" t="str">
        <f t="shared" si="3"/>
        <v/>
      </c>
      <c r="N30" s="250"/>
      <c r="O30" s="73"/>
      <c r="P30" s="73"/>
      <c r="Q30" s="171"/>
      <c r="R30" s="225"/>
      <c r="S30" s="225"/>
      <c r="T30" s="225"/>
      <c r="U30" s="225"/>
      <c r="V30" s="227"/>
      <c r="W30" s="72"/>
      <c r="X30" s="77"/>
    </row>
    <row r="31" spans="1:24" ht="15" customHeight="1" x14ac:dyDescent="0.15">
      <c r="A31" s="72">
        <v>26</v>
      </c>
      <c r="B31" s="236"/>
      <c r="C31" s="237" t="str">
        <f>IF((Ⅳ２!$I$12)="次に進む前に確認が必要です！","入力不可(前ページへ戻って確認！）","")</f>
        <v>入力不可(前ページへ戻って確認！）</v>
      </c>
      <c r="D31" s="248"/>
      <c r="E31" s="239">
        <f t="shared" si="2"/>
        <v>0</v>
      </c>
      <c r="F31" s="240"/>
      <c r="G31" s="241" t="str">
        <f t="shared" si="0"/>
        <v/>
      </c>
      <c r="H31" s="249"/>
      <c r="I31" s="243" t="str">
        <f t="shared" si="4"/>
        <v/>
      </c>
      <c r="J31" s="244"/>
      <c r="K31" s="245" t="s">
        <v>353</v>
      </c>
      <c r="L31" s="246" t="str">
        <f>IF(ISERROR(VLOOKUP(J31,(初期設定!$C$20):(初期設定!$D$26),2)),"",VLOOKUP(J31,(初期設定!$C$20):(初期設定!$D$26),2))</f>
        <v/>
      </c>
      <c r="M31" s="243" t="str">
        <f t="shared" si="3"/>
        <v/>
      </c>
      <c r="N31" s="250"/>
      <c r="O31" s="73"/>
      <c r="P31" s="73"/>
      <c r="Q31" s="171"/>
      <c r="R31" s="225"/>
      <c r="S31" s="225"/>
      <c r="T31" s="225"/>
      <c r="U31" s="225"/>
      <c r="V31" s="227"/>
      <c r="W31" s="72"/>
      <c r="X31" s="77"/>
    </row>
    <row r="32" spans="1:24" ht="15" customHeight="1" x14ac:dyDescent="0.15">
      <c r="A32" s="72">
        <v>27</v>
      </c>
      <c r="B32" s="236"/>
      <c r="C32" s="237" t="str">
        <f>IF((Ⅳ２!$I$12)="次に進む前に確認が必要です！","入力不可(前ページへ戻って確認！）","")</f>
        <v>入力不可(前ページへ戻って確認！）</v>
      </c>
      <c r="D32" s="248"/>
      <c r="E32" s="239">
        <f t="shared" si="2"/>
        <v>0</v>
      </c>
      <c r="F32" s="240"/>
      <c r="G32" s="241" t="str">
        <f t="shared" si="0"/>
        <v/>
      </c>
      <c r="H32" s="249"/>
      <c r="I32" s="243" t="str">
        <f t="shared" si="4"/>
        <v/>
      </c>
      <c r="J32" s="244"/>
      <c r="K32" s="245" t="s">
        <v>353</v>
      </c>
      <c r="L32" s="246" t="str">
        <f>IF(ISERROR(VLOOKUP(J32,(初期設定!$C$20):(初期設定!$D$26),2)),"",VLOOKUP(J32,(初期設定!$C$20):(初期設定!$D$26),2))</f>
        <v/>
      </c>
      <c r="M32" s="243" t="str">
        <f t="shared" si="3"/>
        <v/>
      </c>
      <c r="N32" s="250"/>
      <c r="O32" s="73"/>
      <c r="P32" s="73"/>
      <c r="Q32" s="171"/>
      <c r="R32" s="225"/>
      <c r="S32" s="225"/>
      <c r="T32" s="225"/>
      <c r="U32" s="225"/>
      <c r="V32" s="227"/>
      <c r="W32" s="72"/>
      <c r="X32" s="77"/>
    </row>
    <row r="33" spans="1:24" ht="15" customHeight="1" x14ac:dyDescent="0.15">
      <c r="A33" s="72">
        <v>28</v>
      </c>
      <c r="B33" s="236"/>
      <c r="C33" s="237" t="str">
        <f>IF((Ⅳ２!$I$12)="次に進む前に確認が必要です！","入力不可(前ページへ戻って確認！）","")</f>
        <v>入力不可(前ページへ戻って確認！）</v>
      </c>
      <c r="D33" s="248"/>
      <c r="E33" s="239">
        <f t="shared" si="2"/>
        <v>0</v>
      </c>
      <c r="F33" s="240"/>
      <c r="G33" s="241" t="str">
        <f t="shared" si="0"/>
        <v/>
      </c>
      <c r="H33" s="249"/>
      <c r="I33" s="243" t="str">
        <f t="shared" si="4"/>
        <v/>
      </c>
      <c r="J33" s="244"/>
      <c r="K33" s="245" t="s">
        <v>353</v>
      </c>
      <c r="L33" s="246" t="str">
        <f>IF(ISERROR(VLOOKUP(J33,(初期設定!$C$20):(初期設定!$D$26),2)),"",VLOOKUP(J33,(初期設定!$C$20):(初期設定!$D$26),2))</f>
        <v/>
      </c>
      <c r="M33" s="243" t="str">
        <f t="shared" si="3"/>
        <v/>
      </c>
      <c r="N33" s="250"/>
      <c r="O33" s="73"/>
      <c r="P33" s="73"/>
      <c r="Q33" s="171"/>
      <c r="R33" s="225"/>
      <c r="S33" s="225"/>
      <c r="T33" s="225"/>
      <c r="U33" s="225"/>
      <c r="V33" s="227"/>
      <c r="W33" s="72"/>
      <c r="X33" s="77"/>
    </row>
    <row r="34" spans="1:24" ht="15" customHeight="1" x14ac:dyDescent="0.15">
      <c r="A34" s="72">
        <v>29</v>
      </c>
      <c r="B34" s="236"/>
      <c r="C34" s="237" t="str">
        <f>IF((Ⅳ２!$I$12)="次に進む前に確認が必要です！","入力不可(前ページへ戻って確認！）","")</f>
        <v>入力不可(前ページへ戻って確認！）</v>
      </c>
      <c r="D34" s="248"/>
      <c r="E34" s="239">
        <f t="shared" si="2"/>
        <v>0</v>
      </c>
      <c r="F34" s="240"/>
      <c r="G34" s="241" t="str">
        <f t="shared" si="0"/>
        <v/>
      </c>
      <c r="H34" s="249"/>
      <c r="I34" s="243" t="str">
        <f t="shared" si="4"/>
        <v/>
      </c>
      <c r="J34" s="244"/>
      <c r="K34" s="245" t="s">
        <v>353</v>
      </c>
      <c r="L34" s="246" t="str">
        <f>IF(ISERROR(VLOOKUP(J34,(初期設定!$C$20):(初期設定!$D$26),2)),"",VLOOKUP(J34,(初期設定!$C$20):(初期設定!$D$26),2))</f>
        <v/>
      </c>
      <c r="M34" s="243" t="str">
        <f t="shared" si="3"/>
        <v/>
      </c>
      <c r="N34" s="250"/>
      <c r="O34" s="73"/>
      <c r="P34" s="73"/>
      <c r="Q34" s="171"/>
      <c r="R34" s="225"/>
      <c r="S34" s="225"/>
      <c r="T34" s="225"/>
      <c r="U34" s="225"/>
      <c r="V34" s="227"/>
      <c r="W34" s="72"/>
      <c r="X34" s="77"/>
    </row>
    <row r="35" spans="1:24" ht="15" customHeight="1" x14ac:dyDescent="0.15">
      <c r="A35" s="72">
        <v>30</v>
      </c>
      <c r="B35" s="236"/>
      <c r="C35" s="237" t="str">
        <f>IF((Ⅳ２!$I$12)="次に進む前に確認が必要です！","入力不可(前ページへ戻って確認！）","")</f>
        <v>入力不可(前ページへ戻って確認！）</v>
      </c>
      <c r="D35" s="248"/>
      <c r="E35" s="239">
        <f t="shared" si="2"/>
        <v>0</v>
      </c>
      <c r="F35" s="240"/>
      <c r="G35" s="241" t="str">
        <f t="shared" si="0"/>
        <v/>
      </c>
      <c r="H35" s="249"/>
      <c r="I35" s="243" t="str">
        <f t="shared" si="4"/>
        <v/>
      </c>
      <c r="J35" s="244"/>
      <c r="K35" s="245" t="s">
        <v>353</v>
      </c>
      <c r="L35" s="246" t="str">
        <f>IF(ISERROR(VLOOKUP(J35,(初期設定!$C$20):(初期設定!$D$26),2)),"",VLOOKUP(J35,(初期設定!$C$20):(初期設定!$D$26),2))</f>
        <v/>
      </c>
      <c r="M35" s="243" t="str">
        <f t="shared" si="3"/>
        <v/>
      </c>
      <c r="N35" s="250"/>
      <c r="O35" s="73"/>
      <c r="P35" s="73"/>
      <c r="Q35" s="171"/>
      <c r="R35" s="225"/>
      <c r="S35" s="225"/>
      <c r="T35" s="225"/>
      <c r="U35" s="225"/>
      <c r="V35" s="227"/>
      <c r="W35" s="72"/>
      <c r="X35" s="77"/>
    </row>
    <row r="36" spans="1:24" ht="15" customHeight="1" x14ac:dyDescent="0.15">
      <c r="A36" s="72">
        <v>31</v>
      </c>
      <c r="B36" s="236"/>
      <c r="C36" s="237" t="str">
        <f>IF((Ⅳ２!$I$12)="次に進む前に確認が必要です！","入力不可(前ページへ戻って確認！）","")</f>
        <v>入力不可(前ページへ戻って確認！）</v>
      </c>
      <c r="D36" s="248"/>
      <c r="E36" s="239">
        <f t="shared" si="2"/>
        <v>0</v>
      </c>
      <c r="F36" s="240"/>
      <c r="G36" s="241" t="str">
        <f t="shared" si="0"/>
        <v/>
      </c>
      <c r="H36" s="249"/>
      <c r="I36" s="243" t="str">
        <f t="shared" si="4"/>
        <v/>
      </c>
      <c r="J36" s="244"/>
      <c r="K36" s="245" t="s">
        <v>353</v>
      </c>
      <c r="L36" s="246" t="str">
        <f>IF(ISERROR(VLOOKUP(J36,(初期設定!$C$20):(初期設定!$D$26),2)),"",VLOOKUP(J36,(初期設定!$C$20):(初期設定!$D$26),2))</f>
        <v/>
      </c>
      <c r="M36" s="243" t="str">
        <f t="shared" si="3"/>
        <v/>
      </c>
      <c r="N36" s="250"/>
      <c r="O36" s="73"/>
      <c r="P36" s="73"/>
      <c r="Q36" s="171"/>
      <c r="R36" s="225"/>
      <c r="S36" s="225"/>
      <c r="T36" s="225"/>
      <c r="U36" s="225"/>
      <c r="V36" s="227"/>
      <c r="W36" s="72"/>
      <c r="X36" s="77"/>
    </row>
    <row r="37" spans="1:24" ht="15" customHeight="1" x14ac:dyDescent="0.15">
      <c r="A37" s="72">
        <v>32</v>
      </c>
      <c r="B37" s="236"/>
      <c r="C37" s="237" t="str">
        <f>IF((Ⅳ２!$I$12)="次に進む前に確認が必要です！","入力不可(前ページへ戻って確認！）","")</f>
        <v>入力不可(前ページへ戻って確認！）</v>
      </c>
      <c r="D37" s="248"/>
      <c r="E37" s="239">
        <f t="shared" si="2"/>
        <v>0</v>
      </c>
      <c r="F37" s="240"/>
      <c r="G37" s="241" t="str">
        <f t="shared" si="0"/>
        <v/>
      </c>
      <c r="H37" s="249"/>
      <c r="I37" s="243" t="str">
        <f t="shared" si="4"/>
        <v/>
      </c>
      <c r="J37" s="244"/>
      <c r="K37" s="245" t="s">
        <v>353</v>
      </c>
      <c r="L37" s="246" t="str">
        <f>IF(ISERROR(VLOOKUP(J37,(初期設定!$C$20):(初期設定!$D$26),2)),"",VLOOKUP(J37,(初期設定!$C$20):(初期設定!$D$26),2))</f>
        <v/>
      </c>
      <c r="M37" s="243" t="str">
        <f t="shared" si="3"/>
        <v/>
      </c>
      <c r="N37" s="250"/>
      <c r="O37" s="73"/>
      <c r="P37" s="73"/>
      <c r="Q37" s="171"/>
      <c r="R37" s="225"/>
      <c r="S37" s="225"/>
      <c r="T37" s="225"/>
      <c r="U37" s="225"/>
      <c r="V37" s="227"/>
      <c r="W37" s="72"/>
      <c r="X37" s="77"/>
    </row>
    <row r="38" spans="1:24" ht="15" customHeight="1" x14ac:dyDescent="0.15">
      <c r="A38" s="72">
        <v>33</v>
      </c>
      <c r="B38" s="236"/>
      <c r="C38" s="237" t="str">
        <f>IF((Ⅳ２!$I$12)="次に進む前に確認が必要です！","入力不可(前ページへ戻って確認！）","")</f>
        <v>入力不可(前ページへ戻って確認！）</v>
      </c>
      <c r="D38" s="248"/>
      <c r="E38" s="239">
        <f t="shared" si="2"/>
        <v>0</v>
      </c>
      <c r="F38" s="240"/>
      <c r="G38" s="241" t="str">
        <f t="shared" ref="G38:G65" si="5">IF(B38="アナウンス","入力→","")</f>
        <v/>
      </c>
      <c r="H38" s="249"/>
      <c r="I38" s="243" t="str">
        <f t="shared" si="4"/>
        <v/>
      </c>
      <c r="J38" s="244"/>
      <c r="K38" s="245" t="s">
        <v>353</v>
      </c>
      <c r="L38" s="246" t="str">
        <f>IF(ISERROR(VLOOKUP(J38,(初期設定!$C$20):(初期設定!$D$26),2)),"",VLOOKUP(J38,(初期設定!$C$20):(初期設定!$D$26),2))</f>
        <v/>
      </c>
      <c r="M38" s="243" t="str">
        <f t="shared" si="3"/>
        <v/>
      </c>
      <c r="N38" s="250"/>
      <c r="O38" s="73"/>
      <c r="P38" s="73"/>
      <c r="Q38" s="171"/>
      <c r="R38" s="225"/>
      <c r="S38" s="225"/>
      <c r="T38" s="225"/>
      <c r="U38" s="225"/>
      <c r="V38" s="227"/>
      <c r="W38" s="72"/>
      <c r="X38" s="77"/>
    </row>
    <row r="39" spans="1:24" ht="15" customHeight="1" x14ac:dyDescent="0.15">
      <c r="A39" s="72">
        <v>34</v>
      </c>
      <c r="B39" s="236"/>
      <c r="C39" s="237" t="str">
        <f>IF((Ⅳ２!$I$12)="次に進む前に確認が必要です！","入力不可(前ページへ戻って確認！）","")</f>
        <v>入力不可(前ページへ戻って確認！）</v>
      </c>
      <c r="D39" s="248"/>
      <c r="E39" s="239">
        <f t="shared" si="2"/>
        <v>0</v>
      </c>
      <c r="F39" s="240"/>
      <c r="G39" s="241" t="str">
        <f t="shared" si="5"/>
        <v/>
      </c>
      <c r="H39" s="249"/>
      <c r="I39" s="243" t="str">
        <f t="shared" si="4"/>
        <v/>
      </c>
      <c r="J39" s="244"/>
      <c r="K39" s="245" t="s">
        <v>353</v>
      </c>
      <c r="L39" s="246" t="str">
        <f>IF(ISERROR(VLOOKUP(J39,(初期設定!$C$20):(初期設定!$D$26),2)),"",VLOOKUP(J39,(初期設定!$C$20):(初期設定!$D$26),2))</f>
        <v/>
      </c>
      <c r="M39" s="243" t="str">
        <f t="shared" si="3"/>
        <v/>
      </c>
      <c r="N39" s="250"/>
      <c r="O39" s="73"/>
      <c r="P39" s="73"/>
      <c r="Q39" s="171"/>
      <c r="R39" s="225"/>
      <c r="S39" s="225"/>
      <c r="T39" s="225"/>
      <c r="U39" s="225"/>
      <c r="V39" s="227"/>
      <c r="W39" s="72"/>
      <c r="X39" s="77"/>
    </row>
    <row r="40" spans="1:24" ht="15" customHeight="1" x14ac:dyDescent="0.15">
      <c r="A40" s="72">
        <v>35</v>
      </c>
      <c r="B40" s="236"/>
      <c r="C40" s="237" t="str">
        <f>IF((Ⅳ２!$I$12)="次に進む前に確認が必要です！","入力不可(前ページへ戻って確認！）","")</f>
        <v>入力不可(前ページへ戻って確認！）</v>
      </c>
      <c r="D40" s="248"/>
      <c r="E40" s="239">
        <f t="shared" si="2"/>
        <v>0</v>
      </c>
      <c r="F40" s="240"/>
      <c r="G40" s="241" t="str">
        <f t="shared" si="5"/>
        <v/>
      </c>
      <c r="H40" s="249"/>
      <c r="I40" s="243" t="str">
        <f t="shared" si="4"/>
        <v/>
      </c>
      <c r="J40" s="244"/>
      <c r="K40" s="245" t="s">
        <v>353</v>
      </c>
      <c r="L40" s="246" t="str">
        <f>IF(ISERROR(VLOOKUP(J40,(初期設定!$C$20):(初期設定!$D$26),2)),"",VLOOKUP(J40,(初期設定!$C$20):(初期設定!$D$26),2))</f>
        <v/>
      </c>
      <c r="M40" s="243" t="str">
        <f t="shared" si="3"/>
        <v/>
      </c>
      <c r="N40" s="250"/>
      <c r="O40" s="73"/>
      <c r="P40" s="73"/>
      <c r="Q40" s="171"/>
      <c r="R40" s="225"/>
      <c r="S40" s="225"/>
      <c r="T40" s="225"/>
      <c r="U40" s="225"/>
      <c r="V40" s="227"/>
      <c r="W40" s="72"/>
      <c r="X40" s="77"/>
    </row>
    <row r="41" spans="1:24" ht="15" customHeight="1" x14ac:dyDescent="0.15">
      <c r="A41" s="72">
        <v>36</v>
      </c>
      <c r="B41" s="236"/>
      <c r="C41" s="237" t="str">
        <f>IF((Ⅳ２!$I$12)="次に進む前に確認が必要です！","入力不可(前ページへ戻って確認！）","")</f>
        <v>入力不可(前ページへ戻って確認！）</v>
      </c>
      <c r="D41" s="248"/>
      <c r="E41" s="239">
        <f t="shared" si="2"/>
        <v>0</v>
      </c>
      <c r="F41" s="240"/>
      <c r="G41" s="241" t="str">
        <f t="shared" si="5"/>
        <v/>
      </c>
      <c r="H41" s="249"/>
      <c r="I41" s="243" t="str">
        <f t="shared" si="4"/>
        <v/>
      </c>
      <c r="J41" s="244"/>
      <c r="K41" s="245" t="s">
        <v>353</v>
      </c>
      <c r="L41" s="246" t="str">
        <f>IF(ISERROR(VLOOKUP(J41,(初期設定!$C$20):(初期設定!$D$26),2)),"",VLOOKUP(J41,(初期設定!$C$20):(初期設定!$D$26),2))</f>
        <v/>
      </c>
      <c r="M41" s="243" t="str">
        <f t="shared" si="3"/>
        <v/>
      </c>
      <c r="N41" s="250"/>
      <c r="O41" s="73"/>
      <c r="P41" s="73"/>
      <c r="Q41" s="171"/>
      <c r="R41" s="225"/>
      <c r="S41" s="225"/>
      <c r="T41" s="225"/>
      <c r="U41" s="225"/>
      <c r="V41" s="227"/>
      <c r="W41" s="72"/>
      <c r="X41" s="77"/>
    </row>
    <row r="42" spans="1:24" ht="15" customHeight="1" x14ac:dyDescent="0.15">
      <c r="A42" s="72">
        <v>37</v>
      </c>
      <c r="B42" s="236"/>
      <c r="C42" s="237" t="str">
        <f>IF((Ⅳ２!$I$12)="次に進む前に確認が必要です！","入力不可(前ページへ戻って確認！）","")</f>
        <v>入力不可(前ページへ戻って確認！）</v>
      </c>
      <c r="D42" s="248"/>
      <c r="E42" s="239">
        <f t="shared" si="2"/>
        <v>0</v>
      </c>
      <c r="F42" s="240"/>
      <c r="G42" s="241" t="str">
        <f t="shared" si="5"/>
        <v/>
      </c>
      <c r="H42" s="249"/>
      <c r="I42" s="243" t="str">
        <f t="shared" ref="I42:I65" si="6">IF(B42="アナウンス","",IF(B42="朗読","入力→",""))</f>
        <v/>
      </c>
      <c r="J42" s="244"/>
      <c r="K42" s="245" t="s">
        <v>353</v>
      </c>
      <c r="L42" s="246" t="str">
        <f>IF(ISERROR(VLOOKUP(J42,(初期設定!$C$20):(初期設定!$D$26),2)),"",VLOOKUP(J42,(初期設定!$C$20):(初期設定!$D$26),2))</f>
        <v/>
      </c>
      <c r="M42" s="243" t="str">
        <f t="shared" si="3"/>
        <v/>
      </c>
      <c r="N42" s="250"/>
      <c r="O42" s="73"/>
      <c r="P42" s="73"/>
      <c r="Q42" s="171"/>
      <c r="R42" s="225"/>
      <c r="S42" s="225"/>
      <c r="T42" s="225"/>
      <c r="U42" s="225"/>
      <c r="V42" s="227"/>
      <c r="W42" s="72"/>
      <c r="X42" s="77"/>
    </row>
    <row r="43" spans="1:24" ht="15" customHeight="1" x14ac:dyDescent="0.15">
      <c r="A43" s="72">
        <v>38</v>
      </c>
      <c r="B43" s="236"/>
      <c r="C43" s="237" t="str">
        <f>IF((Ⅳ２!$I$12)="次に進む前に確認が必要です！","入力不可(前ページへ戻って確認！）","")</f>
        <v>入力不可(前ページへ戻って確認！）</v>
      </c>
      <c r="D43" s="248"/>
      <c r="E43" s="239">
        <f t="shared" si="2"/>
        <v>0</v>
      </c>
      <c r="F43" s="240"/>
      <c r="G43" s="241" t="str">
        <f t="shared" si="5"/>
        <v/>
      </c>
      <c r="H43" s="249"/>
      <c r="I43" s="243" t="str">
        <f t="shared" si="6"/>
        <v/>
      </c>
      <c r="J43" s="244"/>
      <c r="K43" s="245"/>
      <c r="L43" s="246" t="str">
        <f>IF(ISERROR(VLOOKUP(J43,(初期設定!$C$20):(初期設定!$D$26),2)),"",VLOOKUP(J43,(初期設定!$C$20):(初期設定!$D$26),2))</f>
        <v/>
      </c>
      <c r="M43" s="243" t="str">
        <f t="shared" si="3"/>
        <v/>
      </c>
      <c r="N43" s="250"/>
      <c r="O43" s="73"/>
      <c r="P43" s="73"/>
      <c r="Q43" s="171"/>
      <c r="R43" s="225"/>
      <c r="S43" s="225"/>
      <c r="T43" s="225"/>
      <c r="U43" s="225"/>
      <c r="V43" s="227"/>
      <c r="W43" s="72"/>
      <c r="X43" s="77"/>
    </row>
    <row r="44" spans="1:24" ht="15" customHeight="1" x14ac:dyDescent="0.15">
      <c r="A44" s="72">
        <v>39</v>
      </c>
      <c r="B44" s="236"/>
      <c r="C44" s="237" t="str">
        <f>IF((Ⅳ２!$I$12)="次に進む前に確認が必要です！","入力不可(前ページへ戻って確認！）","")</f>
        <v>入力不可(前ページへ戻って確認！）</v>
      </c>
      <c r="D44" s="248"/>
      <c r="E44" s="239">
        <f t="shared" si="2"/>
        <v>0</v>
      </c>
      <c r="F44" s="240"/>
      <c r="G44" s="241" t="str">
        <f t="shared" si="5"/>
        <v/>
      </c>
      <c r="H44" s="249"/>
      <c r="I44" s="243" t="str">
        <f t="shared" si="6"/>
        <v/>
      </c>
      <c r="J44" s="244"/>
      <c r="K44" s="245"/>
      <c r="L44" s="246" t="str">
        <f>IF(ISERROR(VLOOKUP(J44,(初期設定!$C$20):(初期設定!$D$26),2)),"",VLOOKUP(J44,(初期設定!$C$20):(初期設定!$D$26),2))</f>
        <v/>
      </c>
      <c r="M44" s="243" t="str">
        <f t="shared" si="3"/>
        <v/>
      </c>
      <c r="N44" s="250"/>
      <c r="O44" s="73"/>
      <c r="P44" s="73"/>
      <c r="Q44" s="171"/>
      <c r="R44" s="225"/>
      <c r="S44" s="225"/>
      <c r="T44" s="225"/>
      <c r="U44" s="225"/>
      <c r="V44" s="227"/>
      <c r="W44" s="72"/>
      <c r="X44" s="77"/>
    </row>
    <row r="45" spans="1:24" ht="15" customHeight="1" x14ac:dyDescent="0.15">
      <c r="A45" s="72">
        <v>40</v>
      </c>
      <c r="B45" s="236"/>
      <c r="C45" s="237" t="str">
        <f>IF((Ⅳ２!$I$12)="次に進む前に確認が必要です！","入力不可(前ページへ戻って確認！）","")</f>
        <v>入力不可(前ページへ戻って確認！）</v>
      </c>
      <c r="D45" s="248"/>
      <c r="E45" s="239">
        <f t="shared" si="2"/>
        <v>0</v>
      </c>
      <c r="F45" s="240"/>
      <c r="G45" s="241" t="str">
        <f t="shared" si="5"/>
        <v/>
      </c>
      <c r="H45" s="249"/>
      <c r="I45" s="243" t="str">
        <f t="shared" si="6"/>
        <v/>
      </c>
      <c r="J45" s="244"/>
      <c r="K45" s="245"/>
      <c r="L45" s="246" t="str">
        <f>IF(ISERROR(VLOOKUP(J45,(初期設定!$C$20):(初期設定!$D$26),2)),"",VLOOKUP(J45,(初期設定!$C$20):(初期設定!$D$26),2))</f>
        <v/>
      </c>
      <c r="M45" s="243" t="str">
        <f t="shared" si="3"/>
        <v/>
      </c>
      <c r="N45" s="250"/>
      <c r="O45" s="73"/>
      <c r="P45" s="73"/>
      <c r="Q45" s="171"/>
      <c r="R45" s="225"/>
      <c r="S45" s="225"/>
      <c r="T45" s="225"/>
      <c r="U45" s="225"/>
      <c r="V45" s="227"/>
      <c r="W45" s="72"/>
      <c r="X45" s="77"/>
    </row>
    <row r="46" spans="1:24" ht="15" customHeight="1" x14ac:dyDescent="0.15">
      <c r="A46" s="72">
        <v>41</v>
      </c>
      <c r="B46" s="236"/>
      <c r="C46" s="237" t="str">
        <f>IF((Ⅳ２!$I$12)="次に進む前に確認が必要です！","入力不可(前ページへ戻って確認！）","")</f>
        <v>入力不可(前ページへ戻って確認！）</v>
      </c>
      <c r="D46" s="248"/>
      <c r="E46" s="239">
        <f t="shared" si="2"/>
        <v>0</v>
      </c>
      <c r="F46" s="240"/>
      <c r="G46" s="241" t="str">
        <f t="shared" si="5"/>
        <v/>
      </c>
      <c r="H46" s="249"/>
      <c r="I46" s="243" t="str">
        <f t="shared" si="6"/>
        <v/>
      </c>
      <c r="J46" s="244"/>
      <c r="K46" s="245"/>
      <c r="L46" s="246" t="str">
        <f>IF(ISERROR(VLOOKUP(J46,(初期設定!$C$20):(初期設定!$D$26),2)),"",VLOOKUP(J46,(初期設定!$C$20):(初期設定!$D$26),2))</f>
        <v/>
      </c>
      <c r="M46" s="243" t="str">
        <f t="shared" si="3"/>
        <v/>
      </c>
      <c r="N46" s="250"/>
      <c r="O46" s="73"/>
      <c r="P46" s="73"/>
      <c r="Q46" s="171"/>
      <c r="R46" s="225"/>
      <c r="S46" s="225"/>
      <c r="T46" s="225"/>
      <c r="U46" s="225"/>
      <c r="V46" s="227"/>
      <c r="W46" s="72"/>
      <c r="X46" s="77"/>
    </row>
    <row r="47" spans="1:24" ht="15" customHeight="1" x14ac:dyDescent="0.15">
      <c r="A47" s="72">
        <v>42</v>
      </c>
      <c r="B47" s="236"/>
      <c r="C47" s="237" t="str">
        <f>IF((Ⅳ２!$I$12)="次に進む前に確認が必要です！","入力不可(前ページへ戻って確認！）","")</f>
        <v>入力不可(前ページへ戻って確認！）</v>
      </c>
      <c r="D47" s="248"/>
      <c r="E47" s="239">
        <f t="shared" si="2"/>
        <v>0</v>
      </c>
      <c r="F47" s="240"/>
      <c r="G47" s="241" t="str">
        <f t="shared" si="5"/>
        <v/>
      </c>
      <c r="H47" s="249"/>
      <c r="I47" s="243" t="str">
        <f t="shared" si="6"/>
        <v/>
      </c>
      <c r="J47" s="244"/>
      <c r="K47" s="245" t="s">
        <v>353</v>
      </c>
      <c r="L47" s="246" t="str">
        <f>IF(ISERROR(VLOOKUP(J47,(初期設定!$C$20):(初期設定!$D$26),2)),"",VLOOKUP(J47,(初期設定!$C$20):(初期設定!$D$26),2))</f>
        <v/>
      </c>
      <c r="M47" s="243" t="str">
        <f t="shared" si="3"/>
        <v/>
      </c>
      <c r="N47" s="250"/>
      <c r="O47" s="73"/>
      <c r="P47" s="73"/>
      <c r="Q47" s="171"/>
      <c r="R47" s="225"/>
      <c r="S47" s="225"/>
      <c r="T47" s="225"/>
      <c r="U47" s="225"/>
      <c r="V47" s="227"/>
      <c r="W47" s="72"/>
      <c r="X47" s="77"/>
    </row>
    <row r="48" spans="1:24" ht="15" customHeight="1" x14ac:dyDescent="0.15">
      <c r="A48" s="72">
        <v>43</v>
      </c>
      <c r="B48" s="236"/>
      <c r="C48" s="237" t="str">
        <f>IF((Ⅳ２!$I$12)="次に進む前に確認が必要です！","入力不可(前ページへ戻って確認！）","")</f>
        <v>入力不可(前ページへ戻って確認！）</v>
      </c>
      <c r="D48" s="248"/>
      <c r="E48" s="239">
        <f t="shared" si="2"/>
        <v>0</v>
      </c>
      <c r="F48" s="240"/>
      <c r="G48" s="241" t="str">
        <f t="shared" si="5"/>
        <v/>
      </c>
      <c r="H48" s="249"/>
      <c r="I48" s="243" t="str">
        <f t="shared" si="6"/>
        <v/>
      </c>
      <c r="J48" s="244"/>
      <c r="K48" s="245" t="s">
        <v>353</v>
      </c>
      <c r="L48" s="246" t="str">
        <f>IF(ISERROR(VLOOKUP(J48,(初期設定!$C$20):(初期設定!$D$26),2)),"",VLOOKUP(J48,(初期設定!$C$20):(初期設定!$D$26),2))</f>
        <v/>
      </c>
      <c r="M48" s="243" t="str">
        <f t="shared" si="3"/>
        <v/>
      </c>
      <c r="N48" s="250"/>
      <c r="O48" s="73"/>
      <c r="P48" s="73"/>
      <c r="Q48" s="171"/>
      <c r="R48" s="225"/>
      <c r="S48" s="225"/>
      <c r="T48" s="225"/>
      <c r="U48" s="225"/>
      <c r="V48" s="227"/>
      <c r="W48" s="72"/>
      <c r="X48" s="77"/>
    </row>
    <row r="49" spans="1:24" ht="15" customHeight="1" x14ac:dyDescent="0.15">
      <c r="A49" s="72">
        <v>44</v>
      </c>
      <c r="B49" s="236"/>
      <c r="C49" s="237" t="str">
        <f>IF((Ⅳ２!$I$12)="次に進む前に確認が必要です！","入力不可(前ページへ戻って確認！）","")</f>
        <v>入力不可(前ページへ戻って確認！）</v>
      </c>
      <c r="D49" s="248"/>
      <c r="E49" s="239">
        <f t="shared" si="2"/>
        <v>0</v>
      </c>
      <c r="F49" s="240"/>
      <c r="G49" s="241" t="str">
        <f t="shared" si="5"/>
        <v/>
      </c>
      <c r="H49" s="249"/>
      <c r="I49" s="243" t="str">
        <f t="shared" si="6"/>
        <v/>
      </c>
      <c r="J49" s="244"/>
      <c r="K49" s="245" t="s">
        <v>353</v>
      </c>
      <c r="L49" s="246" t="str">
        <f>IF(ISERROR(VLOOKUP(J49,(初期設定!$C$20):(初期設定!$D$26),2)),"",VLOOKUP(J49,(初期設定!$C$20):(初期設定!$D$26),2))</f>
        <v/>
      </c>
      <c r="M49" s="243" t="str">
        <f t="shared" si="3"/>
        <v/>
      </c>
      <c r="N49" s="250"/>
      <c r="O49" s="73"/>
      <c r="P49" s="73"/>
      <c r="Q49" s="171"/>
      <c r="R49" s="225"/>
      <c r="S49" s="225"/>
      <c r="T49" s="225"/>
      <c r="U49" s="225"/>
      <c r="V49" s="227"/>
      <c r="W49" s="72"/>
      <c r="X49" s="77"/>
    </row>
    <row r="50" spans="1:24" ht="15" customHeight="1" x14ac:dyDescent="0.15">
      <c r="A50" s="72">
        <v>45</v>
      </c>
      <c r="B50" s="236"/>
      <c r="C50" s="237" t="str">
        <f>IF((Ⅳ２!$I$12)="次に進む前に確認が必要です！","入力不可(前ページへ戻って確認！）","")</f>
        <v>入力不可(前ページへ戻って確認！）</v>
      </c>
      <c r="D50" s="248"/>
      <c r="E50" s="239">
        <f t="shared" si="2"/>
        <v>0</v>
      </c>
      <c r="F50" s="240"/>
      <c r="G50" s="241" t="str">
        <f t="shared" si="5"/>
        <v/>
      </c>
      <c r="H50" s="249"/>
      <c r="I50" s="243" t="str">
        <f t="shared" si="6"/>
        <v/>
      </c>
      <c r="J50" s="244"/>
      <c r="K50" s="245" t="s">
        <v>353</v>
      </c>
      <c r="L50" s="246" t="str">
        <f>IF(ISERROR(VLOOKUP(J50,(初期設定!$C$20):(初期設定!$D$26),2)),"",VLOOKUP(J50,(初期設定!$C$20):(初期設定!$D$26),2))</f>
        <v/>
      </c>
      <c r="M50" s="243" t="str">
        <f t="shared" si="3"/>
        <v/>
      </c>
      <c r="N50" s="250"/>
      <c r="O50" s="73"/>
      <c r="P50" s="73"/>
      <c r="Q50" s="171"/>
      <c r="R50" s="225"/>
      <c r="S50" s="225"/>
      <c r="T50" s="225"/>
      <c r="U50" s="225"/>
      <c r="V50" s="227"/>
      <c r="W50" s="72"/>
      <c r="X50" s="77"/>
    </row>
    <row r="51" spans="1:24" ht="15" customHeight="1" x14ac:dyDescent="0.15">
      <c r="A51" s="72">
        <v>46</v>
      </c>
      <c r="B51" s="236"/>
      <c r="C51" s="237" t="str">
        <f>IF((Ⅳ２!$I$12)="次に進む前に確認が必要です！","入力不可(前ページへ戻って確認！）","")</f>
        <v>入力不可(前ページへ戻って確認！）</v>
      </c>
      <c r="D51" s="248"/>
      <c r="E51" s="239">
        <f t="shared" si="2"/>
        <v>0</v>
      </c>
      <c r="F51" s="240"/>
      <c r="G51" s="241" t="str">
        <f t="shared" si="5"/>
        <v/>
      </c>
      <c r="H51" s="249"/>
      <c r="I51" s="243" t="str">
        <f t="shared" si="6"/>
        <v/>
      </c>
      <c r="J51" s="244"/>
      <c r="K51" s="245" t="s">
        <v>353</v>
      </c>
      <c r="L51" s="246" t="str">
        <f>IF(ISERROR(VLOOKUP(J51,(初期設定!$C$20):(初期設定!$D$26),2)),"",VLOOKUP(J51,(初期設定!$C$20):(初期設定!$D$26),2))</f>
        <v/>
      </c>
      <c r="M51" s="243" t="str">
        <f t="shared" si="3"/>
        <v/>
      </c>
      <c r="N51" s="250"/>
      <c r="O51" s="73"/>
      <c r="P51" s="73"/>
      <c r="Q51" s="171"/>
      <c r="R51" s="225"/>
      <c r="S51" s="225"/>
      <c r="T51" s="225"/>
      <c r="U51" s="225"/>
      <c r="V51" s="227"/>
      <c r="W51" s="72"/>
      <c r="X51" s="77"/>
    </row>
    <row r="52" spans="1:24" ht="15" customHeight="1" x14ac:dyDescent="0.15">
      <c r="A52" s="72">
        <v>47</v>
      </c>
      <c r="B52" s="236"/>
      <c r="C52" s="237" t="str">
        <f>IF((Ⅳ２!$I$12)="次に進む前に確認が必要です！","入力不可(前ページへ戻って確認！）","")</f>
        <v>入力不可(前ページへ戻って確認！）</v>
      </c>
      <c r="D52" s="248"/>
      <c r="E52" s="239">
        <f t="shared" si="2"/>
        <v>0</v>
      </c>
      <c r="F52" s="240"/>
      <c r="G52" s="241" t="str">
        <f t="shared" si="5"/>
        <v/>
      </c>
      <c r="H52" s="249"/>
      <c r="I52" s="243" t="str">
        <f t="shared" si="6"/>
        <v/>
      </c>
      <c r="J52" s="244"/>
      <c r="K52" s="245" t="s">
        <v>353</v>
      </c>
      <c r="L52" s="246" t="str">
        <f>IF(ISERROR(VLOOKUP(J52,(初期設定!$C$20):(初期設定!$D$26),2)),"",VLOOKUP(J52,(初期設定!$C$20):(初期設定!$D$26),2))</f>
        <v/>
      </c>
      <c r="M52" s="243" t="str">
        <f t="shared" si="3"/>
        <v/>
      </c>
      <c r="N52" s="250"/>
      <c r="O52" s="73"/>
      <c r="P52" s="73"/>
      <c r="Q52" s="171"/>
      <c r="R52" s="225"/>
      <c r="S52" s="225"/>
      <c r="T52" s="225"/>
      <c r="U52" s="225"/>
      <c r="V52" s="227"/>
      <c r="W52" s="72"/>
      <c r="X52" s="77"/>
    </row>
    <row r="53" spans="1:24" ht="15" customHeight="1" x14ac:dyDescent="0.15">
      <c r="A53" s="72">
        <v>48</v>
      </c>
      <c r="B53" s="236"/>
      <c r="C53" s="237" t="str">
        <f>IF((Ⅳ２!$I$12)="次に進む前に確認が必要です！","入力不可(前ページへ戻って確認！）","")</f>
        <v>入力不可(前ページへ戻って確認！）</v>
      </c>
      <c r="D53" s="248"/>
      <c r="E53" s="239">
        <f t="shared" si="2"/>
        <v>0</v>
      </c>
      <c r="F53" s="240"/>
      <c r="G53" s="241" t="str">
        <f t="shared" si="5"/>
        <v/>
      </c>
      <c r="H53" s="249"/>
      <c r="I53" s="243" t="str">
        <f t="shared" si="6"/>
        <v/>
      </c>
      <c r="J53" s="244"/>
      <c r="K53" s="245" t="s">
        <v>353</v>
      </c>
      <c r="L53" s="246" t="str">
        <f>IF(ISERROR(VLOOKUP(J53,(初期設定!$C$20):(初期設定!$D$26),2)),"",VLOOKUP(J53,(初期設定!$C$20):(初期設定!$D$26),2))</f>
        <v/>
      </c>
      <c r="M53" s="243" t="str">
        <f t="shared" si="3"/>
        <v/>
      </c>
      <c r="N53" s="250"/>
      <c r="O53" s="73"/>
      <c r="P53" s="73"/>
      <c r="Q53" s="171"/>
      <c r="R53" s="225"/>
      <c r="S53" s="225"/>
      <c r="T53" s="225"/>
      <c r="U53" s="225"/>
      <c r="V53" s="227"/>
      <c r="W53" s="72"/>
      <c r="X53" s="77"/>
    </row>
    <row r="54" spans="1:24" ht="15" customHeight="1" x14ac:dyDescent="0.15">
      <c r="A54" s="72">
        <v>49</v>
      </c>
      <c r="B54" s="236"/>
      <c r="C54" s="237" t="str">
        <f>IF((Ⅳ２!$I$12)="次に進む前に確認が必要です！","入力不可(前ページへ戻って確認！）","")</f>
        <v>入力不可(前ページへ戻って確認！）</v>
      </c>
      <c r="D54" s="248"/>
      <c r="E54" s="239">
        <f t="shared" si="2"/>
        <v>0</v>
      </c>
      <c r="F54" s="240"/>
      <c r="G54" s="241" t="str">
        <f t="shared" si="5"/>
        <v/>
      </c>
      <c r="H54" s="249"/>
      <c r="I54" s="243" t="str">
        <f t="shared" si="6"/>
        <v/>
      </c>
      <c r="J54" s="244"/>
      <c r="K54" s="245" t="s">
        <v>353</v>
      </c>
      <c r="L54" s="246" t="str">
        <f>IF(ISERROR(VLOOKUP(J54,(初期設定!$C$20):(初期設定!$D$26),2)),"",VLOOKUP(J54,(初期設定!$C$20):(初期設定!$D$26),2))</f>
        <v/>
      </c>
      <c r="M54" s="243" t="str">
        <f t="shared" si="3"/>
        <v/>
      </c>
      <c r="N54" s="250"/>
      <c r="O54" s="73"/>
      <c r="P54" s="73"/>
      <c r="Q54" s="171"/>
      <c r="R54" s="225"/>
      <c r="S54" s="225"/>
      <c r="T54" s="225"/>
      <c r="U54" s="225"/>
      <c r="V54" s="227"/>
      <c r="W54" s="72"/>
      <c r="X54" s="77"/>
    </row>
    <row r="55" spans="1:24" ht="15" customHeight="1" x14ac:dyDescent="0.15">
      <c r="A55" s="72">
        <v>50</v>
      </c>
      <c r="B55" s="236"/>
      <c r="C55" s="237" t="str">
        <f>IF((Ⅳ２!$I$12)="次に進む前に確認が必要です！","入力不可(前ページへ戻って確認！）","")</f>
        <v>入力不可(前ページへ戻って確認！）</v>
      </c>
      <c r="D55" s="248"/>
      <c r="E55" s="239">
        <f t="shared" si="2"/>
        <v>0</v>
      </c>
      <c r="F55" s="240"/>
      <c r="G55" s="241" t="str">
        <f t="shared" si="5"/>
        <v/>
      </c>
      <c r="H55" s="249"/>
      <c r="I55" s="243" t="str">
        <f t="shared" si="6"/>
        <v/>
      </c>
      <c r="J55" s="244"/>
      <c r="K55" s="245" t="s">
        <v>353</v>
      </c>
      <c r="L55" s="246" t="str">
        <f>IF(ISERROR(VLOOKUP(J55,(初期設定!$C$20):(初期設定!$D$26),2)),"",VLOOKUP(J55,(初期設定!$C$20):(初期設定!$D$26),2))</f>
        <v/>
      </c>
      <c r="M55" s="243" t="str">
        <f t="shared" si="3"/>
        <v/>
      </c>
      <c r="N55" s="250"/>
      <c r="O55" s="73"/>
      <c r="P55" s="73"/>
      <c r="Q55" s="171"/>
      <c r="R55" s="225"/>
      <c r="S55" s="225"/>
      <c r="T55" s="225"/>
      <c r="U55" s="225"/>
      <c r="V55" s="227"/>
      <c r="W55" s="72"/>
      <c r="X55" s="77"/>
    </row>
    <row r="56" spans="1:24" ht="15" customHeight="1" x14ac:dyDescent="0.15">
      <c r="A56" s="72">
        <v>51</v>
      </c>
      <c r="B56" s="236"/>
      <c r="C56" s="237" t="str">
        <f>IF((Ⅳ２!$I$12)="次に進む前に確認が必要です！","入力不可(前ページへ戻って確認！）","")</f>
        <v>入力不可(前ページへ戻って確認！）</v>
      </c>
      <c r="D56" s="248"/>
      <c r="E56" s="239">
        <f t="shared" si="2"/>
        <v>0</v>
      </c>
      <c r="F56" s="240"/>
      <c r="G56" s="241" t="str">
        <f t="shared" si="5"/>
        <v/>
      </c>
      <c r="H56" s="249"/>
      <c r="I56" s="243" t="str">
        <f t="shared" si="6"/>
        <v/>
      </c>
      <c r="J56" s="244"/>
      <c r="K56" s="245" t="s">
        <v>353</v>
      </c>
      <c r="L56" s="246" t="str">
        <f>IF(ISERROR(VLOOKUP(J56,(初期設定!$C$20):(初期設定!$D$26),2)),"",VLOOKUP(J56,(初期設定!$C$20):(初期設定!$D$26),2))</f>
        <v/>
      </c>
      <c r="M56" s="243" t="str">
        <f t="shared" si="3"/>
        <v/>
      </c>
      <c r="N56" s="250"/>
      <c r="O56" s="73"/>
      <c r="P56" s="73"/>
      <c r="Q56" s="171"/>
      <c r="R56" s="225"/>
      <c r="S56" s="225"/>
      <c r="T56" s="225"/>
      <c r="U56" s="225"/>
      <c r="V56" s="227"/>
      <c r="W56" s="72"/>
      <c r="X56" s="77"/>
    </row>
    <row r="57" spans="1:24" ht="15" customHeight="1" x14ac:dyDescent="0.15">
      <c r="A57" s="72">
        <v>52</v>
      </c>
      <c r="B57" s="236"/>
      <c r="C57" s="237" t="str">
        <f>IF((Ⅳ２!$I$12)="次に進む前に確認が必要です！","入力不可(前ページへ戻って確認！）","")</f>
        <v>入力不可(前ページへ戻って確認！）</v>
      </c>
      <c r="D57" s="248"/>
      <c r="E57" s="239">
        <f t="shared" si="2"/>
        <v>0</v>
      </c>
      <c r="F57" s="240"/>
      <c r="G57" s="241" t="str">
        <f t="shared" si="5"/>
        <v/>
      </c>
      <c r="H57" s="249"/>
      <c r="I57" s="243" t="str">
        <f t="shared" si="6"/>
        <v/>
      </c>
      <c r="J57" s="244"/>
      <c r="K57" s="245" t="s">
        <v>353</v>
      </c>
      <c r="L57" s="246" t="str">
        <f>IF(ISERROR(VLOOKUP(J57,(初期設定!$C$20):(初期設定!$D$26),2)),"",VLOOKUP(J57,(初期設定!$C$20):(初期設定!$D$26),2))</f>
        <v/>
      </c>
      <c r="M57" s="243" t="str">
        <f t="shared" si="3"/>
        <v/>
      </c>
      <c r="N57" s="250"/>
      <c r="O57" s="73"/>
      <c r="P57" s="73"/>
      <c r="Q57" s="171"/>
      <c r="R57" s="225"/>
      <c r="S57" s="225"/>
      <c r="T57" s="225"/>
      <c r="U57" s="225"/>
      <c r="V57" s="227"/>
      <c r="W57" s="72"/>
      <c r="X57" s="77"/>
    </row>
    <row r="58" spans="1:24" ht="15" customHeight="1" x14ac:dyDescent="0.15">
      <c r="A58" s="72">
        <v>53</v>
      </c>
      <c r="B58" s="236"/>
      <c r="C58" s="237" t="str">
        <f>IF((Ⅳ２!$I$12)="次に進む前に確認が必要です！","入力不可(前ページへ戻って確認！）","")</f>
        <v>入力不可(前ページへ戻って確認！）</v>
      </c>
      <c r="D58" s="248"/>
      <c r="E58" s="239">
        <f t="shared" si="2"/>
        <v>0</v>
      </c>
      <c r="F58" s="240"/>
      <c r="G58" s="241" t="str">
        <f t="shared" si="5"/>
        <v/>
      </c>
      <c r="H58" s="249"/>
      <c r="I58" s="243" t="str">
        <f t="shared" si="6"/>
        <v/>
      </c>
      <c r="J58" s="244"/>
      <c r="K58" s="245" t="s">
        <v>353</v>
      </c>
      <c r="L58" s="246" t="str">
        <f>IF(ISERROR(VLOOKUP(J58,(初期設定!$C$20):(初期設定!$D$26),2)),"",VLOOKUP(J58,(初期設定!$C$20):(初期設定!$D$26),2))</f>
        <v/>
      </c>
      <c r="M58" s="243" t="str">
        <f t="shared" si="3"/>
        <v/>
      </c>
      <c r="N58" s="250"/>
      <c r="O58" s="73"/>
      <c r="P58" s="73"/>
      <c r="Q58" s="171"/>
      <c r="R58" s="225"/>
      <c r="S58" s="225"/>
      <c r="T58" s="225"/>
      <c r="U58" s="225"/>
      <c r="V58" s="227"/>
      <c r="W58" s="72"/>
      <c r="X58" s="77"/>
    </row>
    <row r="59" spans="1:24" ht="15" customHeight="1" x14ac:dyDescent="0.15">
      <c r="A59" s="72">
        <v>54</v>
      </c>
      <c r="B59" s="236"/>
      <c r="C59" s="237" t="str">
        <f>IF((Ⅳ２!$I$12)="次に進む前に確認が必要です！","入力不可(前ページへ戻って確認！）","")</f>
        <v>入力不可(前ページへ戻って確認！）</v>
      </c>
      <c r="D59" s="248"/>
      <c r="E59" s="239">
        <f t="shared" si="2"/>
        <v>0</v>
      </c>
      <c r="F59" s="240"/>
      <c r="G59" s="241" t="str">
        <f t="shared" si="5"/>
        <v/>
      </c>
      <c r="H59" s="249"/>
      <c r="I59" s="243" t="str">
        <f t="shared" si="6"/>
        <v/>
      </c>
      <c r="J59" s="244"/>
      <c r="K59" s="245" t="s">
        <v>353</v>
      </c>
      <c r="L59" s="246" t="str">
        <f>IF(ISERROR(VLOOKUP(J59,(初期設定!$C$20):(初期設定!$D$26),2)),"",VLOOKUP(J59,(初期設定!$C$20):(初期設定!$D$26),2))</f>
        <v/>
      </c>
      <c r="M59" s="243" t="str">
        <f t="shared" si="3"/>
        <v/>
      </c>
      <c r="N59" s="250"/>
      <c r="O59" s="73"/>
      <c r="P59" s="73"/>
      <c r="Q59" s="171"/>
      <c r="R59" s="225"/>
      <c r="S59" s="225"/>
      <c r="T59" s="225"/>
      <c r="U59" s="225"/>
      <c r="V59" s="227"/>
      <c r="W59" s="72"/>
      <c r="X59" s="77"/>
    </row>
    <row r="60" spans="1:24" ht="15" customHeight="1" x14ac:dyDescent="0.15">
      <c r="A60" s="72">
        <v>55</v>
      </c>
      <c r="B60" s="236"/>
      <c r="C60" s="237" t="str">
        <f>IF((Ⅳ２!$I$12)="次に進む前に確認が必要です！","入力不可(前ページへ戻って確認！）","")</f>
        <v>入力不可(前ページへ戻って確認！）</v>
      </c>
      <c r="D60" s="248"/>
      <c r="E60" s="239">
        <f t="shared" si="2"/>
        <v>0</v>
      </c>
      <c r="F60" s="240"/>
      <c r="G60" s="241" t="str">
        <f t="shared" si="5"/>
        <v/>
      </c>
      <c r="H60" s="249"/>
      <c r="I60" s="243" t="str">
        <f t="shared" si="6"/>
        <v/>
      </c>
      <c r="J60" s="244"/>
      <c r="K60" s="245" t="s">
        <v>353</v>
      </c>
      <c r="L60" s="246" t="str">
        <f>IF(ISERROR(VLOOKUP(J60,(初期設定!$C$20):(初期設定!$D$26),2)),"",VLOOKUP(J60,(初期設定!$C$20):(初期設定!$D$26),2))</f>
        <v/>
      </c>
      <c r="M60" s="243" t="str">
        <f t="shared" si="3"/>
        <v/>
      </c>
      <c r="N60" s="250"/>
      <c r="O60" s="73"/>
      <c r="P60" s="73"/>
      <c r="Q60" s="171"/>
      <c r="R60" s="225"/>
      <c r="S60" s="225"/>
      <c r="T60" s="225"/>
      <c r="U60" s="225"/>
      <c r="V60" s="227"/>
      <c r="W60" s="72"/>
      <c r="X60" s="77"/>
    </row>
    <row r="61" spans="1:24" ht="15" customHeight="1" x14ac:dyDescent="0.15">
      <c r="A61" s="72">
        <v>56</v>
      </c>
      <c r="B61" s="236"/>
      <c r="C61" s="237" t="str">
        <f>IF((Ⅳ２!$I$12)="次に進む前に確認が必要です！","入力不可(前ページへ戻って確認！）","")</f>
        <v>入力不可(前ページへ戻って確認！）</v>
      </c>
      <c r="D61" s="248"/>
      <c r="E61" s="239">
        <f t="shared" si="2"/>
        <v>0</v>
      </c>
      <c r="F61" s="240"/>
      <c r="G61" s="241" t="str">
        <f t="shared" si="5"/>
        <v/>
      </c>
      <c r="H61" s="249"/>
      <c r="I61" s="243" t="str">
        <f t="shared" si="6"/>
        <v/>
      </c>
      <c r="J61" s="244"/>
      <c r="K61" s="245" t="s">
        <v>353</v>
      </c>
      <c r="L61" s="246" t="str">
        <f>IF(ISERROR(VLOOKUP(J61,(初期設定!$C$20):(初期設定!$D$26),2)),"",VLOOKUP(J61,(初期設定!$C$20):(初期設定!$D$26),2))</f>
        <v/>
      </c>
      <c r="M61" s="243" t="str">
        <f t="shared" si="3"/>
        <v/>
      </c>
      <c r="N61" s="250"/>
      <c r="O61" s="73"/>
      <c r="P61" s="73"/>
      <c r="Q61" s="171"/>
      <c r="R61" s="225"/>
      <c r="S61" s="225"/>
      <c r="T61" s="225"/>
      <c r="U61" s="225"/>
      <c r="V61" s="227"/>
      <c r="W61" s="72"/>
      <c r="X61" s="77"/>
    </row>
    <row r="62" spans="1:24" ht="15" customHeight="1" x14ac:dyDescent="0.15">
      <c r="A62" s="72">
        <v>57</v>
      </c>
      <c r="B62" s="236"/>
      <c r="C62" s="237" t="str">
        <f>IF((Ⅳ２!$I$12)="次に進む前に確認が必要です！","入力不可(前ページへ戻って確認！）","")</f>
        <v>入力不可(前ページへ戻って確認！）</v>
      </c>
      <c r="D62" s="248"/>
      <c r="E62" s="239">
        <f t="shared" si="2"/>
        <v>0</v>
      </c>
      <c r="F62" s="240"/>
      <c r="G62" s="241" t="str">
        <f t="shared" si="5"/>
        <v/>
      </c>
      <c r="H62" s="249"/>
      <c r="I62" s="243" t="str">
        <f t="shared" si="6"/>
        <v/>
      </c>
      <c r="J62" s="244"/>
      <c r="K62" s="245" t="s">
        <v>353</v>
      </c>
      <c r="L62" s="246" t="str">
        <f>IF(ISERROR(VLOOKUP(J62,(初期設定!$C$20):(初期設定!$D$26),2)),"",VLOOKUP(J62,(初期設定!$C$20):(初期設定!$D$26),2))</f>
        <v/>
      </c>
      <c r="M62" s="243" t="str">
        <f t="shared" si="3"/>
        <v/>
      </c>
      <c r="N62" s="250"/>
      <c r="O62" s="73"/>
      <c r="P62" s="73"/>
      <c r="Q62" s="171"/>
      <c r="R62" s="225"/>
      <c r="S62" s="225"/>
      <c r="T62" s="225"/>
      <c r="U62" s="225"/>
      <c r="V62" s="227"/>
      <c r="W62" s="72"/>
      <c r="X62" s="77"/>
    </row>
    <row r="63" spans="1:24" ht="15" customHeight="1" x14ac:dyDescent="0.15">
      <c r="A63" s="72">
        <v>58</v>
      </c>
      <c r="B63" s="236"/>
      <c r="C63" s="237" t="str">
        <f>IF((Ⅳ２!$I$12)="次に進む前に確認が必要です！","入力不可(前ページへ戻って確認！）","")</f>
        <v>入力不可(前ページへ戻って確認！）</v>
      </c>
      <c r="D63" s="248"/>
      <c r="E63" s="239">
        <f t="shared" si="2"/>
        <v>0</v>
      </c>
      <c r="F63" s="240"/>
      <c r="G63" s="241" t="str">
        <f t="shared" si="5"/>
        <v/>
      </c>
      <c r="H63" s="249"/>
      <c r="I63" s="243" t="str">
        <f t="shared" si="6"/>
        <v/>
      </c>
      <c r="J63" s="244"/>
      <c r="K63" s="245" t="s">
        <v>353</v>
      </c>
      <c r="L63" s="246" t="str">
        <f>IF(ISERROR(VLOOKUP(J63,(初期設定!$C$20):(初期設定!$D$26),2)),"",VLOOKUP(J63,(初期設定!$C$20):(初期設定!$D$26),2))</f>
        <v/>
      </c>
      <c r="M63" s="243" t="str">
        <f t="shared" si="3"/>
        <v/>
      </c>
      <c r="N63" s="250"/>
      <c r="O63" s="73"/>
      <c r="P63" s="73"/>
      <c r="Q63" s="171"/>
      <c r="R63" s="225"/>
      <c r="S63" s="225"/>
      <c r="T63" s="225"/>
      <c r="U63" s="225"/>
      <c r="V63" s="227"/>
      <c r="W63" s="72"/>
      <c r="X63" s="77"/>
    </row>
    <row r="64" spans="1:24" ht="15" customHeight="1" x14ac:dyDescent="0.15">
      <c r="A64" s="72">
        <v>59</v>
      </c>
      <c r="B64" s="236"/>
      <c r="C64" s="237" t="str">
        <f>IF((Ⅳ２!$I$12)="次に進む前に確認が必要です！","入力不可(前ページへ戻って確認！）","")</f>
        <v>入力不可(前ページへ戻って確認！）</v>
      </c>
      <c r="D64" s="248"/>
      <c r="E64" s="239">
        <f t="shared" si="2"/>
        <v>0</v>
      </c>
      <c r="F64" s="240"/>
      <c r="G64" s="241" t="str">
        <f t="shared" si="5"/>
        <v/>
      </c>
      <c r="H64" s="249"/>
      <c r="I64" s="243" t="str">
        <f t="shared" si="6"/>
        <v/>
      </c>
      <c r="J64" s="244"/>
      <c r="K64" s="245" t="s">
        <v>353</v>
      </c>
      <c r="L64" s="246" t="str">
        <f>IF(ISERROR(VLOOKUP(J64,(初期設定!$C$20):(初期設定!$D$26),2)),"",VLOOKUP(J64,(初期設定!$C$20):(初期設定!$D$26),2))</f>
        <v/>
      </c>
      <c r="M64" s="243" t="str">
        <f t="shared" si="3"/>
        <v/>
      </c>
      <c r="N64" s="250"/>
      <c r="O64" s="73"/>
      <c r="P64" s="73"/>
      <c r="Q64" s="171"/>
      <c r="R64" s="225"/>
      <c r="S64" s="225"/>
      <c r="T64" s="225"/>
      <c r="U64" s="225"/>
      <c r="V64" s="227"/>
      <c r="W64" s="72"/>
      <c r="X64" s="77"/>
    </row>
    <row r="65" spans="1:24" ht="15" customHeight="1" thickBot="1" x14ac:dyDescent="0.2">
      <c r="A65" s="72">
        <v>60</v>
      </c>
      <c r="B65" s="236"/>
      <c r="C65" s="237" t="str">
        <f>IF((Ⅳ２!$I$12)="次に進む前に確認が必要です！","入力不可(前ページへ戻って確認！）","")</f>
        <v>入力不可(前ページへ戻って確認！）</v>
      </c>
      <c r="D65" s="251"/>
      <c r="E65" s="239">
        <f t="shared" si="2"/>
        <v>0</v>
      </c>
      <c r="F65" s="252"/>
      <c r="G65" s="253" t="str">
        <f t="shared" si="5"/>
        <v/>
      </c>
      <c r="H65" s="254"/>
      <c r="I65" s="255" t="str">
        <f t="shared" si="6"/>
        <v/>
      </c>
      <c r="J65" s="244"/>
      <c r="K65" s="256" t="s">
        <v>353</v>
      </c>
      <c r="L65" s="246" t="str">
        <f>IF(ISERROR(VLOOKUP(J65,(初期設定!$C$20):(初期設定!$D$26),2)),"",VLOOKUP(J65,(初期設定!$C$20):(初期設定!$D$26),2))</f>
        <v/>
      </c>
      <c r="M65" s="255" t="str">
        <f t="shared" si="3"/>
        <v/>
      </c>
      <c r="N65" s="257"/>
      <c r="O65" s="73"/>
      <c r="P65" s="73"/>
      <c r="Q65" s="171"/>
      <c r="R65" s="225"/>
      <c r="S65" s="225"/>
      <c r="T65" s="225"/>
      <c r="U65" s="225"/>
      <c r="V65" s="227"/>
      <c r="W65" s="72"/>
      <c r="X65" s="77"/>
    </row>
    <row r="66" spans="1:24" ht="15.75" x14ac:dyDescent="0.1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  <c r="O66" s="73"/>
      <c r="P66" s="73"/>
      <c r="Q66" s="171"/>
      <c r="R66" s="225"/>
      <c r="S66" s="225"/>
      <c r="T66" s="225"/>
      <c r="U66" s="225"/>
      <c r="V66" s="227"/>
      <c r="W66" s="72"/>
      <c r="X66" s="77"/>
    </row>
    <row r="67" spans="1:24" ht="15.75" x14ac:dyDescent="0.1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3"/>
      <c r="O67" s="73"/>
      <c r="P67" s="73"/>
      <c r="Q67" s="171"/>
      <c r="R67" s="225"/>
      <c r="S67" s="225"/>
      <c r="T67" s="225"/>
      <c r="U67" s="225"/>
      <c r="V67" s="227"/>
      <c r="W67" s="72"/>
      <c r="X67" s="77"/>
    </row>
    <row r="68" spans="1:24" ht="15.75" x14ac:dyDescent="0.1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3"/>
      <c r="O68" s="73"/>
      <c r="P68" s="73"/>
      <c r="Q68" s="171"/>
      <c r="R68" s="258"/>
      <c r="S68" s="258"/>
      <c r="T68" s="258"/>
      <c r="U68" s="225"/>
      <c r="V68" s="227"/>
      <c r="W68" s="72"/>
      <c r="X68" s="77"/>
    </row>
    <row r="69" spans="1:24" ht="15.75" x14ac:dyDescent="0.15">
      <c r="R69" s="259"/>
      <c r="S69" s="259"/>
      <c r="T69" s="259"/>
      <c r="U69" s="260"/>
      <c r="V69" s="261"/>
      <c r="W69" s="77"/>
      <c r="X69" s="77"/>
    </row>
    <row r="70" spans="1:24" ht="15.75" x14ac:dyDescent="0.15">
      <c r="R70" s="259"/>
      <c r="S70" s="259"/>
      <c r="T70" s="259"/>
      <c r="U70" s="260"/>
      <c r="V70" s="261"/>
      <c r="W70" s="77"/>
      <c r="X70" s="77"/>
    </row>
    <row r="71" spans="1:24" ht="15.75" x14ac:dyDescent="0.15">
      <c r="R71" s="259"/>
      <c r="S71" s="259"/>
      <c r="T71" s="259"/>
      <c r="U71" s="260"/>
      <c r="V71" s="261"/>
      <c r="W71" s="77"/>
      <c r="X71" s="77"/>
    </row>
    <row r="72" spans="1:24" ht="15.75" x14ac:dyDescent="0.15">
      <c r="R72" s="259"/>
      <c r="S72" s="259"/>
      <c r="T72" s="259"/>
      <c r="U72" s="260"/>
      <c r="V72" s="261"/>
      <c r="W72" s="77"/>
      <c r="X72" s="77"/>
    </row>
    <row r="73" spans="1:24" ht="15.75" x14ac:dyDescent="0.15">
      <c r="R73" s="259"/>
      <c r="S73" s="259"/>
      <c r="T73" s="259"/>
      <c r="U73" s="260"/>
      <c r="V73" s="261"/>
      <c r="W73" s="77"/>
      <c r="X73" s="77"/>
    </row>
    <row r="74" spans="1:24" ht="15.75" x14ac:dyDescent="0.15">
      <c r="R74" s="259"/>
      <c r="S74" s="259"/>
      <c r="T74" s="259"/>
      <c r="U74" s="260"/>
      <c r="V74" s="261"/>
      <c r="W74" s="77"/>
      <c r="X74" s="77"/>
    </row>
    <row r="75" spans="1:24" ht="15.75" x14ac:dyDescent="0.15">
      <c r="R75" s="259"/>
      <c r="S75" s="259"/>
      <c r="T75" s="259"/>
      <c r="U75" s="260"/>
      <c r="V75" s="261"/>
      <c r="W75" s="77"/>
      <c r="X75" s="77"/>
    </row>
    <row r="76" spans="1:24" ht="15.75" x14ac:dyDescent="0.25">
      <c r="R76" s="259"/>
      <c r="S76" s="259"/>
      <c r="T76" s="259"/>
      <c r="U76" s="262"/>
      <c r="V76" s="263"/>
      <c r="W76" s="77"/>
      <c r="X76" s="77"/>
    </row>
    <row r="77" spans="1:24" ht="15.75" x14ac:dyDescent="0.15">
      <c r="R77" s="259"/>
      <c r="S77" s="259"/>
      <c r="T77" s="259"/>
      <c r="U77" s="260"/>
      <c r="V77" s="261"/>
      <c r="W77" s="77"/>
      <c r="X77" s="77"/>
    </row>
    <row r="78" spans="1:24" ht="15.75" x14ac:dyDescent="0.15">
      <c r="R78" s="259"/>
      <c r="S78" s="259"/>
      <c r="T78" s="259"/>
      <c r="U78" s="260"/>
      <c r="V78" s="261"/>
      <c r="W78" s="77"/>
      <c r="X78" s="77"/>
    </row>
    <row r="79" spans="1:24" ht="15.75" x14ac:dyDescent="0.15">
      <c r="R79" s="259"/>
      <c r="S79" s="259"/>
      <c r="T79" s="259"/>
      <c r="U79" s="260"/>
      <c r="V79" s="261"/>
      <c r="W79" s="77"/>
      <c r="X79" s="77"/>
    </row>
    <row r="80" spans="1:24" ht="15.75" x14ac:dyDescent="0.15">
      <c r="R80" s="259"/>
      <c r="S80" s="259"/>
      <c r="T80" s="259"/>
      <c r="U80" s="260"/>
      <c r="V80" s="261"/>
      <c r="W80" s="77"/>
      <c r="X80" s="77"/>
    </row>
    <row r="81" spans="18:24" ht="15.75" x14ac:dyDescent="0.15">
      <c r="R81" s="259"/>
      <c r="S81" s="259"/>
      <c r="T81" s="259"/>
      <c r="U81" s="260"/>
      <c r="V81" s="261"/>
      <c r="W81" s="77"/>
      <c r="X81" s="77"/>
    </row>
    <row r="82" spans="18:24" ht="15.75" x14ac:dyDescent="0.15">
      <c r="R82" s="259"/>
      <c r="S82" s="259"/>
      <c r="T82" s="259"/>
      <c r="U82" s="260"/>
      <c r="V82" s="261"/>
      <c r="W82" s="77"/>
      <c r="X82" s="77"/>
    </row>
    <row r="83" spans="18:24" ht="15.75" x14ac:dyDescent="0.15">
      <c r="R83" s="259"/>
      <c r="S83" s="259"/>
      <c r="T83" s="259"/>
      <c r="U83" s="260"/>
      <c r="V83" s="261"/>
      <c r="W83" s="77"/>
      <c r="X83" s="77"/>
    </row>
    <row r="84" spans="18:24" ht="15.75" x14ac:dyDescent="0.15">
      <c r="R84" s="259"/>
      <c r="S84" s="259"/>
      <c r="T84" s="259"/>
      <c r="U84" s="260"/>
      <c r="V84" s="261"/>
      <c r="W84" s="77"/>
      <c r="X84" s="77"/>
    </row>
    <row r="85" spans="18:24" ht="15.75" x14ac:dyDescent="0.15">
      <c r="R85" s="259"/>
      <c r="S85" s="259"/>
      <c r="T85" s="259"/>
      <c r="U85" s="260"/>
      <c r="V85" s="261"/>
      <c r="W85" s="77"/>
      <c r="X85" s="77"/>
    </row>
    <row r="86" spans="18:24" ht="15.75" x14ac:dyDescent="0.15">
      <c r="R86" s="259"/>
      <c r="S86" s="259"/>
      <c r="T86" s="259"/>
      <c r="U86" s="260"/>
      <c r="V86" s="261"/>
      <c r="W86" s="77"/>
      <c r="X86" s="77"/>
    </row>
    <row r="87" spans="18:24" ht="15.75" x14ac:dyDescent="0.15">
      <c r="R87" s="259"/>
      <c r="S87" s="259"/>
      <c r="T87" s="259"/>
      <c r="U87" s="260"/>
      <c r="V87" s="261"/>
      <c r="W87" s="77"/>
      <c r="X87" s="77"/>
    </row>
    <row r="88" spans="18:24" ht="15.75" x14ac:dyDescent="0.15">
      <c r="R88" s="259"/>
      <c r="S88" s="259"/>
      <c r="T88" s="259"/>
      <c r="U88" s="260"/>
      <c r="V88" s="261"/>
      <c r="W88" s="77"/>
      <c r="X88" s="77"/>
    </row>
    <row r="89" spans="18:24" ht="15.75" x14ac:dyDescent="0.15">
      <c r="R89" s="259"/>
      <c r="S89" s="259"/>
      <c r="T89" s="259"/>
      <c r="U89" s="260"/>
      <c r="V89" s="261"/>
      <c r="W89" s="77"/>
      <c r="X89" s="77"/>
    </row>
    <row r="90" spans="18:24" ht="15.75" x14ac:dyDescent="0.15">
      <c r="R90" s="259"/>
      <c r="S90" s="259"/>
      <c r="T90" s="259"/>
      <c r="U90" s="260"/>
      <c r="V90" s="261"/>
      <c r="W90" s="77"/>
      <c r="X90" s="77"/>
    </row>
    <row r="91" spans="18:24" ht="15.75" x14ac:dyDescent="0.15">
      <c r="R91" s="259"/>
      <c r="S91" s="259"/>
      <c r="T91" s="259"/>
      <c r="U91" s="260"/>
      <c r="V91" s="261"/>
      <c r="W91" s="77"/>
      <c r="X91" s="77"/>
    </row>
    <row r="92" spans="18:24" ht="15.75" x14ac:dyDescent="0.15">
      <c r="R92" s="259"/>
      <c r="S92" s="259"/>
      <c r="T92" s="259"/>
      <c r="U92" s="260"/>
      <c r="V92" s="261"/>
      <c r="W92" s="77"/>
      <c r="X92" s="77"/>
    </row>
    <row r="93" spans="18:24" ht="15.75" x14ac:dyDescent="0.15">
      <c r="R93" s="259"/>
      <c r="S93" s="259"/>
      <c r="T93" s="259"/>
      <c r="U93" s="260"/>
      <c r="V93" s="261"/>
      <c r="W93" s="77"/>
      <c r="X93" s="77"/>
    </row>
    <row r="94" spans="18:24" ht="15.75" x14ac:dyDescent="0.15">
      <c r="R94" s="259"/>
      <c r="S94" s="259"/>
      <c r="T94" s="259"/>
      <c r="U94" s="260"/>
      <c r="V94" s="261"/>
      <c r="W94" s="77"/>
      <c r="X94" s="77"/>
    </row>
    <row r="95" spans="18:24" ht="15.75" x14ac:dyDescent="0.15">
      <c r="R95" s="259"/>
      <c r="S95" s="259"/>
      <c r="T95" s="259"/>
      <c r="U95" s="260"/>
      <c r="V95" s="261"/>
      <c r="W95" s="77"/>
      <c r="X95" s="77"/>
    </row>
    <row r="96" spans="18:24" ht="15.75" x14ac:dyDescent="0.15">
      <c r="R96" s="259"/>
      <c r="S96" s="259"/>
      <c r="T96" s="259"/>
      <c r="U96" s="260"/>
      <c r="V96" s="261"/>
      <c r="W96" s="77"/>
      <c r="X96" s="77"/>
    </row>
    <row r="97" spans="14:24" ht="15.75" x14ac:dyDescent="0.15">
      <c r="R97" s="259"/>
      <c r="S97" s="259"/>
      <c r="T97" s="259"/>
      <c r="U97" s="260"/>
      <c r="V97" s="261"/>
      <c r="W97" s="77"/>
      <c r="X97" s="77"/>
    </row>
    <row r="98" spans="14:24" ht="15.75" x14ac:dyDescent="0.15">
      <c r="R98" s="259"/>
      <c r="S98" s="259"/>
      <c r="T98" s="259"/>
      <c r="U98" s="260"/>
      <c r="V98" s="261"/>
      <c r="W98" s="77"/>
      <c r="X98" s="77"/>
    </row>
    <row r="99" spans="14:24" x14ac:dyDescent="0.15">
      <c r="R99" s="259"/>
      <c r="S99" s="259"/>
      <c r="T99" s="259"/>
      <c r="W99" s="77"/>
      <c r="X99" s="77"/>
    </row>
    <row r="100" spans="14:24" x14ac:dyDescent="0.15">
      <c r="R100" s="259"/>
      <c r="S100" s="259"/>
      <c r="T100" s="259"/>
      <c r="W100" s="77"/>
      <c r="X100" s="77"/>
    </row>
    <row r="101" spans="14:24" x14ac:dyDescent="0.15">
      <c r="R101" s="259"/>
      <c r="S101" s="259"/>
      <c r="T101" s="259"/>
      <c r="W101" s="77"/>
      <c r="X101" s="77"/>
    </row>
    <row r="102" spans="14:24" x14ac:dyDescent="0.15">
      <c r="R102" s="259"/>
      <c r="S102" s="259"/>
      <c r="T102" s="259"/>
      <c r="W102" s="77"/>
      <c r="X102" s="77"/>
    </row>
    <row r="103" spans="14:24" x14ac:dyDescent="0.15">
      <c r="N103" s="77"/>
      <c r="O103" s="77"/>
      <c r="P103" s="77"/>
      <c r="R103" s="259"/>
      <c r="S103" s="259"/>
      <c r="T103" s="259"/>
      <c r="W103" s="77"/>
      <c r="X103" s="77"/>
    </row>
    <row r="104" spans="14:24" x14ac:dyDescent="0.15">
      <c r="N104" s="77"/>
      <c r="O104" s="77"/>
      <c r="P104" s="77"/>
      <c r="R104" s="259"/>
      <c r="S104" s="259"/>
      <c r="T104" s="259"/>
      <c r="W104" s="77"/>
      <c r="X104" s="77"/>
    </row>
    <row r="105" spans="14:24" x14ac:dyDescent="0.15">
      <c r="N105" s="77"/>
      <c r="O105" s="77"/>
      <c r="P105" s="77"/>
      <c r="R105" s="259"/>
      <c r="S105" s="259"/>
      <c r="T105" s="259"/>
      <c r="W105" s="77"/>
      <c r="X105" s="77"/>
    </row>
    <row r="106" spans="14:24" x14ac:dyDescent="0.15">
      <c r="N106" s="77"/>
      <c r="O106" s="77"/>
      <c r="P106" s="77"/>
      <c r="R106" s="259"/>
      <c r="S106" s="259"/>
      <c r="T106" s="259"/>
      <c r="W106" s="77"/>
      <c r="X106" s="77"/>
    </row>
    <row r="107" spans="14:24" x14ac:dyDescent="0.15">
      <c r="N107" s="77"/>
      <c r="O107" s="77"/>
      <c r="P107" s="77"/>
      <c r="R107" s="259"/>
      <c r="S107" s="259"/>
      <c r="T107" s="259"/>
      <c r="W107" s="77"/>
      <c r="X107" s="77"/>
    </row>
    <row r="108" spans="14:24" x14ac:dyDescent="0.15">
      <c r="N108" s="77"/>
      <c r="O108" s="77"/>
      <c r="P108" s="77"/>
      <c r="R108" s="265"/>
      <c r="S108" s="265"/>
      <c r="T108" s="265"/>
      <c r="W108" s="77"/>
      <c r="X108" s="77"/>
    </row>
    <row r="109" spans="14:24" x14ac:dyDescent="0.15">
      <c r="N109" s="77"/>
      <c r="O109" s="77"/>
      <c r="P109" s="77"/>
      <c r="R109" s="265"/>
      <c r="S109" s="265"/>
      <c r="T109" s="265"/>
      <c r="W109" s="77"/>
      <c r="X109" s="77"/>
    </row>
    <row r="110" spans="14:24" x14ac:dyDescent="0.15">
      <c r="N110" s="77"/>
      <c r="O110" s="77"/>
      <c r="P110" s="77"/>
      <c r="R110" s="265"/>
      <c r="S110" s="265"/>
      <c r="T110" s="265"/>
      <c r="W110" s="77"/>
      <c r="X110" s="77"/>
    </row>
    <row r="111" spans="14:24" x14ac:dyDescent="0.15">
      <c r="N111" s="77"/>
      <c r="O111" s="77"/>
      <c r="P111" s="77"/>
      <c r="R111" s="265"/>
      <c r="S111" s="265"/>
      <c r="T111" s="265"/>
      <c r="W111" s="77"/>
      <c r="X111" s="77"/>
    </row>
    <row r="112" spans="14:24" x14ac:dyDescent="0.15">
      <c r="N112" s="77"/>
      <c r="O112" s="77"/>
      <c r="P112" s="77"/>
      <c r="R112" s="265"/>
      <c r="S112" s="265"/>
      <c r="T112" s="265"/>
      <c r="W112" s="77"/>
      <c r="X112" s="77"/>
    </row>
    <row r="113" spans="14:24" x14ac:dyDescent="0.15">
      <c r="N113" s="77"/>
      <c r="O113" s="77"/>
      <c r="P113" s="77"/>
      <c r="R113" s="265"/>
      <c r="S113" s="265"/>
      <c r="T113" s="265"/>
      <c r="W113" s="77"/>
      <c r="X113" s="77"/>
    </row>
    <row r="114" spans="14:24" x14ac:dyDescent="0.15">
      <c r="W114" s="94"/>
    </row>
    <row r="115" spans="14:24" x14ac:dyDescent="0.15">
      <c r="W115" s="94"/>
    </row>
    <row r="116" spans="14:24" x14ac:dyDescent="0.15">
      <c r="W116" s="94"/>
    </row>
    <row r="117" spans="14:24" x14ac:dyDescent="0.15">
      <c r="W117" s="94"/>
    </row>
    <row r="118" spans="14:24" x14ac:dyDescent="0.15">
      <c r="W118" s="94"/>
    </row>
    <row r="119" spans="14:24" x14ac:dyDescent="0.15">
      <c r="W119" s="94"/>
    </row>
    <row r="120" spans="14:24" x14ac:dyDescent="0.15">
      <c r="W120" s="94"/>
    </row>
    <row r="121" spans="14:24" x14ac:dyDescent="0.15">
      <c r="W121" s="94"/>
    </row>
    <row r="122" spans="14:24" x14ac:dyDescent="0.15">
      <c r="W122" s="94"/>
    </row>
    <row r="123" spans="14:24" x14ac:dyDescent="0.25">
      <c r="U123" s="267"/>
      <c r="V123" s="268"/>
      <c r="W123" s="94"/>
    </row>
    <row r="124" spans="14:24" x14ac:dyDescent="0.15">
      <c r="W124" s="94"/>
    </row>
    <row r="125" spans="14:24" x14ac:dyDescent="0.15">
      <c r="W125" s="94"/>
    </row>
    <row r="126" spans="14:24" ht="15.75" x14ac:dyDescent="0.15">
      <c r="U126" s="260"/>
      <c r="V126" s="261"/>
      <c r="W126" s="94"/>
    </row>
    <row r="127" spans="14:24" ht="15.75" x14ac:dyDescent="0.15">
      <c r="U127" s="260"/>
      <c r="V127" s="261"/>
      <c r="W127" s="94"/>
    </row>
    <row r="128" spans="14:24" ht="15.75" x14ac:dyDescent="0.15">
      <c r="U128" s="260"/>
      <c r="V128" s="261"/>
      <c r="W128" s="94"/>
    </row>
    <row r="129" spans="21:23" ht="15.75" x14ac:dyDescent="0.15">
      <c r="U129" s="260"/>
      <c r="V129" s="261"/>
      <c r="W129" s="94"/>
    </row>
    <row r="130" spans="21:23" ht="15.75" x14ac:dyDescent="0.15">
      <c r="U130" s="260"/>
      <c r="V130" s="261"/>
      <c r="W130" s="94"/>
    </row>
    <row r="131" spans="21:23" ht="15.75" x14ac:dyDescent="0.15">
      <c r="U131" s="260"/>
      <c r="V131" s="261"/>
      <c r="W131" s="94"/>
    </row>
    <row r="132" spans="21:23" ht="15.75" x14ac:dyDescent="0.15">
      <c r="U132" s="260"/>
      <c r="V132" s="261"/>
      <c r="W132" s="94"/>
    </row>
    <row r="133" spans="21:23" x14ac:dyDescent="0.15">
      <c r="W133" s="94"/>
    </row>
    <row r="134" spans="21:23" x14ac:dyDescent="0.15">
      <c r="W134" s="94"/>
    </row>
    <row r="135" spans="21:23" x14ac:dyDescent="0.15">
      <c r="W135" s="94"/>
    </row>
    <row r="136" spans="21:23" x14ac:dyDescent="0.15">
      <c r="W136" s="94"/>
    </row>
    <row r="137" spans="21:23" x14ac:dyDescent="0.15">
      <c r="W137" s="94"/>
    </row>
    <row r="138" spans="21:23" x14ac:dyDescent="0.15">
      <c r="W138" s="94"/>
    </row>
    <row r="141" spans="21:23" x14ac:dyDescent="0.15">
      <c r="V141" s="77"/>
    </row>
    <row r="142" spans="21:23" x14ac:dyDescent="0.15">
      <c r="V142" s="77"/>
    </row>
    <row r="143" spans="21:23" x14ac:dyDescent="0.15">
      <c r="V143" s="77"/>
    </row>
    <row r="144" spans="21:23" x14ac:dyDescent="0.15">
      <c r="V144" s="77"/>
    </row>
    <row r="145" spans="21:22" x14ac:dyDescent="0.15">
      <c r="V145" s="77"/>
    </row>
    <row r="146" spans="21:22" x14ac:dyDescent="0.15">
      <c r="V146" s="77"/>
    </row>
    <row r="147" spans="21:22" x14ac:dyDescent="0.15">
      <c r="V147" s="77"/>
    </row>
    <row r="148" spans="21:22" x14ac:dyDescent="0.15">
      <c r="V148" s="77"/>
    </row>
    <row r="149" spans="21:22" x14ac:dyDescent="0.15">
      <c r="V149" s="77"/>
    </row>
    <row r="150" spans="21:22" x14ac:dyDescent="0.15">
      <c r="V150" s="77"/>
    </row>
    <row r="151" spans="21:22" x14ac:dyDescent="0.15">
      <c r="V151" s="77"/>
    </row>
    <row r="152" spans="21:22" x14ac:dyDescent="0.15">
      <c r="V152" s="77"/>
    </row>
    <row r="153" spans="21:22" x14ac:dyDescent="0.15">
      <c r="V153" s="77"/>
    </row>
    <row r="154" spans="21:22" x14ac:dyDescent="0.15">
      <c r="V154" s="77"/>
    </row>
    <row r="155" spans="21:22" x14ac:dyDescent="0.15">
      <c r="V155" s="77"/>
    </row>
    <row r="156" spans="21:22" x14ac:dyDescent="0.15">
      <c r="V156" s="77"/>
    </row>
    <row r="160" spans="21:22" ht="15.75" x14ac:dyDescent="0.15">
      <c r="U160" s="260"/>
      <c r="V160" s="261"/>
    </row>
    <row r="161" spans="21:22" ht="15.75" x14ac:dyDescent="0.15">
      <c r="U161" s="260"/>
      <c r="V161" s="261"/>
    </row>
    <row r="162" spans="21:22" ht="15.75" x14ac:dyDescent="0.15">
      <c r="U162" s="260"/>
      <c r="V162" s="261"/>
    </row>
    <row r="163" spans="21:22" ht="15.75" x14ac:dyDescent="0.15">
      <c r="U163" s="260"/>
      <c r="V163" s="261"/>
    </row>
    <row r="164" spans="21:22" ht="15.75" x14ac:dyDescent="0.15">
      <c r="U164" s="260"/>
      <c r="V164" s="261"/>
    </row>
    <row r="165" spans="21:22" ht="15.75" x14ac:dyDescent="0.15">
      <c r="U165" s="260"/>
      <c r="V165" s="261"/>
    </row>
    <row r="166" spans="21:22" ht="15.75" x14ac:dyDescent="0.15">
      <c r="U166" s="260"/>
      <c r="V166" s="261"/>
    </row>
    <row r="205" spans="22:22" x14ac:dyDescent="0.15">
      <c r="V205" s="77"/>
    </row>
    <row r="206" spans="22:22" x14ac:dyDescent="0.15">
      <c r="V206" s="77"/>
    </row>
    <row r="207" spans="22:22" x14ac:dyDescent="0.15">
      <c r="V207" s="77"/>
    </row>
    <row r="208" spans="22:22" x14ac:dyDescent="0.15">
      <c r="V208" s="77"/>
    </row>
    <row r="209" spans="22:22" x14ac:dyDescent="0.15">
      <c r="V209" s="77"/>
    </row>
    <row r="210" spans="22:22" x14ac:dyDescent="0.15">
      <c r="V210" s="77"/>
    </row>
    <row r="211" spans="22:22" x14ac:dyDescent="0.15">
      <c r="V211" s="77"/>
    </row>
    <row r="212" spans="22:22" x14ac:dyDescent="0.15">
      <c r="V212" s="77"/>
    </row>
    <row r="213" spans="22:22" x14ac:dyDescent="0.15">
      <c r="V213" s="77"/>
    </row>
    <row r="214" spans="22:22" x14ac:dyDescent="0.15">
      <c r="V214" s="77"/>
    </row>
    <row r="215" spans="22:22" x14ac:dyDescent="0.15">
      <c r="V215" s="77"/>
    </row>
    <row r="216" spans="22:22" x14ac:dyDescent="0.15">
      <c r="V216" s="77"/>
    </row>
    <row r="217" spans="22:22" x14ac:dyDescent="0.15">
      <c r="V217" s="77"/>
    </row>
    <row r="218" spans="22:22" x14ac:dyDescent="0.15">
      <c r="V218" s="77"/>
    </row>
    <row r="219" spans="22:22" x14ac:dyDescent="0.15">
      <c r="V219" s="77"/>
    </row>
    <row r="220" spans="22:22" x14ac:dyDescent="0.15">
      <c r="V220" s="77"/>
    </row>
    <row r="221" spans="22:22" x14ac:dyDescent="0.15">
      <c r="V221" s="77"/>
    </row>
    <row r="222" spans="22:22" x14ac:dyDescent="0.15">
      <c r="V222" s="77"/>
    </row>
    <row r="223" spans="22:22" x14ac:dyDescent="0.15">
      <c r="V223" s="77"/>
    </row>
    <row r="224" spans="22:22" x14ac:dyDescent="0.15">
      <c r="V224" s="77"/>
    </row>
    <row r="225" spans="22:22" x14ac:dyDescent="0.15">
      <c r="V225" s="77"/>
    </row>
    <row r="226" spans="22:22" x14ac:dyDescent="0.15">
      <c r="V226" s="77"/>
    </row>
    <row r="227" spans="22:22" x14ac:dyDescent="0.15">
      <c r="V227" s="77"/>
    </row>
    <row r="228" spans="22:22" x14ac:dyDescent="0.15">
      <c r="V228" s="77"/>
    </row>
    <row r="229" spans="22:22" x14ac:dyDescent="0.15">
      <c r="V229" s="77"/>
    </row>
    <row r="230" spans="22:22" x14ac:dyDescent="0.15">
      <c r="V230" s="77"/>
    </row>
    <row r="231" spans="22:22" x14ac:dyDescent="0.15">
      <c r="V231" s="77"/>
    </row>
    <row r="232" spans="22:22" x14ac:dyDescent="0.15">
      <c r="V232" s="77"/>
    </row>
    <row r="233" spans="22:22" x14ac:dyDescent="0.15">
      <c r="V233" s="77"/>
    </row>
    <row r="234" spans="22:22" x14ac:dyDescent="0.15">
      <c r="V234" s="77"/>
    </row>
    <row r="235" spans="22:22" x14ac:dyDescent="0.15">
      <c r="V235" s="77"/>
    </row>
    <row r="236" spans="22:22" x14ac:dyDescent="0.15">
      <c r="V236" s="77"/>
    </row>
    <row r="237" spans="22:22" x14ac:dyDescent="0.15">
      <c r="V237" s="77"/>
    </row>
    <row r="238" spans="22:22" x14ac:dyDescent="0.15">
      <c r="V238" s="77"/>
    </row>
    <row r="239" spans="22:22" x14ac:dyDescent="0.15">
      <c r="V239" s="77"/>
    </row>
    <row r="240" spans="22:22" x14ac:dyDescent="0.15">
      <c r="V240" s="77"/>
    </row>
    <row r="241" spans="22:22" x14ac:dyDescent="0.15">
      <c r="V241" s="77"/>
    </row>
    <row r="242" spans="22:22" x14ac:dyDescent="0.15">
      <c r="V242" s="77"/>
    </row>
    <row r="243" spans="22:22" x14ac:dyDescent="0.15">
      <c r="V243" s="77"/>
    </row>
    <row r="244" spans="22:22" x14ac:dyDescent="0.15">
      <c r="V244" s="77"/>
    </row>
    <row r="245" spans="22:22" x14ac:dyDescent="0.15">
      <c r="V245" s="77"/>
    </row>
    <row r="246" spans="22:22" x14ac:dyDescent="0.15">
      <c r="V246" s="77"/>
    </row>
    <row r="247" spans="22:22" x14ac:dyDescent="0.15">
      <c r="V247" s="77"/>
    </row>
    <row r="248" spans="22:22" x14ac:dyDescent="0.15">
      <c r="V248" s="77"/>
    </row>
    <row r="249" spans="22:22" x14ac:dyDescent="0.15">
      <c r="V249" s="77"/>
    </row>
    <row r="250" spans="22:22" x14ac:dyDescent="0.15">
      <c r="V250" s="77"/>
    </row>
    <row r="251" spans="22:22" x14ac:dyDescent="0.15">
      <c r="V251" s="77"/>
    </row>
    <row r="252" spans="22:22" x14ac:dyDescent="0.15">
      <c r="V252" s="77"/>
    </row>
    <row r="253" spans="22:22" x14ac:dyDescent="0.15">
      <c r="V253" s="77"/>
    </row>
    <row r="254" spans="22:22" x14ac:dyDescent="0.15">
      <c r="V254" s="77"/>
    </row>
    <row r="255" spans="22:22" x14ac:dyDescent="0.15">
      <c r="V255" s="77"/>
    </row>
    <row r="256" spans="22:22" x14ac:dyDescent="0.15">
      <c r="V256" s="77"/>
    </row>
    <row r="257" spans="22:22" x14ac:dyDescent="0.15">
      <c r="V257" s="77"/>
    </row>
    <row r="258" spans="22:22" x14ac:dyDescent="0.15">
      <c r="V258" s="77"/>
    </row>
    <row r="259" spans="22:22" x14ac:dyDescent="0.15">
      <c r="V259" s="77"/>
    </row>
    <row r="260" spans="22:22" x14ac:dyDescent="0.15">
      <c r="V260" s="77"/>
    </row>
    <row r="261" spans="22:22" x14ac:dyDescent="0.15">
      <c r="V261" s="77"/>
    </row>
    <row r="262" spans="22:22" x14ac:dyDescent="0.15">
      <c r="V262" s="77"/>
    </row>
    <row r="263" spans="22:22" x14ac:dyDescent="0.15">
      <c r="V263" s="77"/>
    </row>
    <row r="264" spans="22:22" x14ac:dyDescent="0.15">
      <c r="V264" s="77"/>
    </row>
    <row r="265" spans="22:22" x14ac:dyDescent="0.15">
      <c r="V265" s="77"/>
    </row>
    <row r="266" spans="22:22" x14ac:dyDescent="0.15">
      <c r="V266" s="77"/>
    </row>
    <row r="267" spans="22:22" x14ac:dyDescent="0.15">
      <c r="V267" s="77"/>
    </row>
    <row r="268" spans="22:22" x14ac:dyDescent="0.15">
      <c r="V268" s="77"/>
    </row>
    <row r="269" spans="22:22" x14ac:dyDescent="0.15">
      <c r="V269" s="77"/>
    </row>
    <row r="270" spans="22:22" x14ac:dyDescent="0.15">
      <c r="V270" s="77"/>
    </row>
    <row r="271" spans="22:22" x14ac:dyDescent="0.15">
      <c r="V271" s="77"/>
    </row>
    <row r="272" spans="22:22" x14ac:dyDescent="0.15">
      <c r="V272" s="77"/>
    </row>
    <row r="273" spans="22:22" x14ac:dyDescent="0.15">
      <c r="V273" s="77"/>
    </row>
    <row r="274" spans="22:22" x14ac:dyDescent="0.15">
      <c r="V274" s="77"/>
    </row>
    <row r="275" spans="22:22" x14ac:dyDescent="0.15">
      <c r="V275" s="77"/>
    </row>
    <row r="276" spans="22:22" x14ac:dyDescent="0.15">
      <c r="V276" s="77"/>
    </row>
    <row r="277" spans="22:22" x14ac:dyDescent="0.15">
      <c r="V277" s="77"/>
    </row>
  </sheetData>
  <mergeCells count="10">
    <mergeCell ref="B2:F2"/>
    <mergeCell ref="K5:L5"/>
    <mergeCell ref="M4:N4"/>
    <mergeCell ref="E5:F5"/>
    <mergeCell ref="I5:J5"/>
    <mergeCell ref="M5:N5"/>
    <mergeCell ref="C4:C5"/>
    <mergeCell ref="D4:D5"/>
    <mergeCell ref="E4:F4"/>
    <mergeCell ref="I4:L4"/>
  </mergeCells>
  <phoneticPr fontId="4"/>
  <conditionalFormatting sqref="B6:B65">
    <cfRule type="expression" dxfId="32" priority="1">
      <formula>LEN(B6)&gt;0</formula>
    </cfRule>
  </conditionalFormatting>
  <conditionalFormatting sqref="C6:C65">
    <cfRule type="cellIs" dxfId="31" priority="5" operator="equal">
      <formula>"入力不可"</formula>
    </cfRule>
  </conditionalFormatting>
  <conditionalFormatting sqref="D6:D65">
    <cfRule type="notContainsBlanks" dxfId="30" priority="26">
      <formula>LEN(TRIM(D6))&gt;0</formula>
    </cfRule>
  </conditionalFormatting>
  <conditionalFormatting sqref="E6:E65">
    <cfRule type="cellIs" dxfId="29" priority="8" operator="equal">
      <formula>"入力→"</formula>
    </cfRule>
  </conditionalFormatting>
  <conditionalFormatting sqref="F6:F65 H6:H65 J6:J65 N6:N65 K26:K65">
    <cfRule type="cellIs" dxfId="28" priority="23" operator="greaterThan">
      <formula>0</formula>
    </cfRule>
  </conditionalFormatting>
  <conditionalFormatting sqref="I6:I65">
    <cfRule type="cellIs" dxfId="27" priority="13" operator="equal">
      <formula>"入力→"</formula>
    </cfRule>
  </conditionalFormatting>
  <conditionalFormatting sqref="L6:L65">
    <cfRule type="notContainsBlanks" dxfId="26" priority="24">
      <formula>LEN(TRIM(L6))&gt;0</formula>
    </cfRule>
  </conditionalFormatting>
  <conditionalFormatting sqref="M6:M65">
    <cfRule type="cellIs" dxfId="25" priority="7" operator="equal">
      <formula>"入力→"</formula>
    </cfRule>
  </conditionalFormatting>
  <dataValidations count="5">
    <dataValidation type="list" showInputMessage="1" showErrorMessage="1" sqref="F6:F65" xr:uid="{00000000-0002-0000-0800-000000000000}">
      <formula1>"１年,２年,３年"</formula1>
    </dataValidation>
    <dataValidation type="list" showInputMessage="1" showErrorMessage="1" sqref="N6:N65" xr:uid="{00000000-0002-0000-0800-000001000000}">
      <formula1>$U$2:$U$3</formula1>
    </dataValidation>
    <dataValidation showInputMessage="1" showErrorMessage="1" sqref="L6:L65" xr:uid="{00000000-0002-0000-0800-000002000000}"/>
    <dataValidation type="list" allowBlank="1" showInputMessage="1" showErrorMessage="1" sqref="H6:H65" xr:uid="{00000000-0002-0000-0800-000003000000}">
      <formula1>",有り,なし"</formula1>
    </dataValidation>
    <dataValidation type="list" showInputMessage="1" showErrorMessage="1" sqref="J6:J65" xr:uid="{00000000-0002-0000-0800-000004000000}">
      <formula1>$S$2:$S$6</formula1>
    </dataValidation>
  </dataValidations>
  <pageMargins left="0.7" right="0.7" top="0.75" bottom="0.75" header="0.3" footer="0.3"/>
  <pageSetup paperSize="9" scale="75" orientation="portrait" r:id="rId1"/>
  <rowBreaks count="1" manualBreakCount="1">
    <brk id="65" min="1" max="13" man="1"/>
  </rowBreaks>
  <ignoredErrors>
    <ignoredError sqref="I10:I65 I6:I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800-000005000000}">
          <x14:formula1>
            <xm:f>初期設定!$D$11:$D$18</xm:f>
          </x14:formula1>
          <xm:sqref>B6:B65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初期設定</vt:lpstr>
      <vt:lpstr>Ⅰ</vt:lpstr>
      <vt:lpstr>Ⅱ</vt:lpstr>
      <vt:lpstr>Ⅲ１</vt:lpstr>
      <vt:lpstr>Ⅲ２</vt:lpstr>
      <vt:lpstr>Ⅳ１</vt:lpstr>
      <vt:lpstr>Ⅳ２</vt:lpstr>
      <vt:lpstr>Ⅴ１</vt:lpstr>
      <vt:lpstr>Ⅴ２</vt:lpstr>
      <vt:lpstr>Ⅵ１</vt:lpstr>
      <vt:lpstr>Ⅵ２</vt:lpstr>
      <vt:lpstr>Ⅰ!Print_Area</vt:lpstr>
      <vt:lpstr>Ⅱ!Print_Area</vt:lpstr>
      <vt:lpstr>Ⅲ１!Print_Area</vt:lpstr>
      <vt:lpstr>Ⅳ１!Print_Area</vt:lpstr>
      <vt:lpstr>Ⅳ２!Print_Area</vt:lpstr>
      <vt:lpstr>Ⅴ１!Print_Area</vt:lpstr>
      <vt:lpstr>Ⅴ２!Print_Area</vt:lpstr>
      <vt:lpstr>Ⅵ１!Print_Area</vt:lpstr>
      <vt:lpstr>Ⅵ２!Print_Area</vt:lpstr>
      <vt:lpstr>非表示</vt:lpstr>
      <vt:lpstr>表示</vt:lpstr>
    </vt:vector>
  </TitlesOfParts>
  <Company>宮崎県教育庁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宮崎県教育庁</dc:creator>
  <cp:lastModifiedBy>池田 輝彦</cp:lastModifiedBy>
  <cp:lastPrinted>2023-05-09T08:21:38Z</cp:lastPrinted>
  <dcterms:created xsi:type="dcterms:W3CDTF">2017-10-12T02:11:16Z</dcterms:created>
  <dcterms:modified xsi:type="dcterms:W3CDTF">2023-05-09T08:41:25Z</dcterms:modified>
</cp:coreProperties>
</file>