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trlProps/ctrlProp2.xml" ContentType="application/vnd.ms-excel.controlproperties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trlProps/ctrlProp3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R4_県高総文\"/>
    </mc:Choice>
  </mc:AlternateContent>
  <xr:revisionPtr revIDLastSave="0" documentId="13_ncr:1_{C5898DC5-3EBB-4212-9E8B-AE54A227E9FA}" xr6:coauthVersionLast="36" xr6:coauthVersionMax="41" xr10:uidLastSave="{00000000-0000-0000-0000-000000000000}"/>
  <bookViews>
    <workbookView showSheetTabs="0" xWindow="-120" yWindow="-120" windowWidth="19440" windowHeight="11640" firstSheet="1" activeTab="1" xr2:uid="{00000000-000D-0000-FFFF-FFFF00000000}"/>
  </bookViews>
  <sheets>
    <sheet name="初期設定" sheetId="10" state="hidden" r:id="rId1"/>
    <sheet name="Ⅰ" sheetId="7" r:id="rId2"/>
    <sheet name="Ⅱ" sheetId="13" r:id="rId3"/>
    <sheet name="Ⅲ１" sheetId="11" r:id="rId4"/>
    <sheet name="Ⅲ２" sheetId="16" r:id="rId5"/>
    <sheet name="Ⅳ１" sheetId="2" r:id="rId6"/>
    <sheet name="Ⅳ２" sheetId="17" r:id="rId7"/>
    <sheet name="Ⅴ１" sheetId="4" r:id="rId8"/>
    <sheet name="Ⅴ２" sheetId="5" r:id="rId9"/>
    <sheet name="Ⅵ１" sheetId="6" r:id="rId10"/>
    <sheet name="Ⅵ２" sheetId="8" r:id="rId11"/>
  </sheets>
  <definedNames>
    <definedName name="_xlnm.Print_Area" localSheetId="1">Ⅰ!$A$1:$N$37</definedName>
    <definedName name="_xlnm.Print_Area" localSheetId="2">Ⅱ!$A$1:$V$23</definedName>
    <definedName name="_xlnm.Print_Area" localSheetId="3">Ⅲ１!$A$1:$G$16</definedName>
    <definedName name="_xlnm.Print_Area" localSheetId="5">Ⅳ１!$A$1:$K$24</definedName>
    <definedName name="_xlnm.Print_Area" localSheetId="6">Ⅳ２!$A$1:$K$24</definedName>
    <definedName name="_xlnm.Print_Area" localSheetId="7">Ⅴ１!$A$1:$N$65</definedName>
    <definedName name="_xlnm.Print_Area" localSheetId="8">Ⅴ２!$A$1:$N$65</definedName>
    <definedName name="_xlnm.Print_Area" localSheetId="9">Ⅵ１!$A$1:$P$149</definedName>
    <definedName name="_xlnm.Print_Area" localSheetId="10">Ⅵ２!$A$1:$P$149</definedName>
    <definedName name="図形">INDIRECT(Ⅱ!$F$29)</definedName>
    <definedName name="非表示">Ⅱ!$Y$13:$AG$21</definedName>
    <definedName name="表示">Ⅱ!$AI$13:$AQ$21</definedName>
  </definedNames>
  <calcPr calcId="191029"/>
</workbook>
</file>

<file path=xl/calcChain.xml><?xml version="1.0" encoding="utf-8"?>
<calcChain xmlns="http://schemas.openxmlformats.org/spreadsheetml/2006/main">
  <c r="E65" i="5" l="1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D21" i="8" l="1"/>
  <c r="C21" i="8"/>
  <c r="D21" i="6"/>
  <c r="C21" i="6"/>
  <c r="D4" i="5" l="1"/>
  <c r="C4" i="5"/>
  <c r="D103" i="6" l="1"/>
  <c r="D49" i="8"/>
  <c r="D103" i="8" s="1"/>
  <c r="H99" i="10" l="1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M25" i="17" l="1"/>
  <c r="M24" i="17"/>
  <c r="M23" i="17" l="1"/>
  <c r="M22" i="17"/>
  <c r="M20" i="17"/>
  <c r="M21" i="17"/>
  <c r="C12" i="8" l="1"/>
  <c r="C10" i="8"/>
  <c r="C8" i="8"/>
  <c r="C12" i="6"/>
  <c r="C10" i="6"/>
  <c r="C8" i="6"/>
  <c r="A18" i="17"/>
  <c r="A16" i="17"/>
  <c r="A14" i="17"/>
  <c r="Q49" i="8" l="1"/>
  <c r="S49" i="8"/>
  <c r="M65" i="4" l="1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D33" i="8" l="1"/>
  <c r="I33" i="8"/>
  <c r="E9" i="7" l="1"/>
  <c r="B15" i="7" l="1"/>
  <c r="C95" i="8" l="1"/>
  <c r="C149" i="8" s="1"/>
  <c r="C149" i="6"/>
  <c r="G12" i="8"/>
  <c r="M12" i="8" s="1"/>
  <c r="G10" i="8"/>
  <c r="M10" i="8" s="1"/>
  <c r="G8" i="8"/>
  <c r="M8" i="8" s="1"/>
  <c r="G8" i="6"/>
  <c r="M8" i="6" s="1"/>
  <c r="G10" i="6"/>
  <c r="M10" i="6" s="1"/>
  <c r="G12" i="6"/>
  <c r="M12" i="6" s="1"/>
  <c r="B1" i="8" l="1"/>
  <c r="B1" i="6"/>
  <c r="B2" i="17"/>
  <c r="B2" i="2"/>
  <c r="C2" i="16"/>
  <c r="C2" i="11"/>
  <c r="C2" i="13"/>
  <c r="B2" i="7"/>
  <c r="C23" i="7" l="1"/>
  <c r="L65" i="5" l="1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M15" i="6" l="1"/>
  <c r="G15" i="6"/>
  <c r="C15" i="6"/>
  <c r="M15" i="8"/>
  <c r="G15" i="8"/>
  <c r="C15" i="8"/>
  <c r="I33" i="6" l="1"/>
  <c r="S103" i="8"/>
  <c r="Q103" i="8"/>
  <c r="S9" i="4"/>
  <c r="R9" i="4"/>
  <c r="Q9" i="4"/>
  <c r="T8" i="4"/>
  <c r="S8" i="4"/>
  <c r="R8" i="4"/>
  <c r="Q8" i="4"/>
  <c r="T7" i="4"/>
  <c r="S7" i="4"/>
  <c r="R7" i="4"/>
  <c r="Q7" i="4"/>
  <c r="T6" i="4"/>
  <c r="S6" i="4"/>
  <c r="R6" i="4"/>
  <c r="Q6" i="4"/>
  <c r="T5" i="4"/>
  <c r="S5" i="4"/>
  <c r="R5" i="4"/>
  <c r="Q5" i="4"/>
  <c r="T4" i="4"/>
  <c r="S4" i="4"/>
  <c r="R4" i="4"/>
  <c r="Q4" i="4"/>
  <c r="U3" i="4"/>
  <c r="T3" i="4"/>
  <c r="S3" i="4"/>
  <c r="R3" i="4"/>
  <c r="Q3" i="4"/>
  <c r="U2" i="4"/>
  <c r="T2" i="4"/>
  <c r="S2" i="4"/>
  <c r="R2" i="4"/>
  <c r="Q2" i="4"/>
  <c r="O13" i="6"/>
  <c r="O11" i="6"/>
  <c r="K13" i="6"/>
  <c r="K11" i="6"/>
  <c r="I65" i="4"/>
  <c r="G65" i="4"/>
  <c r="I64" i="4"/>
  <c r="G64" i="4"/>
  <c r="I63" i="4"/>
  <c r="G63" i="4"/>
  <c r="I62" i="4"/>
  <c r="G62" i="4"/>
  <c r="I61" i="4"/>
  <c r="G61" i="4"/>
  <c r="I60" i="4"/>
  <c r="G60" i="4"/>
  <c r="I59" i="4"/>
  <c r="G59" i="4"/>
  <c r="I58" i="4"/>
  <c r="G58" i="4"/>
  <c r="I57" i="4"/>
  <c r="G57" i="4"/>
  <c r="I56" i="4"/>
  <c r="G56" i="4"/>
  <c r="I55" i="4"/>
  <c r="G55" i="4"/>
  <c r="I54" i="4"/>
  <c r="G54" i="4"/>
  <c r="I53" i="4"/>
  <c r="G53" i="4"/>
  <c r="I52" i="4"/>
  <c r="G52" i="4"/>
  <c r="I51" i="4"/>
  <c r="G51" i="4"/>
  <c r="I50" i="4"/>
  <c r="G50" i="4"/>
  <c r="I49" i="4"/>
  <c r="G49" i="4"/>
  <c r="I48" i="4"/>
  <c r="G48" i="4"/>
  <c r="I47" i="4"/>
  <c r="G47" i="4"/>
  <c r="I46" i="4"/>
  <c r="G46" i="4"/>
  <c r="I45" i="4"/>
  <c r="G45" i="4"/>
  <c r="I44" i="4"/>
  <c r="G44" i="4"/>
  <c r="I43" i="4"/>
  <c r="G43" i="4"/>
  <c r="I42" i="4"/>
  <c r="G42" i="4"/>
  <c r="I41" i="4"/>
  <c r="G41" i="4"/>
  <c r="I40" i="4"/>
  <c r="G40" i="4"/>
  <c r="I39" i="4"/>
  <c r="G39" i="4"/>
  <c r="I38" i="4"/>
  <c r="G38" i="4"/>
  <c r="I37" i="4"/>
  <c r="G37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4" i="4"/>
  <c r="G14" i="4"/>
  <c r="I13" i="4"/>
  <c r="G13" i="4"/>
  <c r="I12" i="4"/>
  <c r="G12" i="4"/>
  <c r="I11" i="4"/>
  <c r="G11" i="4"/>
  <c r="I10" i="4"/>
  <c r="G10" i="4"/>
  <c r="I9" i="4"/>
  <c r="G9" i="4"/>
  <c r="I8" i="4"/>
  <c r="G8" i="4"/>
  <c r="I7" i="4"/>
  <c r="G7" i="4"/>
  <c r="I6" i="4"/>
  <c r="G6" i="4"/>
  <c r="F4" i="2" l="1"/>
  <c r="C19" i="17"/>
  <c r="C17" i="17"/>
  <c r="C15" i="17"/>
  <c r="M3" i="7"/>
  <c r="D33" i="6"/>
  <c r="E15" i="13" l="1"/>
  <c r="D4" i="6"/>
  <c r="C27" i="6" s="1"/>
  <c r="D4" i="8"/>
  <c r="C3" i="8"/>
  <c r="M36" i="8" s="1"/>
  <c r="M43" i="8" s="1"/>
  <c r="J18" i="13" l="1"/>
  <c r="J15" i="13"/>
  <c r="C4" i="8"/>
  <c r="D97" i="8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T2" i="5" l="1"/>
  <c r="T3" i="5"/>
  <c r="T4" i="5"/>
  <c r="T5" i="5"/>
  <c r="T6" i="5"/>
  <c r="T7" i="5"/>
  <c r="T8" i="5"/>
  <c r="S6" i="5"/>
  <c r="S7" i="5"/>
  <c r="S8" i="5"/>
  <c r="S9" i="5"/>
  <c r="Q2" i="5"/>
  <c r="Q3" i="5"/>
  <c r="Q4" i="5"/>
  <c r="Q5" i="5"/>
  <c r="Q6" i="5"/>
  <c r="Q7" i="5"/>
  <c r="Q8" i="5"/>
  <c r="Q9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O124" i="8" l="1"/>
  <c r="N124" i="8"/>
  <c r="M124" i="8"/>
  <c r="K124" i="8"/>
  <c r="J124" i="8"/>
  <c r="I124" i="8"/>
  <c r="G124" i="8"/>
  <c r="F124" i="8"/>
  <c r="E124" i="8"/>
  <c r="C124" i="8"/>
  <c r="O123" i="8"/>
  <c r="N123" i="8"/>
  <c r="M123" i="8"/>
  <c r="K123" i="8"/>
  <c r="J123" i="8"/>
  <c r="I123" i="8"/>
  <c r="G123" i="8"/>
  <c r="F123" i="8"/>
  <c r="E123" i="8"/>
  <c r="C123" i="8"/>
  <c r="O122" i="8"/>
  <c r="N122" i="8"/>
  <c r="M122" i="8"/>
  <c r="K122" i="8"/>
  <c r="J122" i="8"/>
  <c r="I122" i="8"/>
  <c r="G122" i="8"/>
  <c r="F122" i="8"/>
  <c r="E122" i="8"/>
  <c r="C122" i="8"/>
  <c r="O121" i="8"/>
  <c r="N121" i="8"/>
  <c r="M121" i="8"/>
  <c r="K121" i="8"/>
  <c r="J121" i="8"/>
  <c r="I121" i="8"/>
  <c r="G121" i="8"/>
  <c r="F121" i="8"/>
  <c r="E121" i="8"/>
  <c r="C121" i="8"/>
  <c r="O120" i="8"/>
  <c r="N120" i="8"/>
  <c r="M120" i="8"/>
  <c r="K120" i="8"/>
  <c r="J120" i="8"/>
  <c r="I120" i="8"/>
  <c r="G120" i="8"/>
  <c r="F120" i="8"/>
  <c r="E120" i="8"/>
  <c r="C120" i="8"/>
  <c r="O119" i="8"/>
  <c r="N119" i="8"/>
  <c r="M119" i="8"/>
  <c r="K119" i="8"/>
  <c r="J119" i="8"/>
  <c r="I119" i="8"/>
  <c r="G119" i="8"/>
  <c r="F119" i="8"/>
  <c r="E119" i="8"/>
  <c r="C119" i="8"/>
  <c r="O118" i="8"/>
  <c r="N118" i="8"/>
  <c r="M118" i="8"/>
  <c r="K118" i="8"/>
  <c r="J118" i="8"/>
  <c r="I118" i="8"/>
  <c r="G118" i="8"/>
  <c r="F118" i="8"/>
  <c r="E118" i="8"/>
  <c r="C118" i="8"/>
  <c r="O117" i="8"/>
  <c r="N117" i="8"/>
  <c r="M117" i="8"/>
  <c r="K117" i="8"/>
  <c r="J117" i="8"/>
  <c r="I117" i="8"/>
  <c r="G117" i="8"/>
  <c r="F117" i="8"/>
  <c r="E117" i="8"/>
  <c r="C117" i="8"/>
  <c r="O116" i="8"/>
  <c r="N116" i="8"/>
  <c r="M116" i="8"/>
  <c r="K116" i="8"/>
  <c r="J116" i="8"/>
  <c r="I116" i="8"/>
  <c r="G116" i="8"/>
  <c r="F116" i="8"/>
  <c r="E116" i="8"/>
  <c r="C116" i="8"/>
  <c r="O115" i="8"/>
  <c r="N115" i="8"/>
  <c r="M115" i="8"/>
  <c r="K115" i="8"/>
  <c r="J115" i="8"/>
  <c r="I115" i="8"/>
  <c r="G115" i="8"/>
  <c r="F115" i="8"/>
  <c r="E115" i="8"/>
  <c r="C115" i="8"/>
  <c r="O114" i="8"/>
  <c r="N114" i="8"/>
  <c r="M114" i="8"/>
  <c r="K114" i="8"/>
  <c r="J114" i="8"/>
  <c r="I114" i="8"/>
  <c r="G114" i="8"/>
  <c r="F114" i="8"/>
  <c r="E114" i="8"/>
  <c r="C114" i="8"/>
  <c r="O113" i="8"/>
  <c r="N113" i="8"/>
  <c r="M113" i="8"/>
  <c r="K113" i="8"/>
  <c r="J113" i="8"/>
  <c r="I113" i="8"/>
  <c r="G113" i="8"/>
  <c r="F113" i="8"/>
  <c r="E113" i="8"/>
  <c r="C113" i="8"/>
  <c r="O112" i="8"/>
  <c r="N112" i="8"/>
  <c r="M112" i="8"/>
  <c r="K112" i="8"/>
  <c r="J112" i="8"/>
  <c r="I112" i="8"/>
  <c r="G112" i="8"/>
  <c r="F112" i="8"/>
  <c r="E112" i="8"/>
  <c r="C112" i="8"/>
  <c r="O111" i="8"/>
  <c r="N111" i="8"/>
  <c r="M111" i="8"/>
  <c r="K111" i="8"/>
  <c r="J111" i="8"/>
  <c r="I111" i="8"/>
  <c r="G111" i="8"/>
  <c r="F111" i="8"/>
  <c r="E111" i="8"/>
  <c r="C111" i="8"/>
  <c r="O110" i="8"/>
  <c r="N110" i="8"/>
  <c r="M110" i="8"/>
  <c r="K110" i="8"/>
  <c r="J110" i="8"/>
  <c r="I110" i="8"/>
  <c r="G110" i="8"/>
  <c r="F110" i="8"/>
  <c r="E110" i="8"/>
  <c r="C110" i="8"/>
  <c r="O109" i="8"/>
  <c r="N109" i="8"/>
  <c r="M109" i="8"/>
  <c r="K109" i="8"/>
  <c r="J109" i="8"/>
  <c r="I109" i="8"/>
  <c r="G109" i="8"/>
  <c r="F109" i="8"/>
  <c r="E109" i="8"/>
  <c r="C109" i="8"/>
  <c r="O108" i="8"/>
  <c r="N108" i="8"/>
  <c r="M108" i="8"/>
  <c r="K108" i="8"/>
  <c r="J108" i="8"/>
  <c r="I108" i="8"/>
  <c r="G108" i="8"/>
  <c r="F108" i="8"/>
  <c r="E108" i="8"/>
  <c r="C108" i="8"/>
  <c r="O107" i="8"/>
  <c r="N107" i="8"/>
  <c r="M107" i="8"/>
  <c r="K107" i="8"/>
  <c r="J107" i="8"/>
  <c r="I107" i="8"/>
  <c r="G107" i="8"/>
  <c r="F107" i="8"/>
  <c r="E107" i="8"/>
  <c r="C107" i="8"/>
  <c r="O106" i="8"/>
  <c r="N106" i="8"/>
  <c r="M106" i="8"/>
  <c r="K106" i="8"/>
  <c r="J106" i="8"/>
  <c r="I106" i="8"/>
  <c r="G106" i="8"/>
  <c r="F106" i="8"/>
  <c r="E106" i="8"/>
  <c r="C106" i="8"/>
  <c r="O105" i="8"/>
  <c r="N105" i="8"/>
  <c r="M105" i="8"/>
  <c r="K105" i="8"/>
  <c r="J105" i="8"/>
  <c r="I105" i="8"/>
  <c r="G105" i="8"/>
  <c r="F105" i="8"/>
  <c r="E105" i="8"/>
  <c r="C105" i="8"/>
  <c r="O90" i="8"/>
  <c r="N90" i="8"/>
  <c r="M90" i="8"/>
  <c r="K90" i="8"/>
  <c r="J90" i="8"/>
  <c r="I90" i="8"/>
  <c r="G90" i="8"/>
  <c r="F90" i="8"/>
  <c r="E90" i="8"/>
  <c r="C90" i="8"/>
  <c r="O89" i="8"/>
  <c r="N89" i="8"/>
  <c r="M89" i="8"/>
  <c r="K89" i="8"/>
  <c r="J89" i="8"/>
  <c r="I89" i="8"/>
  <c r="G89" i="8"/>
  <c r="F89" i="8"/>
  <c r="E89" i="8"/>
  <c r="C89" i="8"/>
  <c r="O88" i="8"/>
  <c r="N88" i="8"/>
  <c r="M88" i="8"/>
  <c r="K88" i="8"/>
  <c r="J88" i="8"/>
  <c r="I88" i="8"/>
  <c r="G88" i="8"/>
  <c r="F88" i="8"/>
  <c r="E88" i="8"/>
  <c r="C88" i="8"/>
  <c r="O87" i="8"/>
  <c r="N87" i="8"/>
  <c r="M87" i="8"/>
  <c r="K87" i="8"/>
  <c r="J87" i="8"/>
  <c r="I87" i="8"/>
  <c r="G87" i="8"/>
  <c r="F87" i="8"/>
  <c r="E87" i="8"/>
  <c r="C87" i="8"/>
  <c r="O86" i="8"/>
  <c r="N86" i="8"/>
  <c r="M86" i="8"/>
  <c r="K86" i="8"/>
  <c r="J86" i="8"/>
  <c r="I86" i="8"/>
  <c r="G86" i="8"/>
  <c r="F86" i="8"/>
  <c r="E86" i="8"/>
  <c r="C86" i="8"/>
  <c r="O85" i="8"/>
  <c r="N85" i="8"/>
  <c r="M85" i="8"/>
  <c r="K85" i="8"/>
  <c r="J85" i="8"/>
  <c r="I85" i="8"/>
  <c r="G85" i="8"/>
  <c r="F85" i="8"/>
  <c r="E85" i="8"/>
  <c r="C85" i="8"/>
  <c r="O84" i="8"/>
  <c r="N84" i="8"/>
  <c r="M84" i="8"/>
  <c r="K84" i="8"/>
  <c r="J84" i="8"/>
  <c r="I84" i="8"/>
  <c r="G84" i="8"/>
  <c r="F84" i="8"/>
  <c r="E84" i="8"/>
  <c r="C84" i="8"/>
  <c r="O83" i="8"/>
  <c r="N83" i="8"/>
  <c r="M83" i="8"/>
  <c r="K83" i="8"/>
  <c r="J83" i="8"/>
  <c r="I83" i="8"/>
  <c r="G83" i="8"/>
  <c r="F83" i="8"/>
  <c r="E83" i="8"/>
  <c r="C83" i="8"/>
  <c r="O82" i="8"/>
  <c r="N82" i="8"/>
  <c r="M82" i="8"/>
  <c r="K82" i="8"/>
  <c r="J82" i="8"/>
  <c r="I82" i="8"/>
  <c r="G82" i="8"/>
  <c r="F82" i="8"/>
  <c r="E82" i="8"/>
  <c r="C82" i="8"/>
  <c r="O81" i="8"/>
  <c r="N81" i="8"/>
  <c r="M81" i="8"/>
  <c r="K81" i="8"/>
  <c r="J81" i="8"/>
  <c r="I81" i="8"/>
  <c r="G81" i="8"/>
  <c r="F81" i="8"/>
  <c r="E81" i="8"/>
  <c r="C81" i="8"/>
  <c r="O80" i="8"/>
  <c r="N80" i="8"/>
  <c r="M80" i="8"/>
  <c r="K80" i="8"/>
  <c r="J80" i="8"/>
  <c r="I80" i="8"/>
  <c r="G80" i="8"/>
  <c r="F80" i="8"/>
  <c r="E80" i="8"/>
  <c r="C80" i="8"/>
  <c r="O79" i="8"/>
  <c r="N79" i="8"/>
  <c r="M79" i="8"/>
  <c r="K79" i="8"/>
  <c r="J79" i="8"/>
  <c r="I79" i="8"/>
  <c r="G79" i="8"/>
  <c r="F79" i="8"/>
  <c r="E79" i="8"/>
  <c r="C79" i="8"/>
  <c r="O78" i="8"/>
  <c r="N78" i="8"/>
  <c r="M78" i="8"/>
  <c r="K78" i="8"/>
  <c r="J78" i="8"/>
  <c r="I78" i="8"/>
  <c r="G78" i="8"/>
  <c r="F78" i="8"/>
  <c r="E78" i="8"/>
  <c r="C78" i="8"/>
  <c r="O77" i="8"/>
  <c r="N77" i="8"/>
  <c r="M77" i="8"/>
  <c r="K77" i="8"/>
  <c r="J77" i="8"/>
  <c r="I77" i="8"/>
  <c r="G77" i="8"/>
  <c r="F77" i="8"/>
  <c r="E77" i="8"/>
  <c r="C77" i="8"/>
  <c r="O76" i="8"/>
  <c r="N76" i="8"/>
  <c r="M76" i="8"/>
  <c r="K76" i="8"/>
  <c r="J76" i="8"/>
  <c r="I76" i="8"/>
  <c r="G76" i="8"/>
  <c r="F76" i="8"/>
  <c r="E76" i="8"/>
  <c r="C76" i="8"/>
  <c r="O75" i="8"/>
  <c r="N75" i="8"/>
  <c r="M75" i="8"/>
  <c r="K75" i="8"/>
  <c r="J75" i="8"/>
  <c r="I75" i="8"/>
  <c r="G75" i="8"/>
  <c r="F75" i="8"/>
  <c r="E75" i="8"/>
  <c r="C75" i="8"/>
  <c r="O74" i="8"/>
  <c r="N74" i="8"/>
  <c r="M74" i="8"/>
  <c r="K74" i="8"/>
  <c r="J74" i="8"/>
  <c r="I74" i="8"/>
  <c r="G74" i="8"/>
  <c r="F74" i="8"/>
  <c r="E74" i="8"/>
  <c r="C74" i="8"/>
  <c r="O73" i="8"/>
  <c r="N73" i="8"/>
  <c r="M73" i="8"/>
  <c r="K73" i="8"/>
  <c r="J73" i="8"/>
  <c r="I73" i="8"/>
  <c r="G73" i="8"/>
  <c r="F73" i="8"/>
  <c r="E73" i="8"/>
  <c r="C73" i="8"/>
  <c r="O72" i="8"/>
  <c r="N72" i="8"/>
  <c r="M72" i="8"/>
  <c r="K72" i="8"/>
  <c r="J72" i="8"/>
  <c r="I72" i="8"/>
  <c r="G72" i="8"/>
  <c r="F72" i="8"/>
  <c r="E72" i="8"/>
  <c r="C72" i="8"/>
  <c r="O71" i="8"/>
  <c r="N71" i="8"/>
  <c r="M71" i="8"/>
  <c r="K71" i="8"/>
  <c r="J71" i="8"/>
  <c r="I71" i="8"/>
  <c r="G71" i="8"/>
  <c r="F71" i="8"/>
  <c r="E71" i="8"/>
  <c r="C71" i="8"/>
  <c r="O70" i="8"/>
  <c r="N70" i="8"/>
  <c r="M70" i="8"/>
  <c r="K70" i="8"/>
  <c r="J70" i="8"/>
  <c r="I70" i="8"/>
  <c r="G70" i="8"/>
  <c r="F70" i="8"/>
  <c r="E70" i="8"/>
  <c r="C70" i="8"/>
  <c r="O69" i="8"/>
  <c r="N69" i="8"/>
  <c r="M69" i="8"/>
  <c r="K69" i="8"/>
  <c r="J69" i="8"/>
  <c r="I69" i="8"/>
  <c r="G69" i="8"/>
  <c r="F69" i="8"/>
  <c r="E69" i="8"/>
  <c r="C69" i="8"/>
  <c r="O68" i="8"/>
  <c r="N68" i="8"/>
  <c r="M68" i="8"/>
  <c r="K68" i="8"/>
  <c r="J68" i="8"/>
  <c r="I68" i="8"/>
  <c r="G68" i="8"/>
  <c r="F68" i="8"/>
  <c r="E68" i="8"/>
  <c r="C68" i="8"/>
  <c r="O67" i="8"/>
  <c r="N67" i="8"/>
  <c r="M67" i="8"/>
  <c r="K67" i="8"/>
  <c r="J67" i="8"/>
  <c r="I67" i="8"/>
  <c r="G67" i="8"/>
  <c r="F67" i="8"/>
  <c r="E67" i="8"/>
  <c r="C67" i="8"/>
  <c r="O66" i="8"/>
  <c r="N66" i="8"/>
  <c r="M66" i="8"/>
  <c r="K66" i="8"/>
  <c r="J66" i="8"/>
  <c r="I66" i="8"/>
  <c r="G66" i="8"/>
  <c r="F66" i="8"/>
  <c r="E66" i="8"/>
  <c r="C66" i="8"/>
  <c r="O65" i="8"/>
  <c r="N65" i="8"/>
  <c r="M65" i="8"/>
  <c r="K65" i="8"/>
  <c r="J65" i="8"/>
  <c r="I65" i="8"/>
  <c r="G65" i="8"/>
  <c r="F65" i="8"/>
  <c r="E65" i="8"/>
  <c r="C65" i="8"/>
  <c r="O64" i="8"/>
  <c r="N64" i="8"/>
  <c r="M64" i="8"/>
  <c r="K64" i="8"/>
  <c r="J64" i="8"/>
  <c r="I64" i="8"/>
  <c r="G64" i="8"/>
  <c r="F64" i="8"/>
  <c r="E64" i="8"/>
  <c r="C64" i="8"/>
  <c r="O63" i="8"/>
  <c r="N63" i="8"/>
  <c r="M63" i="8"/>
  <c r="K63" i="8"/>
  <c r="J63" i="8"/>
  <c r="I63" i="8"/>
  <c r="G63" i="8"/>
  <c r="F63" i="8"/>
  <c r="E63" i="8"/>
  <c r="C63" i="8"/>
  <c r="O62" i="8"/>
  <c r="N62" i="8"/>
  <c r="M62" i="8"/>
  <c r="K62" i="8"/>
  <c r="J62" i="8"/>
  <c r="I62" i="8"/>
  <c r="G62" i="8"/>
  <c r="F62" i="8"/>
  <c r="E62" i="8"/>
  <c r="C62" i="8"/>
  <c r="O61" i="8"/>
  <c r="N61" i="8"/>
  <c r="M61" i="8"/>
  <c r="K61" i="8"/>
  <c r="J61" i="8"/>
  <c r="I61" i="8"/>
  <c r="G61" i="8"/>
  <c r="F61" i="8"/>
  <c r="E61" i="8"/>
  <c r="C61" i="8"/>
  <c r="O60" i="8"/>
  <c r="N60" i="8"/>
  <c r="M60" i="8"/>
  <c r="K60" i="8"/>
  <c r="J60" i="8"/>
  <c r="I60" i="8"/>
  <c r="G60" i="8"/>
  <c r="F60" i="8"/>
  <c r="E60" i="8"/>
  <c r="C60" i="8"/>
  <c r="O59" i="8"/>
  <c r="N59" i="8"/>
  <c r="M59" i="8"/>
  <c r="K59" i="8"/>
  <c r="J59" i="8"/>
  <c r="I59" i="8"/>
  <c r="G59" i="8"/>
  <c r="F59" i="8"/>
  <c r="E59" i="8"/>
  <c r="C59" i="8"/>
  <c r="O58" i="8"/>
  <c r="N58" i="8"/>
  <c r="M58" i="8"/>
  <c r="K58" i="8"/>
  <c r="J58" i="8"/>
  <c r="I58" i="8"/>
  <c r="G58" i="8"/>
  <c r="F58" i="8"/>
  <c r="E58" i="8"/>
  <c r="C58" i="8"/>
  <c r="O57" i="8"/>
  <c r="N57" i="8"/>
  <c r="M57" i="8"/>
  <c r="K57" i="8"/>
  <c r="J57" i="8"/>
  <c r="I57" i="8"/>
  <c r="G57" i="8"/>
  <c r="F57" i="8"/>
  <c r="E57" i="8"/>
  <c r="C57" i="8"/>
  <c r="O56" i="8"/>
  <c r="N56" i="8"/>
  <c r="M56" i="8"/>
  <c r="K56" i="8"/>
  <c r="J56" i="8"/>
  <c r="I56" i="8"/>
  <c r="G56" i="8"/>
  <c r="F56" i="8"/>
  <c r="E56" i="8"/>
  <c r="C56" i="8"/>
  <c r="O55" i="8"/>
  <c r="M55" i="8"/>
  <c r="K55" i="8"/>
  <c r="I55" i="8"/>
  <c r="G55" i="8"/>
  <c r="E55" i="8"/>
  <c r="C55" i="8"/>
  <c r="O54" i="8"/>
  <c r="M54" i="8"/>
  <c r="K54" i="8"/>
  <c r="I54" i="8"/>
  <c r="G54" i="8"/>
  <c r="E54" i="8"/>
  <c r="C54" i="8"/>
  <c r="O53" i="8"/>
  <c r="M53" i="8"/>
  <c r="K53" i="8"/>
  <c r="I53" i="8"/>
  <c r="G53" i="8"/>
  <c r="E53" i="8"/>
  <c r="C53" i="8"/>
  <c r="O52" i="8"/>
  <c r="M52" i="8"/>
  <c r="K52" i="8"/>
  <c r="I52" i="8"/>
  <c r="G52" i="8"/>
  <c r="E52" i="8"/>
  <c r="C52" i="8"/>
  <c r="O51" i="8"/>
  <c r="N51" i="8"/>
  <c r="M51" i="8"/>
  <c r="K51" i="8"/>
  <c r="J51" i="8"/>
  <c r="I51" i="8"/>
  <c r="G51" i="8"/>
  <c r="F51" i="8"/>
  <c r="E51" i="8"/>
  <c r="C51" i="8"/>
  <c r="D99" i="8" l="1"/>
  <c r="I101" i="8"/>
  <c r="M17" i="8"/>
  <c r="G17" i="8"/>
  <c r="C17" i="8"/>
  <c r="O13" i="8"/>
  <c r="K13" i="8"/>
  <c r="D13" i="8"/>
  <c r="C13" i="8"/>
  <c r="O11" i="8"/>
  <c r="K11" i="8"/>
  <c r="D11" i="8"/>
  <c r="C11" i="8"/>
  <c r="O9" i="8"/>
  <c r="K9" i="8"/>
  <c r="D9" i="8"/>
  <c r="C9" i="8"/>
  <c r="C3" i="6" l="1"/>
  <c r="M36" i="6" s="1"/>
  <c r="M43" i="6" s="1"/>
  <c r="G23" i="8"/>
  <c r="D23" i="8"/>
  <c r="C23" i="8"/>
  <c r="M21" i="8"/>
  <c r="K21" i="8"/>
  <c r="G21" i="8"/>
  <c r="H47" i="8"/>
  <c r="D47" i="8"/>
  <c r="M149" i="8"/>
  <c r="N148" i="8"/>
  <c r="H124" i="8"/>
  <c r="L123" i="8"/>
  <c r="H122" i="8"/>
  <c r="L121" i="8"/>
  <c r="H120" i="8"/>
  <c r="L119" i="8"/>
  <c r="H118" i="8"/>
  <c r="L117" i="8"/>
  <c r="H116" i="8"/>
  <c r="L115" i="8"/>
  <c r="H114" i="8"/>
  <c r="L113" i="8"/>
  <c r="H112" i="8"/>
  <c r="L111" i="8"/>
  <c r="H110" i="8"/>
  <c r="L109" i="8"/>
  <c r="H108" i="8"/>
  <c r="L107" i="8"/>
  <c r="H106" i="8"/>
  <c r="L105" i="8"/>
  <c r="M95" i="8"/>
  <c r="H90" i="8"/>
  <c r="H89" i="8"/>
  <c r="H101" i="8"/>
  <c r="L88" i="8"/>
  <c r="H87" i="8"/>
  <c r="H86" i="8"/>
  <c r="H85" i="8"/>
  <c r="L84" i="8"/>
  <c r="H83" i="8"/>
  <c r="H82" i="8"/>
  <c r="H81" i="8"/>
  <c r="H80" i="8"/>
  <c r="H79" i="8"/>
  <c r="H78" i="8"/>
  <c r="H77" i="8"/>
  <c r="H76" i="8"/>
  <c r="H75" i="8"/>
  <c r="H74" i="8"/>
  <c r="H73" i="8"/>
  <c r="L72" i="8"/>
  <c r="L71" i="8"/>
  <c r="H70" i="8"/>
  <c r="H69" i="8"/>
  <c r="L68" i="8"/>
  <c r="L67" i="8"/>
  <c r="H66" i="8"/>
  <c r="H65" i="8"/>
  <c r="H64" i="8"/>
  <c r="L63" i="8"/>
  <c r="H62" i="8"/>
  <c r="H61" i="8"/>
  <c r="H60" i="8"/>
  <c r="L59" i="8"/>
  <c r="H57" i="8"/>
  <c r="L56" i="8"/>
  <c r="H55" i="8"/>
  <c r="H54" i="8"/>
  <c r="H53" i="8"/>
  <c r="L52" i="8"/>
  <c r="I47" i="8"/>
  <c r="D45" i="8"/>
  <c r="F3" i="8"/>
  <c r="M149" i="6"/>
  <c r="N148" i="6"/>
  <c r="D99" i="6"/>
  <c r="I47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G23" i="6"/>
  <c r="G21" i="6"/>
  <c r="M21" i="6"/>
  <c r="O124" i="6"/>
  <c r="N124" i="6"/>
  <c r="M124" i="6"/>
  <c r="K124" i="6"/>
  <c r="J124" i="6"/>
  <c r="G124" i="6"/>
  <c r="F124" i="6"/>
  <c r="E124" i="6"/>
  <c r="C124" i="6"/>
  <c r="O123" i="6"/>
  <c r="N123" i="6"/>
  <c r="M123" i="6"/>
  <c r="K123" i="6"/>
  <c r="J123" i="6"/>
  <c r="G123" i="6"/>
  <c r="F123" i="6"/>
  <c r="E123" i="6"/>
  <c r="C123" i="6"/>
  <c r="O122" i="6"/>
  <c r="N122" i="6"/>
  <c r="M122" i="6"/>
  <c r="K122" i="6"/>
  <c r="J122" i="6"/>
  <c r="G122" i="6"/>
  <c r="F122" i="6"/>
  <c r="E122" i="6"/>
  <c r="C122" i="6"/>
  <c r="O121" i="6"/>
  <c r="N121" i="6"/>
  <c r="M121" i="6"/>
  <c r="K121" i="6"/>
  <c r="J121" i="6"/>
  <c r="G121" i="6"/>
  <c r="F121" i="6"/>
  <c r="E121" i="6"/>
  <c r="C121" i="6"/>
  <c r="O120" i="6"/>
  <c r="N120" i="6"/>
  <c r="M120" i="6"/>
  <c r="K120" i="6"/>
  <c r="J120" i="6"/>
  <c r="G120" i="6"/>
  <c r="F120" i="6"/>
  <c r="E120" i="6"/>
  <c r="C120" i="6"/>
  <c r="O119" i="6"/>
  <c r="N119" i="6"/>
  <c r="M119" i="6"/>
  <c r="K119" i="6"/>
  <c r="J119" i="6"/>
  <c r="G119" i="6"/>
  <c r="F119" i="6"/>
  <c r="E119" i="6"/>
  <c r="C119" i="6"/>
  <c r="O118" i="6"/>
  <c r="N118" i="6"/>
  <c r="M118" i="6"/>
  <c r="K118" i="6"/>
  <c r="J118" i="6"/>
  <c r="G118" i="6"/>
  <c r="F118" i="6"/>
  <c r="E118" i="6"/>
  <c r="C118" i="6"/>
  <c r="O117" i="6"/>
  <c r="N117" i="6"/>
  <c r="M117" i="6"/>
  <c r="K117" i="6"/>
  <c r="J117" i="6"/>
  <c r="G117" i="6"/>
  <c r="F117" i="6"/>
  <c r="E117" i="6"/>
  <c r="C117" i="6"/>
  <c r="O116" i="6"/>
  <c r="N116" i="6"/>
  <c r="M116" i="6"/>
  <c r="K116" i="6"/>
  <c r="J116" i="6"/>
  <c r="G116" i="6"/>
  <c r="F116" i="6"/>
  <c r="E116" i="6"/>
  <c r="C116" i="6"/>
  <c r="O115" i="6"/>
  <c r="N115" i="6"/>
  <c r="M115" i="6"/>
  <c r="K115" i="6"/>
  <c r="J115" i="6"/>
  <c r="G115" i="6"/>
  <c r="F115" i="6"/>
  <c r="E115" i="6"/>
  <c r="C115" i="6"/>
  <c r="O114" i="6"/>
  <c r="N114" i="6"/>
  <c r="M114" i="6"/>
  <c r="K114" i="6"/>
  <c r="J114" i="6"/>
  <c r="G114" i="6"/>
  <c r="F114" i="6"/>
  <c r="E114" i="6"/>
  <c r="C114" i="6"/>
  <c r="O113" i="6"/>
  <c r="N113" i="6"/>
  <c r="M113" i="6"/>
  <c r="K113" i="6"/>
  <c r="J113" i="6"/>
  <c r="G113" i="6"/>
  <c r="F113" i="6"/>
  <c r="E113" i="6"/>
  <c r="C113" i="6"/>
  <c r="O112" i="6"/>
  <c r="N112" i="6"/>
  <c r="M112" i="6"/>
  <c r="K112" i="6"/>
  <c r="J112" i="6"/>
  <c r="G112" i="6"/>
  <c r="F112" i="6"/>
  <c r="E112" i="6"/>
  <c r="C112" i="6"/>
  <c r="O111" i="6"/>
  <c r="N111" i="6"/>
  <c r="M111" i="6"/>
  <c r="K111" i="6"/>
  <c r="J111" i="6"/>
  <c r="G111" i="6"/>
  <c r="F111" i="6"/>
  <c r="E111" i="6"/>
  <c r="C111" i="6"/>
  <c r="O110" i="6"/>
  <c r="N110" i="6"/>
  <c r="M110" i="6"/>
  <c r="K110" i="6"/>
  <c r="J110" i="6"/>
  <c r="G110" i="6"/>
  <c r="F110" i="6"/>
  <c r="E110" i="6"/>
  <c r="C110" i="6"/>
  <c r="O109" i="6"/>
  <c r="N109" i="6"/>
  <c r="M109" i="6"/>
  <c r="K109" i="6"/>
  <c r="J109" i="6"/>
  <c r="G109" i="6"/>
  <c r="F109" i="6"/>
  <c r="E109" i="6"/>
  <c r="C109" i="6"/>
  <c r="O108" i="6"/>
  <c r="N108" i="6"/>
  <c r="M108" i="6"/>
  <c r="K108" i="6"/>
  <c r="J108" i="6"/>
  <c r="G108" i="6"/>
  <c r="F108" i="6"/>
  <c r="E108" i="6"/>
  <c r="C108" i="6"/>
  <c r="O107" i="6"/>
  <c r="N107" i="6"/>
  <c r="M107" i="6"/>
  <c r="K107" i="6"/>
  <c r="J107" i="6"/>
  <c r="G107" i="6"/>
  <c r="F107" i="6"/>
  <c r="E107" i="6"/>
  <c r="C107" i="6"/>
  <c r="O106" i="6"/>
  <c r="N106" i="6"/>
  <c r="M106" i="6"/>
  <c r="K106" i="6"/>
  <c r="J106" i="6"/>
  <c r="G106" i="6"/>
  <c r="F106" i="6"/>
  <c r="E106" i="6"/>
  <c r="C106" i="6"/>
  <c r="O105" i="6"/>
  <c r="N105" i="6"/>
  <c r="M105" i="6"/>
  <c r="K105" i="6"/>
  <c r="J105" i="6"/>
  <c r="G105" i="6"/>
  <c r="F105" i="6"/>
  <c r="E105" i="6"/>
  <c r="C105" i="6"/>
  <c r="O90" i="6"/>
  <c r="N90" i="6"/>
  <c r="M90" i="6"/>
  <c r="K90" i="6"/>
  <c r="J90" i="6"/>
  <c r="G90" i="6"/>
  <c r="F90" i="6"/>
  <c r="E90" i="6"/>
  <c r="C90" i="6"/>
  <c r="O89" i="6"/>
  <c r="N89" i="6"/>
  <c r="M89" i="6"/>
  <c r="K89" i="6"/>
  <c r="J89" i="6"/>
  <c r="G89" i="6"/>
  <c r="F89" i="6"/>
  <c r="E89" i="6"/>
  <c r="C89" i="6"/>
  <c r="O88" i="6"/>
  <c r="N88" i="6"/>
  <c r="M88" i="6"/>
  <c r="K88" i="6"/>
  <c r="J88" i="6"/>
  <c r="G88" i="6"/>
  <c r="F88" i="6"/>
  <c r="E88" i="6"/>
  <c r="C88" i="6"/>
  <c r="O87" i="6"/>
  <c r="N87" i="6"/>
  <c r="M87" i="6"/>
  <c r="K87" i="6"/>
  <c r="J87" i="6"/>
  <c r="G87" i="6"/>
  <c r="F87" i="6"/>
  <c r="E87" i="6"/>
  <c r="C87" i="6"/>
  <c r="O86" i="6"/>
  <c r="N86" i="6"/>
  <c r="M86" i="6"/>
  <c r="K86" i="6"/>
  <c r="J86" i="6"/>
  <c r="G86" i="6"/>
  <c r="F86" i="6"/>
  <c r="E86" i="6"/>
  <c r="C86" i="6"/>
  <c r="O85" i="6"/>
  <c r="N85" i="6"/>
  <c r="M85" i="6"/>
  <c r="K85" i="6"/>
  <c r="J85" i="6"/>
  <c r="G85" i="6"/>
  <c r="F85" i="6"/>
  <c r="E85" i="6"/>
  <c r="C85" i="6"/>
  <c r="O84" i="6"/>
  <c r="N84" i="6"/>
  <c r="M84" i="6"/>
  <c r="K84" i="6"/>
  <c r="J84" i="6"/>
  <c r="G84" i="6"/>
  <c r="F84" i="6"/>
  <c r="E84" i="6"/>
  <c r="C84" i="6"/>
  <c r="O83" i="6"/>
  <c r="N83" i="6"/>
  <c r="M83" i="6"/>
  <c r="K83" i="6"/>
  <c r="J83" i="6"/>
  <c r="G83" i="6"/>
  <c r="F83" i="6"/>
  <c r="E83" i="6"/>
  <c r="C83" i="6"/>
  <c r="O82" i="6"/>
  <c r="N82" i="6"/>
  <c r="M82" i="6"/>
  <c r="K82" i="6"/>
  <c r="J82" i="6"/>
  <c r="G82" i="6"/>
  <c r="F82" i="6"/>
  <c r="E82" i="6"/>
  <c r="C82" i="6"/>
  <c r="O81" i="6"/>
  <c r="N81" i="6"/>
  <c r="M81" i="6"/>
  <c r="K81" i="6"/>
  <c r="J81" i="6"/>
  <c r="G81" i="6"/>
  <c r="F81" i="6"/>
  <c r="E81" i="6"/>
  <c r="C81" i="6"/>
  <c r="O80" i="6"/>
  <c r="N80" i="6"/>
  <c r="M80" i="6"/>
  <c r="K80" i="6"/>
  <c r="J80" i="6"/>
  <c r="G80" i="6"/>
  <c r="F80" i="6"/>
  <c r="E80" i="6"/>
  <c r="C80" i="6"/>
  <c r="O79" i="6"/>
  <c r="N79" i="6"/>
  <c r="M79" i="6"/>
  <c r="K79" i="6"/>
  <c r="J79" i="6"/>
  <c r="G79" i="6"/>
  <c r="F79" i="6"/>
  <c r="E79" i="6"/>
  <c r="C79" i="6"/>
  <c r="O78" i="6"/>
  <c r="N78" i="6"/>
  <c r="M78" i="6"/>
  <c r="K78" i="6"/>
  <c r="J78" i="6"/>
  <c r="G78" i="6"/>
  <c r="F78" i="6"/>
  <c r="E78" i="6"/>
  <c r="C78" i="6"/>
  <c r="O77" i="6"/>
  <c r="N77" i="6"/>
  <c r="M77" i="6"/>
  <c r="K77" i="6"/>
  <c r="J77" i="6"/>
  <c r="G77" i="6"/>
  <c r="F77" i="6"/>
  <c r="E77" i="6"/>
  <c r="C77" i="6"/>
  <c r="O76" i="6"/>
  <c r="N76" i="6"/>
  <c r="M76" i="6"/>
  <c r="K76" i="6"/>
  <c r="J76" i="6"/>
  <c r="G76" i="6"/>
  <c r="F76" i="6"/>
  <c r="E76" i="6"/>
  <c r="C76" i="6"/>
  <c r="O75" i="6"/>
  <c r="N75" i="6"/>
  <c r="M75" i="6"/>
  <c r="K75" i="6"/>
  <c r="J75" i="6"/>
  <c r="G75" i="6"/>
  <c r="F75" i="6"/>
  <c r="E75" i="6"/>
  <c r="C75" i="6"/>
  <c r="O74" i="6"/>
  <c r="N74" i="6"/>
  <c r="M74" i="6"/>
  <c r="K74" i="6"/>
  <c r="J74" i="6"/>
  <c r="G74" i="6"/>
  <c r="F74" i="6"/>
  <c r="E74" i="6"/>
  <c r="C74" i="6"/>
  <c r="O73" i="6"/>
  <c r="N73" i="6"/>
  <c r="M73" i="6"/>
  <c r="K73" i="6"/>
  <c r="J73" i="6"/>
  <c r="G73" i="6"/>
  <c r="F73" i="6"/>
  <c r="E73" i="6"/>
  <c r="C73" i="6"/>
  <c r="O72" i="6"/>
  <c r="N72" i="6"/>
  <c r="M72" i="6"/>
  <c r="K72" i="6"/>
  <c r="J72" i="6"/>
  <c r="G72" i="6"/>
  <c r="F72" i="6"/>
  <c r="E72" i="6"/>
  <c r="C72" i="6"/>
  <c r="O71" i="6"/>
  <c r="N71" i="6"/>
  <c r="M71" i="6"/>
  <c r="K71" i="6"/>
  <c r="J71" i="6"/>
  <c r="G71" i="6"/>
  <c r="F71" i="6"/>
  <c r="E71" i="6"/>
  <c r="C71" i="6"/>
  <c r="O70" i="6"/>
  <c r="N70" i="6"/>
  <c r="M70" i="6"/>
  <c r="K70" i="6"/>
  <c r="J70" i="6"/>
  <c r="G70" i="6"/>
  <c r="F70" i="6"/>
  <c r="E70" i="6"/>
  <c r="C70" i="6"/>
  <c r="O69" i="6"/>
  <c r="N69" i="6"/>
  <c r="M69" i="6"/>
  <c r="K69" i="6"/>
  <c r="J69" i="6"/>
  <c r="G69" i="6"/>
  <c r="F69" i="6"/>
  <c r="E69" i="6"/>
  <c r="C69" i="6"/>
  <c r="O68" i="6"/>
  <c r="N68" i="6"/>
  <c r="M68" i="6"/>
  <c r="K68" i="6"/>
  <c r="J68" i="6"/>
  <c r="G68" i="6"/>
  <c r="F68" i="6"/>
  <c r="E68" i="6"/>
  <c r="C68" i="6"/>
  <c r="O67" i="6"/>
  <c r="N67" i="6"/>
  <c r="M67" i="6"/>
  <c r="K67" i="6"/>
  <c r="J67" i="6"/>
  <c r="G67" i="6"/>
  <c r="F67" i="6"/>
  <c r="E67" i="6"/>
  <c r="C67" i="6"/>
  <c r="O66" i="6"/>
  <c r="N66" i="6"/>
  <c r="M66" i="6"/>
  <c r="K66" i="6"/>
  <c r="J66" i="6"/>
  <c r="G66" i="6"/>
  <c r="F66" i="6"/>
  <c r="E66" i="6"/>
  <c r="C66" i="6"/>
  <c r="O65" i="6"/>
  <c r="N65" i="6"/>
  <c r="M65" i="6"/>
  <c r="K65" i="6"/>
  <c r="J65" i="6"/>
  <c r="G65" i="6"/>
  <c r="F65" i="6"/>
  <c r="E65" i="6"/>
  <c r="C65" i="6"/>
  <c r="O64" i="6"/>
  <c r="N64" i="6"/>
  <c r="M64" i="6"/>
  <c r="K64" i="6"/>
  <c r="J64" i="6"/>
  <c r="G64" i="6"/>
  <c r="F64" i="6"/>
  <c r="E64" i="6"/>
  <c r="C64" i="6"/>
  <c r="O63" i="6"/>
  <c r="N63" i="6"/>
  <c r="M63" i="6"/>
  <c r="K63" i="6"/>
  <c r="J63" i="6"/>
  <c r="G63" i="6"/>
  <c r="F63" i="6"/>
  <c r="E63" i="6"/>
  <c r="C63" i="6"/>
  <c r="O62" i="6"/>
  <c r="N62" i="6"/>
  <c r="M62" i="6"/>
  <c r="K62" i="6"/>
  <c r="J62" i="6"/>
  <c r="G62" i="6"/>
  <c r="F62" i="6"/>
  <c r="E62" i="6"/>
  <c r="C62" i="6"/>
  <c r="O61" i="6"/>
  <c r="N61" i="6"/>
  <c r="M61" i="6"/>
  <c r="K61" i="6"/>
  <c r="J61" i="6"/>
  <c r="G61" i="6"/>
  <c r="F61" i="6"/>
  <c r="E61" i="6"/>
  <c r="C61" i="6"/>
  <c r="O60" i="6"/>
  <c r="N60" i="6"/>
  <c r="M60" i="6"/>
  <c r="K60" i="6"/>
  <c r="J60" i="6"/>
  <c r="G60" i="6"/>
  <c r="F60" i="6"/>
  <c r="E60" i="6"/>
  <c r="C60" i="6"/>
  <c r="O59" i="6"/>
  <c r="N59" i="6"/>
  <c r="M59" i="6"/>
  <c r="K59" i="6"/>
  <c r="J59" i="6"/>
  <c r="G59" i="6"/>
  <c r="F59" i="6"/>
  <c r="E59" i="6"/>
  <c r="C59" i="6"/>
  <c r="O58" i="6"/>
  <c r="N58" i="6"/>
  <c r="M58" i="6"/>
  <c r="K58" i="6"/>
  <c r="J58" i="6"/>
  <c r="G58" i="6"/>
  <c r="F58" i="6"/>
  <c r="E58" i="6"/>
  <c r="C58" i="6"/>
  <c r="O57" i="6"/>
  <c r="N57" i="6"/>
  <c r="M57" i="6"/>
  <c r="K57" i="6"/>
  <c r="J57" i="6"/>
  <c r="G57" i="6"/>
  <c r="F57" i="6"/>
  <c r="E57" i="6"/>
  <c r="C57" i="6"/>
  <c r="O56" i="6"/>
  <c r="M56" i="6"/>
  <c r="K56" i="6"/>
  <c r="G56" i="6"/>
  <c r="E56" i="6"/>
  <c r="C56" i="6"/>
  <c r="O55" i="6"/>
  <c r="M55" i="6"/>
  <c r="K55" i="6"/>
  <c r="G55" i="6"/>
  <c r="E55" i="6"/>
  <c r="C55" i="6"/>
  <c r="O54" i="6"/>
  <c r="M54" i="6"/>
  <c r="K54" i="6"/>
  <c r="G54" i="6"/>
  <c r="E54" i="6"/>
  <c r="C54" i="6"/>
  <c r="O53" i="6"/>
  <c r="M53" i="6"/>
  <c r="K53" i="6"/>
  <c r="G53" i="6"/>
  <c r="E53" i="6"/>
  <c r="C53" i="6"/>
  <c r="O52" i="6"/>
  <c r="M52" i="6"/>
  <c r="K52" i="6"/>
  <c r="G52" i="6"/>
  <c r="E52" i="6"/>
  <c r="C52" i="6"/>
  <c r="O51" i="6"/>
  <c r="M51" i="6"/>
  <c r="K51" i="6"/>
  <c r="G51" i="6"/>
  <c r="E51" i="6"/>
  <c r="C51" i="6"/>
  <c r="S5" i="5"/>
  <c r="R5" i="5"/>
  <c r="S4" i="5"/>
  <c r="R4" i="5"/>
  <c r="U3" i="5"/>
  <c r="S3" i="5"/>
  <c r="R3" i="5"/>
  <c r="U2" i="5"/>
  <c r="S2" i="5"/>
  <c r="R2" i="5"/>
  <c r="N55" i="8"/>
  <c r="J55" i="8"/>
  <c r="F55" i="8"/>
  <c r="R9" i="5"/>
  <c r="N54" i="8"/>
  <c r="J54" i="8"/>
  <c r="F54" i="8"/>
  <c r="R8" i="5"/>
  <c r="N53" i="8"/>
  <c r="J53" i="8"/>
  <c r="F53" i="8"/>
  <c r="R7" i="5"/>
  <c r="N52" i="8"/>
  <c r="J52" i="8"/>
  <c r="F52" i="8"/>
  <c r="R6" i="5"/>
  <c r="C4" i="6" l="1"/>
  <c r="B42" i="8"/>
  <c r="C146" i="8" s="1"/>
  <c r="C92" i="8"/>
  <c r="B96" i="8"/>
  <c r="H58" i="8"/>
  <c r="M148" i="8"/>
  <c r="D43" i="8"/>
  <c r="M94" i="8"/>
  <c r="N94" i="8"/>
  <c r="B123" i="8"/>
  <c r="H68" i="8"/>
  <c r="H84" i="8"/>
  <c r="H105" i="8"/>
  <c r="H113" i="8"/>
  <c r="H52" i="8"/>
  <c r="H121" i="8"/>
  <c r="H56" i="8"/>
  <c r="L64" i="8"/>
  <c r="H72" i="8"/>
  <c r="L80" i="8"/>
  <c r="H88" i="8"/>
  <c r="H117" i="8"/>
  <c r="L60" i="8"/>
  <c r="L76" i="8"/>
  <c r="H109" i="8"/>
  <c r="L65" i="8"/>
  <c r="L69" i="8"/>
  <c r="L73" i="8"/>
  <c r="L77" i="8"/>
  <c r="L81" i="8"/>
  <c r="L85" i="8"/>
  <c r="L89" i="8"/>
  <c r="L108" i="8"/>
  <c r="L112" i="8"/>
  <c r="L116" i="8"/>
  <c r="L120" i="8"/>
  <c r="L124" i="8"/>
  <c r="L53" i="8"/>
  <c r="L57" i="8"/>
  <c r="L61" i="8"/>
  <c r="L55" i="8"/>
  <c r="L79" i="8"/>
  <c r="L87" i="8"/>
  <c r="L82" i="8"/>
  <c r="L114" i="8"/>
  <c r="L118" i="8"/>
  <c r="L122" i="8"/>
  <c r="L75" i="8"/>
  <c r="L83" i="8"/>
  <c r="L54" i="8"/>
  <c r="L62" i="8"/>
  <c r="L70" i="8"/>
  <c r="L86" i="8"/>
  <c r="L106" i="8"/>
  <c r="H51" i="8"/>
  <c r="H59" i="8"/>
  <c r="H63" i="8"/>
  <c r="H67" i="8"/>
  <c r="H71" i="8"/>
  <c r="H107" i="8"/>
  <c r="H111" i="8"/>
  <c r="H115" i="8"/>
  <c r="H119" i="8"/>
  <c r="H123" i="8"/>
  <c r="L74" i="8"/>
  <c r="L90" i="8"/>
  <c r="L110" i="8"/>
  <c r="L51" i="8"/>
  <c r="L58" i="8"/>
  <c r="L66" i="8"/>
  <c r="L78" i="8"/>
  <c r="N56" i="6"/>
  <c r="N55" i="6"/>
  <c r="N54" i="6"/>
  <c r="N53" i="6"/>
  <c r="N52" i="6"/>
  <c r="N51" i="6"/>
  <c r="J56" i="6"/>
  <c r="J55" i="6"/>
  <c r="J54" i="6"/>
  <c r="J53" i="6"/>
  <c r="J52" i="6"/>
  <c r="B121" i="8" l="1"/>
  <c r="B78" i="8"/>
  <c r="B119" i="8"/>
  <c r="B54" i="8"/>
  <c r="B115" i="8"/>
  <c r="B86" i="8"/>
  <c r="B76" i="8"/>
  <c r="B65" i="8"/>
  <c r="B120" i="8"/>
  <c r="B83" i="8"/>
  <c r="B68" i="8"/>
  <c r="B71" i="8"/>
  <c r="B67" i="8"/>
  <c r="B105" i="8"/>
  <c r="B112" i="8"/>
  <c r="B51" i="8"/>
  <c r="B118" i="8"/>
  <c r="B81" i="8"/>
  <c r="B82" i="8"/>
  <c r="B57" i="8"/>
  <c r="B79" i="8"/>
  <c r="B74" i="8"/>
  <c r="B72" i="8"/>
  <c r="B56" i="8"/>
  <c r="B69" i="8"/>
  <c r="B113" i="8"/>
  <c r="B110" i="8"/>
  <c r="B75" i="8"/>
  <c r="B109" i="8"/>
  <c r="B124" i="8"/>
  <c r="B108" i="8"/>
  <c r="B52" i="8"/>
  <c r="B62" i="8"/>
  <c r="B89" i="8"/>
  <c r="B107" i="8"/>
  <c r="B59" i="8"/>
  <c r="B70" i="8"/>
  <c r="B53" i="8"/>
  <c r="B116" i="8"/>
  <c r="B84" i="8"/>
  <c r="B90" i="8"/>
  <c r="B73" i="8"/>
  <c r="B111" i="8"/>
  <c r="B63" i="8"/>
  <c r="B114" i="8"/>
  <c r="B88" i="8"/>
  <c r="B64" i="8"/>
  <c r="B106" i="8"/>
  <c r="B77" i="8"/>
  <c r="B66" i="8"/>
  <c r="B87" i="8"/>
  <c r="B55" i="8"/>
  <c r="B58" i="8"/>
  <c r="B122" i="8"/>
  <c r="B80" i="8"/>
  <c r="B60" i="8"/>
  <c r="B85" i="8"/>
  <c r="B117" i="8"/>
  <c r="B61" i="8"/>
  <c r="F4" i="17"/>
  <c r="F51" i="6"/>
  <c r="D7" i="16"/>
  <c r="D7" i="11"/>
  <c r="E15" i="11" l="1"/>
  <c r="E14" i="11"/>
  <c r="E13" i="16"/>
  <c r="B12" i="17" s="1"/>
  <c r="E15" i="16"/>
  <c r="F12" i="17" s="1"/>
  <c r="E14" i="16"/>
  <c r="D12" i="17" s="1"/>
  <c r="G4" i="2"/>
  <c r="G3" i="6" s="1"/>
  <c r="D16" i="17" l="1"/>
  <c r="D17" i="17" s="1"/>
  <c r="D14" i="17"/>
  <c r="D18" i="17"/>
  <c r="D19" i="17" s="1"/>
  <c r="F18" i="17"/>
  <c r="F19" i="17" s="1"/>
  <c r="F16" i="17"/>
  <c r="F14" i="17"/>
  <c r="F15" i="17" s="1"/>
  <c r="D15" i="17"/>
  <c r="E7" i="11"/>
  <c r="M95" i="6"/>
  <c r="G17" i="17" l="1"/>
  <c r="M11" i="8"/>
  <c r="E17" i="17"/>
  <c r="G11" i="8"/>
  <c r="F17" i="17"/>
  <c r="G19" i="17"/>
  <c r="M13" i="8"/>
  <c r="E19" i="17"/>
  <c r="G13" i="8"/>
  <c r="G15" i="17"/>
  <c r="M9" i="8"/>
  <c r="E15" i="17"/>
  <c r="G9" i="8"/>
  <c r="D11" i="6"/>
  <c r="D13" i="6"/>
  <c r="C147" i="6"/>
  <c r="C93" i="8"/>
  <c r="C22" i="8" s="1"/>
  <c r="C147" i="8"/>
  <c r="D23" i="6"/>
  <c r="C23" i="6"/>
  <c r="K21" i="6"/>
  <c r="G22" i="8" l="1"/>
  <c r="D22" i="8"/>
  <c r="J51" i="6"/>
  <c r="O22" i="8" l="1"/>
  <c r="T88" i="7"/>
  <c r="S88" i="7"/>
  <c r="R88" i="7"/>
  <c r="T87" i="7"/>
  <c r="S83" i="7"/>
  <c r="R83" i="7"/>
  <c r="T86" i="7"/>
  <c r="S82" i="7"/>
  <c r="R82" i="7"/>
  <c r="T85" i="7"/>
  <c r="S81" i="7"/>
  <c r="R81" i="7"/>
  <c r="T84" i="7"/>
  <c r="S80" i="7"/>
  <c r="R80" i="7"/>
  <c r="T83" i="7"/>
  <c r="S79" i="7"/>
  <c r="R79" i="7"/>
  <c r="T82" i="7"/>
  <c r="S77" i="7"/>
  <c r="R77" i="7"/>
  <c r="T81" i="7"/>
  <c r="S76" i="7"/>
  <c r="R76" i="7"/>
  <c r="T80" i="7"/>
  <c r="S75" i="7"/>
  <c r="R75" i="7"/>
  <c r="T79" i="7"/>
  <c r="S74" i="7"/>
  <c r="R74" i="7"/>
  <c r="T73" i="7"/>
  <c r="S73" i="7"/>
  <c r="R73" i="7"/>
  <c r="T72" i="7"/>
  <c r="S72" i="7"/>
  <c r="R72" i="7"/>
  <c r="T71" i="7"/>
  <c r="S71" i="7"/>
  <c r="R71" i="7"/>
  <c r="T70" i="7"/>
  <c r="S70" i="7"/>
  <c r="R70" i="7"/>
  <c r="T69" i="7"/>
  <c r="S69" i="7"/>
  <c r="R69" i="7"/>
  <c r="T68" i="7"/>
  <c r="S68" i="7"/>
  <c r="R68" i="7"/>
  <c r="T67" i="7"/>
  <c r="S67" i="7"/>
  <c r="R67" i="7"/>
  <c r="T66" i="7"/>
  <c r="S66" i="7"/>
  <c r="R66" i="7"/>
  <c r="T65" i="7"/>
  <c r="S65" i="7"/>
  <c r="R65" i="7"/>
  <c r="T64" i="7"/>
  <c r="S64" i="7"/>
  <c r="R64" i="7"/>
  <c r="T63" i="7"/>
  <c r="S63" i="7"/>
  <c r="R63" i="7"/>
  <c r="T62" i="7"/>
  <c r="S62" i="7"/>
  <c r="R62" i="7"/>
  <c r="T61" i="7"/>
  <c r="S61" i="7"/>
  <c r="R61" i="7"/>
  <c r="T60" i="7"/>
  <c r="S60" i="7"/>
  <c r="R60" i="7"/>
  <c r="T59" i="7"/>
  <c r="S59" i="7"/>
  <c r="R59" i="7"/>
  <c r="T58" i="7"/>
  <c r="S58" i="7"/>
  <c r="R58" i="7"/>
  <c r="T57" i="7"/>
  <c r="S57" i="7"/>
  <c r="R57" i="7"/>
  <c r="T56" i="7"/>
  <c r="S56" i="7"/>
  <c r="R56" i="7"/>
  <c r="T55" i="7"/>
  <c r="S55" i="7"/>
  <c r="R55" i="7"/>
  <c r="T54" i="7"/>
  <c r="S54" i="7"/>
  <c r="R54" i="7"/>
  <c r="T53" i="7"/>
  <c r="S53" i="7"/>
  <c r="R53" i="7"/>
  <c r="T52" i="7"/>
  <c r="S52" i="7"/>
  <c r="R52" i="7"/>
  <c r="T51" i="7"/>
  <c r="S51" i="7"/>
  <c r="R51" i="7"/>
  <c r="T50" i="7"/>
  <c r="S50" i="7"/>
  <c r="R50" i="7"/>
  <c r="T49" i="7"/>
  <c r="S49" i="7"/>
  <c r="R49" i="7"/>
  <c r="T48" i="7"/>
  <c r="S48" i="7"/>
  <c r="R48" i="7"/>
  <c r="T47" i="7"/>
  <c r="S47" i="7"/>
  <c r="R47" i="7"/>
  <c r="T46" i="7"/>
  <c r="S46" i="7"/>
  <c r="R46" i="7"/>
  <c r="T45" i="7"/>
  <c r="S45" i="7"/>
  <c r="R45" i="7"/>
  <c r="T44" i="7"/>
  <c r="S44" i="7"/>
  <c r="R44" i="7"/>
  <c r="T43" i="7"/>
  <c r="S43" i="7"/>
  <c r="R43" i="7"/>
  <c r="T42" i="7"/>
  <c r="S42" i="7"/>
  <c r="R42" i="7"/>
  <c r="T41" i="7"/>
  <c r="S41" i="7"/>
  <c r="R41" i="7"/>
  <c r="T40" i="7"/>
  <c r="S40" i="7"/>
  <c r="R40" i="7"/>
  <c r="T39" i="7"/>
  <c r="S39" i="7"/>
  <c r="R39" i="7"/>
  <c r="T38" i="7"/>
  <c r="S38" i="7"/>
  <c r="R38" i="7"/>
  <c r="T37" i="7"/>
  <c r="S37" i="7"/>
  <c r="R37" i="7"/>
  <c r="T36" i="7"/>
  <c r="S36" i="7"/>
  <c r="R36" i="7"/>
  <c r="T35" i="7"/>
  <c r="S35" i="7"/>
  <c r="R35" i="7"/>
  <c r="T34" i="7"/>
  <c r="S34" i="7"/>
  <c r="R34" i="7"/>
  <c r="T33" i="7"/>
  <c r="S33" i="7"/>
  <c r="R33" i="7"/>
  <c r="T32" i="7"/>
  <c r="S32" i="7"/>
  <c r="R32" i="7"/>
  <c r="T31" i="7"/>
  <c r="S31" i="7"/>
  <c r="R31" i="7"/>
  <c r="T30" i="7"/>
  <c r="S30" i="7"/>
  <c r="R30" i="7"/>
  <c r="T29" i="7"/>
  <c r="S29" i="7"/>
  <c r="R29" i="7"/>
  <c r="T28" i="7"/>
  <c r="S28" i="7"/>
  <c r="R28" i="7"/>
  <c r="T27" i="7"/>
  <c r="S27" i="7"/>
  <c r="R27" i="7"/>
  <c r="T26" i="7"/>
  <c r="S26" i="7"/>
  <c r="R26" i="7"/>
  <c r="T25" i="7"/>
  <c r="S25" i="7"/>
  <c r="R25" i="7"/>
  <c r="T24" i="7"/>
  <c r="S24" i="7"/>
  <c r="R24" i="7"/>
  <c r="T23" i="7"/>
  <c r="S23" i="7"/>
  <c r="R23" i="7"/>
  <c r="T22" i="7"/>
  <c r="S22" i="7"/>
  <c r="R22" i="7"/>
  <c r="T21" i="7"/>
  <c r="S21" i="7"/>
  <c r="R21" i="7"/>
  <c r="T20" i="7"/>
  <c r="S20" i="7"/>
  <c r="R20" i="7"/>
  <c r="T19" i="7"/>
  <c r="S19" i="7"/>
  <c r="R19" i="7"/>
  <c r="T18" i="7"/>
  <c r="S18" i="7"/>
  <c r="R18" i="7"/>
  <c r="T17" i="7"/>
  <c r="S17" i="7"/>
  <c r="R17" i="7"/>
  <c r="T16" i="7"/>
  <c r="S16" i="7"/>
  <c r="R16" i="7"/>
  <c r="T15" i="7"/>
  <c r="S15" i="7"/>
  <c r="R15" i="7"/>
  <c r="T14" i="7"/>
  <c r="S14" i="7"/>
  <c r="R14" i="7"/>
  <c r="T13" i="7"/>
  <c r="S13" i="7"/>
  <c r="R13" i="7"/>
  <c r="T12" i="7"/>
  <c r="S12" i="7"/>
  <c r="R12" i="7"/>
  <c r="T11" i="7"/>
  <c r="S11" i="7"/>
  <c r="R11" i="7"/>
  <c r="T10" i="7"/>
  <c r="S10" i="7"/>
  <c r="R10" i="7"/>
  <c r="T9" i="7"/>
  <c r="S9" i="7"/>
  <c r="R9" i="7"/>
  <c r="T8" i="7"/>
  <c r="S8" i="7"/>
  <c r="R8" i="7"/>
  <c r="T7" i="7"/>
  <c r="S7" i="7"/>
  <c r="R7" i="7"/>
  <c r="T6" i="7"/>
  <c r="S6" i="7"/>
  <c r="R6" i="7"/>
  <c r="T5" i="7"/>
  <c r="S5" i="7"/>
  <c r="R5" i="7"/>
  <c r="T4" i="7"/>
  <c r="S4" i="7"/>
  <c r="R4" i="7"/>
  <c r="T3" i="7"/>
  <c r="S3" i="7"/>
  <c r="R3" i="7"/>
  <c r="T2" i="7"/>
  <c r="S2" i="7"/>
  <c r="R2" i="7"/>
  <c r="H124" i="6" l="1"/>
  <c r="L123" i="6"/>
  <c r="L122" i="6"/>
  <c r="H121" i="6"/>
  <c r="L120" i="6"/>
  <c r="H119" i="6"/>
  <c r="H118" i="6"/>
  <c r="L117" i="6"/>
  <c r="L116" i="6"/>
  <c r="H115" i="6"/>
  <c r="L114" i="6"/>
  <c r="H113" i="6"/>
  <c r="L112" i="6"/>
  <c r="H111" i="6"/>
  <c r="H110" i="6"/>
  <c r="L109" i="6"/>
  <c r="L108" i="6"/>
  <c r="H107" i="6"/>
  <c r="L106" i="6"/>
  <c r="H105" i="6"/>
  <c r="S103" i="6"/>
  <c r="Q103" i="6"/>
  <c r="L90" i="6"/>
  <c r="L89" i="6"/>
  <c r="H88" i="6"/>
  <c r="L87" i="6"/>
  <c r="H86" i="6"/>
  <c r="L85" i="6"/>
  <c r="H84" i="6"/>
  <c r="H83" i="6"/>
  <c r="L82" i="6"/>
  <c r="L81" i="6"/>
  <c r="H80" i="6"/>
  <c r="L79" i="6"/>
  <c r="H78" i="6"/>
  <c r="L77" i="6"/>
  <c r="H76" i="6"/>
  <c r="H75" i="6"/>
  <c r="L74" i="6"/>
  <c r="L73" i="6"/>
  <c r="H72" i="6"/>
  <c r="L71" i="6"/>
  <c r="H70" i="6"/>
  <c r="L69" i="6"/>
  <c r="H68" i="6"/>
  <c r="L67" i="6"/>
  <c r="H66" i="6"/>
  <c r="L65" i="6"/>
  <c r="H64" i="6"/>
  <c r="L63" i="6"/>
  <c r="H62" i="6"/>
  <c r="L61" i="6"/>
  <c r="H60" i="6"/>
  <c r="L59" i="6"/>
  <c r="H58" i="6"/>
  <c r="L57" i="6"/>
  <c r="L55" i="6"/>
  <c r="H54" i="6"/>
  <c r="L53" i="6"/>
  <c r="H52" i="6"/>
  <c r="D45" i="6"/>
  <c r="H47" i="6"/>
  <c r="D47" i="6"/>
  <c r="C101" i="6" s="1"/>
  <c r="M17" i="6"/>
  <c r="G17" i="6"/>
  <c r="C17" i="6"/>
  <c r="C13" i="6"/>
  <c r="C11" i="6"/>
  <c r="C9" i="6"/>
  <c r="F3" i="6"/>
  <c r="C92" i="6"/>
  <c r="F56" i="6"/>
  <c r="F55" i="6"/>
  <c r="F54" i="6"/>
  <c r="F53" i="6"/>
  <c r="F52" i="6"/>
  <c r="B96" i="6" l="1"/>
  <c r="D97" i="6"/>
  <c r="M148" i="6"/>
  <c r="M94" i="6"/>
  <c r="H120" i="6"/>
  <c r="H117" i="6"/>
  <c r="H56" i="6"/>
  <c r="H123" i="6"/>
  <c r="L51" i="6"/>
  <c r="H57" i="6"/>
  <c r="H90" i="6"/>
  <c r="H71" i="6"/>
  <c r="H77" i="6"/>
  <c r="L111" i="6"/>
  <c r="H55" i="6"/>
  <c r="H87" i="6"/>
  <c r="H63" i="6"/>
  <c r="H67" i="6"/>
  <c r="H74" i="6"/>
  <c r="H81" i="6"/>
  <c r="H114" i="6"/>
  <c r="L84" i="6"/>
  <c r="H108" i="6"/>
  <c r="H59" i="6"/>
  <c r="H69" i="6"/>
  <c r="L76" i="6"/>
  <c r="H89" i="6"/>
  <c r="L119" i="6"/>
  <c r="H51" i="6"/>
  <c r="H61" i="6"/>
  <c r="H106" i="6"/>
  <c r="H109" i="6"/>
  <c r="H112" i="6"/>
  <c r="H65" i="6"/>
  <c r="H73" i="6"/>
  <c r="H79" i="6"/>
  <c r="H82" i="6"/>
  <c r="H85" i="6"/>
  <c r="H116" i="6"/>
  <c r="H122" i="6"/>
  <c r="H53" i="6"/>
  <c r="E101" i="6"/>
  <c r="L52" i="6"/>
  <c r="L56" i="6"/>
  <c r="L60" i="6"/>
  <c r="L64" i="6"/>
  <c r="L68" i="6"/>
  <c r="L83" i="6"/>
  <c r="L86" i="6"/>
  <c r="L110" i="6"/>
  <c r="L113" i="6"/>
  <c r="D43" i="6"/>
  <c r="L72" i="6"/>
  <c r="L88" i="6"/>
  <c r="L115" i="6"/>
  <c r="L54" i="6"/>
  <c r="L58" i="6"/>
  <c r="L62" i="6"/>
  <c r="L66" i="6"/>
  <c r="L70" i="6"/>
  <c r="N94" i="6"/>
  <c r="L75" i="6"/>
  <c r="L78" i="6"/>
  <c r="L105" i="6"/>
  <c r="L118" i="6"/>
  <c r="L121" i="6"/>
  <c r="L80" i="6"/>
  <c r="L107" i="6"/>
  <c r="L124" i="6"/>
  <c r="B42" i="6"/>
  <c r="C146" i="6" s="1"/>
  <c r="C93" i="6"/>
  <c r="G22" i="6" s="1"/>
  <c r="C22" i="6" l="1"/>
  <c r="D22" i="6"/>
  <c r="F12" i="2"/>
  <c r="E13" i="11"/>
  <c r="B12" i="2" s="1"/>
  <c r="D12" i="2"/>
  <c r="B123" i="6"/>
  <c r="B121" i="6"/>
  <c r="B117" i="6"/>
  <c r="B113" i="6"/>
  <c r="B109" i="6"/>
  <c r="B105" i="6"/>
  <c r="B90" i="6"/>
  <c r="B86" i="6"/>
  <c r="B82" i="6"/>
  <c r="B78" i="6"/>
  <c r="B74" i="6"/>
  <c r="B124" i="6"/>
  <c r="B110" i="6"/>
  <c r="B108" i="6"/>
  <c r="B107" i="6"/>
  <c r="B83" i="6"/>
  <c r="B81" i="6"/>
  <c r="B80" i="6"/>
  <c r="B68" i="6"/>
  <c r="B64" i="6"/>
  <c r="B60" i="6"/>
  <c r="B56" i="6"/>
  <c r="B52" i="6"/>
  <c r="B122" i="6"/>
  <c r="B120" i="6"/>
  <c r="B119" i="6"/>
  <c r="B106" i="6"/>
  <c r="B79" i="6"/>
  <c r="B77" i="6"/>
  <c r="B76" i="6"/>
  <c r="B67" i="6"/>
  <c r="B63" i="6"/>
  <c r="B59" i="6"/>
  <c r="B55" i="6"/>
  <c r="B51" i="6"/>
  <c r="B118" i="6"/>
  <c r="B116" i="6"/>
  <c r="B115" i="6"/>
  <c r="B89" i="6"/>
  <c r="B88" i="6"/>
  <c r="B75" i="6"/>
  <c r="B73" i="6"/>
  <c r="B72" i="6"/>
  <c r="B70" i="6"/>
  <c r="B66" i="6"/>
  <c r="B62" i="6"/>
  <c r="B58" i="6"/>
  <c r="B54" i="6"/>
  <c r="B114" i="6"/>
  <c r="B112" i="6"/>
  <c r="B111" i="6"/>
  <c r="B87" i="6"/>
  <c r="B85" i="6"/>
  <c r="B84" i="6"/>
  <c r="B71" i="6"/>
  <c r="B69" i="6"/>
  <c r="B65" i="6"/>
  <c r="B61" i="6"/>
  <c r="B57" i="6"/>
  <c r="B53" i="6"/>
  <c r="O22" i="6" l="1"/>
  <c r="D18" i="2"/>
  <c r="G13" i="6" s="1"/>
  <c r="D14" i="2"/>
  <c r="G9" i="6" s="1"/>
  <c r="D16" i="2"/>
  <c r="G11" i="6" s="1"/>
  <c r="F14" i="2"/>
  <c r="M9" i="6" s="1"/>
  <c r="F16" i="2"/>
  <c r="M11" i="6" s="1"/>
  <c r="F18" i="2"/>
  <c r="M13" i="6" s="1"/>
  <c r="J18" i="2"/>
  <c r="D15" i="2" l="1"/>
  <c r="F15" i="2"/>
  <c r="F19" i="2"/>
  <c r="F17" i="2"/>
  <c r="D19" i="2"/>
  <c r="D17" i="2"/>
  <c r="J14" i="2"/>
  <c r="J16" i="2"/>
  <c r="J18" i="17"/>
  <c r="J16" i="17"/>
  <c r="J14" i="17"/>
  <c r="G7" i="8"/>
  <c r="M7" i="8"/>
  <c r="C7" i="8"/>
  <c r="C7" i="6"/>
  <c r="M7" i="6"/>
  <c r="G7" i="6"/>
  <c r="D9" i="6"/>
  <c r="I12" i="2" l="1"/>
  <c r="I12" i="17"/>
  <c r="C65" i="5" s="1"/>
  <c r="O9" i="6"/>
  <c r="K9" i="6"/>
  <c r="C9" i="5" l="1"/>
  <c r="C7" i="5"/>
  <c r="C10" i="5"/>
  <c r="C8" i="5"/>
  <c r="C6" i="5"/>
  <c r="C12" i="4"/>
  <c r="D57" i="6" s="1"/>
  <c r="C10" i="4"/>
  <c r="D55" i="6" s="1"/>
  <c r="C8" i="4"/>
  <c r="D53" i="6" s="1"/>
  <c r="C6" i="4"/>
  <c r="C9" i="4"/>
  <c r="D54" i="6" s="1"/>
  <c r="C7" i="4"/>
  <c r="D52" i="6" s="1"/>
  <c r="D124" i="8"/>
  <c r="D51" i="8"/>
  <c r="D52" i="8"/>
  <c r="C55" i="4"/>
  <c r="D114" i="6" s="1"/>
  <c r="C21" i="4"/>
  <c r="D66" i="6" s="1"/>
  <c r="C64" i="4"/>
  <c r="D123" i="6" s="1"/>
  <c r="C50" i="4"/>
  <c r="D109" i="6" s="1"/>
  <c r="D51" i="6"/>
  <c r="C61" i="4"/>
  <c r="D120" i="6" s="1"/>
  <c r="C60" i="4"/>
  <c r="D119" i="6" s="1"/>
  <c r="C23" i="4"/>
  <c r="D68" i="6" s="1"/>
  <c r="C25" i="4"/>
  <c r="D70" i="6" s="1"/>
  <c r="C53" i="4"/>
  <c r="D112" i="6" s="1"/>
  <c r="C32" i="4"/>
  <c r="D77" i="6" s="1"/>
  <c r="C51" i="4"/>
  <c r="D110" i="6" s="1"/>
  <c r="C22" i="4"/>
  <c r="D67" i="6" s="1"/>
  <c r="C31" i="4"/>
  <c r="D76" i="6" s="1"/>
  <c r="C16" i="4"/>
  <c r="D61" i="6" s="1"/>
  <c r="C15" i="4"/>
  <c r="D60" i="6" s="1"/>
  <c r="C34" i="4"/>
  <c r="D79" i="6" s="1"/>
  <c r="C37" i="4"/>
  <c r="D82" i="6" s="1"/>
  <c r="C54" i="4"/>
  <c r="D113" i="6" s="1"/>
  <c r="C58" i="4"/>
  <c r="D117" i="6" s="1"/>
  <c r="C46" i="4"/>
  <c r="D105" i="6" s="1"/>
  <c r="C47" i="4"/>
  <c r="D106" i="6" s="1"/>
  <c r="C28" i="4"/>
  <c r="D73" i="6" s="1"/>
  <c r="C48" i="4"/>
  <c r="D107" i="6" s="1"/>
  <c r="C44" i="4"/>
  <c r="D89" i="6" s="1"/>
  <c r="C18" i="4"/>
  <c r="D63" i="6" s="1"/>
  <c r="C26" i="4"/>
  <c r="D71" i="6" s="1"/>
  <c r="C59" i="4"/>
  <c r="D118" i="6" s="1"/>
  <c r="C30" i="4"/>
  <c r="D75" i="6" s="1"/>
  <c r="C33" i="4"/>
  <c r="D78" i="6" s="1"/>
  <c r="C63" i="4"/>
  <c r="D122" i="6" s="1"/>
  <c r="C20" i="4"/>
  <c r="D65" i="6" s="1"/>
  <c r="C49" i="4"/>
  <c r="D108" i="6" s="1"/>
  <c r="C36" i="4"/>
  <c r="D81" i="6" s="1"/>
  <c r="C65" i="4"/>
  <c r="D124" i="6" s="1"/>
  <c r="C52" i="4"/>
  <c r="D111" i="6" s="1"/>
  <c r="C35" i="4"/>
  <c r="D80" i="6" s="1"/>
  <c r="C43" i="4"/>
  <c r="D88" i="6" s="1"/>
  <c r="C13" i="4"/>
  <c r="D58" i="6" s="1"/>
  <c r="C42" i="4"/>
  <c r="D87" i="6" s="1"/>
  <c r="C11" i="4"/>
  <c r="D56" i="6" s="1"/>
  <c r="C17" i="4"/>
  <c r="D62" i="6" s="1"/>
  <c r="C29" i="4"/>
  <c r="D74" i="6" s="1"/>
  <c r="C38" i="4"/>
  <c r="D83" i="6" s="1"/>
  <c r="C62" i="4"/>
  <c r="D121" i="6" s="1"/>
  <c r="C57" i="4"/>
  <c r="D116" i="6" s="1"/>
  <c r="C40" i="4"/>
  <c r="D85" i="6" s="1"/>
  <c r="C14" i="4"/>
  <c r="D59" i="6" s="1"/>
  <c r="C24" i="4"/>
  <c r="D69" i="6" s="1"/>
  <c r="C19" i="4"/>
  <c r="D64" i="6" s="1"/>
  <c r="C45" i="4"/>
  <c r="D90" i="6" s="1"/>
  <c r="C27" i="4"/>
  <c r="D72" i="6" s="1"/>
  <c r="C41" i="4"/>
  <c r="D86" i="6" s="1"/>
  <c r="C39" i="4"/>
  <c r="D84" i="6" s="1"/>
  <c r="C56" i="4"/>
  <c r="D115" i="6" s="1"/>
  <c r="C30" i="5"/>
  <c r="D75" i="8" s="1"/>
  <c r="D55" i="8"/>
  <c r="C18" i="5"/>
  <c r="D63" i="8" s="1"/>
  <c r="C34" i="5"/>
  <c r="D79" i="8" s="1"/>
  <c r="C42" i="5"/>
  <c r="D87" i="8" s="1"/>
  <c r="C58" i="5"/>
  <c r="D117" i="8" s="1"/>
  <c r="C19" i="5"/>
  <c r="D64" i="8" s="1"/>
  <c r="C35" i="5"/>
  <c r="D80" i="8" s="1"/>
  <c r="C36" i="5"/>
  <c r="D81" i="8" s="1"/>
  <c r="C43" i="5"/>
  <c r="D88" i="8" s="1"/>
  <c r="D101" i="8" s="1"/>
  <c r="C51" i="5"/>
  <c r="D110" i="8" s="1"/>
  <c r="C26" i="5"/>
  <c r="D71" i="8" s="1"/>
  <c r="C59" i="5"/>
  <c r="D118" i="8" s="1"/>
  <c r="C28" i="5"/>
  <c r="D73" i="8" s="1"/>
  <c r="C44" i="5"/>
  <c r="D89" i="8" s="1"/>
  <c r="C27" i="5"/>
  <c r="D72" i="8" s="1"/>
  <c r="C52" i="5"/>
  <c r="D111" i="8" s="1"/>
  <c r="C60" i="5"/>
  <c r="D119" i="8" s="1"/>
  <c r="C13" i="5"/>
  <c r="D58" i="8" s="1"/>
  <c r="C37" i="5"/>
  <c r="D82" i="8" s="1"/>
  <c r="C50" i="5"/>
  <c r="D109" i="8" s="1"/>
  <c r="C12" i="5"/>
  <c r="D57" i="8" s="1"/>
  <c r="C61" i="5"/>
  <c r="D120" i="8" s="1"/>
  <c r="C45" i="5"/>
  <c r="D90" i="8" s="1"/>
  <c r="C54" i="5"/>
  <c r="D113" i="8" s="1"/>
  <c r="C23" i="5"/>
  <c r="D68" i="8" s="1"/>
  <c r="C39" i="5"/>
  <c r="D84" i="8" s="1"/>
  <c r="C55" i="5"/>
  <c r="D114" i="8" s="1"/>
  <c r="C47" i="5"/>
  <c r="D106" i="8" s="1"/>
  <c r="C53" i="5"/>
  <c r="D112" i="8" s="1"/>
  <c r="C16" i="5"/>
  <c r="D61" i="8" s="1"/>
  <c r="C14" i="5"/>
  <c r="D59" i="8" s="1"/>
  <c r="C24" i="5"/>
  <c r="D69" i="8" s="1"/>
  <c r="C40" i="5"/>
  <c r="D85" i="8" s="1"/>
  <c r="C21" i="5"/>
  <c r="D66" i="8" s="1"/>
  <c r="C31" i="5"/>
  <c r="D76" i="8" s="1"/>
  <c r="C48" i="5"/>
  <c r="D107" i="8" s="1"/>
  <c r="C56" i="5"/>
  <c r="D115" i="8" s="1"/>
  <c r="C64" i="5"/>
  <c r="D123" i="8" s="1"/>
  <c r="C22" i="5"/>
  <c r="D67" i="8" s="1"/>
  <c r="C63" i="5"/>
  <c r="D122" i="8" s="1"/>
  <c r="D54" i="8"/>
  <c r="C38" i="5"/>
  <c r="D83" i="8" s="1"/>
  <c r="C11" i="5"/>
  <c r="D56" i="8" s="1"/>
  <c r="C20" i="5"/>
  <c r="D65" i="8" s="1"/>
  <c r="C29" i="5"/>
  <c r="D74" i="8" s="1"/>
  <c r="C15" i="5"/>
  <c r="D60" i="8" s="1"/>
  <c r="C62" i="5"/>
  <c r="D121" i="8" s="1"/>
  <c r="C25" i="5"/>
  <c r="D70" i="8" s="1"/>
  <c r="C17" i="5"/>
  <c r="D62" i="8" s="1"/>
  <c r="C32" i="5"/>
  <c r="D77" i="8" s="1"/>
  <c r="C41" i="5"/>
  <c r="D86" i="8" s="1"/>
  <c r="C33" i="5"/>
  <c r="D78" i="8" s="1"/>
  <c r="C49" i="5"/>
  <c r="D108" i="8" s="1"/>
  <c r="C57" i="5"/>
  <c r="D116" i="8" s="1"/>
  <c r="D53" i="8"/>
  <c r="C46" i="5"/>
  <c r="D10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C13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必ずどちらか選んで入力して下さい。</t>
        </r>
      </text>
    </comment>
    <comment ref="C17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  <comment ref="C19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  <comment ref="C21" authorId="0" shapeId="0" xr:uid="{00000000-0006-0000-01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宮崎県教育庁</author>
  </authors>
  <commentList>
    <comment ref="E13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4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5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宮崎県教育庁</author>
  </authors>
  <commentList>
    <comment ref="E13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4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E15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B12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D12" authorId="0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F12" authorId="0" shapeId="0" xr:uid="{00000000-0006-0000-0500-000003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B12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D12" authorId="0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  <comment ref="F12" authorId="0" shapeId="0" xr:uid="{00000000-0006-0000-0600-000003000000}">
      <text>
        <r>
          <rPr>
            <sz val="9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C6" authorId="0" shapeId="0" xr:uid="{00000000-0006-0000-07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入力不可の場合は、
前にもどって未入力セルを確認して、
入力すること</t>
        </r>
      </text>
    </comment>
    <comment ref="D6" authorId="0" shapeId="0" xr:uid="{00000000-0006-0000-07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以下、参加生徒氏名記入の場合は、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姓と名間は1字空白を入れる</t>
        </r>
        <r>
          <rPr>
            <b/>
            <sz val="12"/>
            <color indexed="81"/>
            <rFont val="ＭＳ Ｐゴシック"/>
            <family val="3"/>
            <charset val="128"/>
          </rPr>
          <t>こと。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C6" authorId="0" shapeId="0" xr:uid="{00000000-0006-0000-08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入力不可の場合は、
前にもどって未入力セルを確認して、
入力すること</t>
        </r>
      </text>
    </comment>
    <comment ref="D6" authorId="0" shapeId="0" xr:uid="{00000000-0006-0000-08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以下、参加生徒氏名記入の場合は、</t>
        </r>
        <r>
          <rPr>
            <b/>
            <u/>
            <sz val="12"/>
            <color indexed="81"/>
            <rFont val="ＭＳ Ｐゴシック"/>
            <family val="3"/>
            <charset val="128"/>
          </rPr>
          <t>姓と名間は1字空白を入れる</t>
        </r>
        <r>
          <rPr>
            <b/>
            <sz val="12"/>
            <color indexed="81"/>
            <rFont val="ＭＳ Ｐゴシック"/>
            <family val="3"/>
            <charset val="128"/>
          </rPr>
          <t>こと。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D33" authorId="0" shapeId="0" xr:uid="{00000000-0006-0000-09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EKTL</author>
  </authors>
  <commentList>
    <comment ref="D33" authorId="0" shapeId="0" xr:uid="{00000000-0006-0000-0A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●(姓と名間は1字空白）</t>
        </r>
      </text>
    </comment>
  </commentList>
</comments>
</file>

<file path=xl/sharedStrings.xml><?xml version="1.0" encoding="utf-8"?>
<sst xmlns="http://schemas.openxmlformats.org/spreadsheetml/2006/main" count="879" uniqueCount="507">
  <si>
    <t>大会運営校</t>
    <rPh sb="0" eb="2">
      <t>タイカイ</t>
    </rPh>
    <rPh sb="2" eb="4">
      <t>ウンエイ</t>
    </rPh>
    <rPh sb="4" eb="5">
      <t>コウ</t>
    </rPh>
    <phoneticPr fontId="1"/>
  </si>
  <si>
    <t>宮崎県立佐土原高等学校</t>
  </si>
  <si>
    <t>宮崎県立宮崎大宮高等学校</t>
  </si>
  <si>
    <t>宮崎県立宮崎海洋高等学校</t>
  </si>
  <si>
    <t>宮崎県立宮崎北高等学校</t>
  </si>
  <si>
    <t>宮崎県立宮崎工業高等学校</t>
  </si>
  <si>
    <t>宮崎県立宮崎商業高等学校</t>
  </si>
  <si>
    <t>宮崎県立宮崎西高等学校</t>
  </si>
  <si>
    <t>宮崎県立宮崎農業高等学校</t>
  </si>
  <si>
    <t>宮崎県立宮崎東高等学校</t>
  </si>
  <si>
    <t>↓学校名確認セル</t>
    <rPh sb="1" eb="3">
      <t>ガッコウ</t>
    </rPh>
    <rPh sb="3" eb="4">
      <t>メイ</t>
    </rPh>
    <rPh sb="4" eb="6">
      <t>カクニン</t>
    </rPh>
    <phoneticPr fontId="4"/>
  </si>
  <si>
    <t>宮崎県立宮崎南高等学校</t>
  </si>
  <si>
    <t>宮崎県立高城高等学校</t>
  </si>
  <si>
    <t>宮崎県立都城泉ヶ丘高等学校</t>
  </si>
  <si>
    <t>宮崎県立都城西高等学校</t>
  </si>
  <si>
    <t>宮崎県立都城工業高等学校</t>
  </si>
  <si>
    <t>宮崎県立都城商業高等学校</t>
  </si>
  <si>
    <t>宮崎県立都城農業高等学校</t>
  </si>
  <si>
    <t>宮崎県立延岡高等学校</t>
  </si>
  <si>
    <t>宮崎県立延岡工業高等学校</t>
  </si>
  <si>
    <t>宮崎県立延岡商業高等学校</t>
  </si>
  <si>
    <t>宮崎県立延岡星雲高等学校</t>
    <rPh sb="6" eb="8">
      <t>セイウン</t>
    </rPh>
    <phoneticPr fontId="4"/>
  </si>
  <si>
    <t>宮崎県立延岡青朋高等学校</t>
  </si>
  <si>
    <t>宮崎県立日南高等学校</t>
  </si>
  <si>
    <t>宮崎県立日南振徳高等学校</t>
  </si>
  <si>
    <t>宮崎県立小林高等学校</t>
  </si>
  <si>
    <t>宮崎県立小林秀峰高等学校</t>
  </si>
  <si>
    <t>宮崎県立富島高等学校</t>
  </si>
  <si>
    <t>宮崎県立日向高等学校</t>
  </si>
  <si>
    <t>宮崎県立日向工業高等学校</t>
  </si>
  <si>
    <t>宮崎県立福島高等学校</t>
  </si>
  <si>
    <t>宮崎県立飯野高等学校</t>
  </si>
  <si>
    <t>宮崎県立本庄高等学校</t>
  </si>
  <si>
    <t>宮崎県立高鍋高等学校</t>
  </si>
  <si>
    <t>宮崎県立高鍋農業高等学校</t>
  </si>
  <si>
    <t>宮崎県立門川高等学校</t>
  </si>
  <si>
    <t>宮崎県立高千穂高等学校</t>
  </si>
  <si>
    <t>宮崎県立五ヶ瀬中等教育学校</t>
  </si>
  <si>
    <t>日南学園高等学校 宮崎穎学館</t>
  </si>
  <si>
    <t>日章学園高等学校</t>
  </si>
  <si>
    <t>日向学院高等学校</t>
  </si>
  <si>
    <t>鵬翔高等学校</t>
  </si>
  <si>
    <t>宮崎日本大学高等学校</t>
  </si>
  <si>
    <t>宮崎第一高等学校</t>
  </si>
  <si>
    <t>宮崎学園高等学校</t>
  </si>
  <si>
    <t>明倫館学院</t>
  </si>
  <si>
    <t>日章学園九州国際高等学校</t>
  </si>
  <si>
    <t>小林西高等学校</t>
  </si>
  <si>
    <t>日南学園高等学校</t>
  </si>
  <si>
    <t>延岡学園高等学校</t>
  </si>
  <si>
    <t>聖心ウルスラ学園高等学校</t>
  </si>
  <si>
    <t>都城聖ドミニコ学園高等学校</t>
  </si>
  <si>
    <t>都城高等学校</t>
  </si>
  <si>
    <t>都城東高等学校</t>
  </si>
  <si>
    <t>宮崎県立みやざき中央支援学校</t>
  </si>
  <si>
    <t>宮崎県立赤江まつばら支援学校</t>
  </si>
  <si>
    <t>宮崎県立みなみのかぜ支援学校</t>
  </si>
  <si>
    <t>宮崎県立清武せいりゅう支援学校</t>
  </si>
  <si>
    <t>宮崎県立日南くろしお支援学校</t>
  </si>
  <si>
    <t>宮崎県立日向ひまわり支援学校</t>
  </si>
  <si>
    <t>宮崎県立都城きりしま支援学校</t>
  </si>
  <si>
    <t>宮崎県立都城きりしま支援学校 小林校</t>
  </si>
  <si>
    <t>宮崎県立児湯るぴなす支援学校</t>
  </si>
  <si>
    <t>宮崎県立延岡しろやま支援学校 高千穂校</t>
    <rPh sb="15" eb="18">
      <t>タカチホ</t>
    </rPh>
    <rPh sb="18" eb="19">
      <t>コウ</t>
    </rPh>
    <phoneticPr fontId="4"/>
  </si>
  <si>
    <t>宮崎県立明星視覚支援学校</t>
  </si>
  <si>
    <t>宮崎県立都城さくら聴覚支援学校</t>
  </si>
  <si>
    <t>宮崎県立延岡しろやま支援学校</t>
  </si>
  <si>
    <t>クラーク記念国際高等学校　宮崎キャンパス</t>
    <rPh sb="4" eb="6">
      <t>キネン</t>
    </rPh>
    <rPh sb="6" eb="8">
      <t>コクサイ</t>
    </rPh>
    <rPh sb="8" eb="10">
      <t>コウトウ</t>
    </rPh>
    <rPh sb="10" eb="12">
      <t>ガッコウ</t>
    </rPh>
    <rPh sb="13" eb="15">
      <t>ミヤザキ</t>
    </rPh>
    <phoneticPr fontId="2"/>
  </si>
  <si>
    <t>放送専門部からの
派遣依頼文書について</t>
    <rPh sb="0" eb="2">
      <t>ホウソウ</t>
    </rPh>
    <rPh sb="2" eb="4">
      <t>センモン</t>
    </rPh>
    <rPh sb="4" eb="5">
      <t>ブ</t>
    </rPh>
    <rPh sb="9" eb="11">
      <t>ハケン</t>
    </rPh>
    <rPh sb="11" eb="13">
      <t>イライ</t>
    </rPh>
    <rPh sb="13" eb="15">
      <t>ブンショ</t>
    </rPh>
    <phoneticPr fontId="4"/>
  </si>
  <si>
    <t>備考欄
特記事項</t>
    <rPh sb="0" eb="3">
      <t>ビコウラン</t>
    </rPh>
    <rPh sb="4" eb="6">
      <t>トッキ</t>
    </rPh>
    <rPh sb="6" eb="8">
      <t>ジコウ</t>
    </rPh>
    <phoneticPr fontId="17"/>
  </si>
  <si>
    <t>携帯電話番号</t>
    <rPh sb="0" eb="2">
      <t>ケイタイ</t>
    </rPh>
    <rPh sb="2" eb="4">
      <t>デンワ</t>
    </rPh>
    <rPh sb="4" eb="6">
      <t>バンゴウ</t>
    </rPh>
    <phoneticPr fontId="17"/>
  </si>
  <si>
    <t xml:space="preserve">運営委員・
引率者氏名 </t>
    <rPh sb="0" eb="2">
      <t>ウンエイ</t>
    </rPh>
    <rPh sb="2" eb="4">
      <t>イイン</t>
    </rPh>
    <rPh sb="6" eb="9">
      <t>インソツシャ</t>
    </rPh>
    <rPh sb="9" eb="11">
      <t>シメイ</t>
    </rPh>
    <phoneticPr fontId="17"/>
  </si>
  <si>
    <t>※緊急時の連絡のみに使用します。</t>
  </si>
  <si>
    <t>×参加しない</t>
    <rPh sb="1" eb="3">
      <t>サンカ</t>
    </rPh>
    <phoneticPr fontId="3"/>
  </si>
  <si>
    <t>専門部より派遣依頼文書が必要</t>
    <rPh sb="0" eb="3">
      <t>センモンブ</t>
    </rPh>
    <rPh sb="5" eb="7">
      <t>ハケン</t>
    </rPh>
    <rPh sb="7" eb="9">
      <t>イライ</t>
    </rPh>
    <rPh sb="9" eb="11">
      <t>ブンショ</t>
    </rPh>
    <rPh sb="12" eb="14">
      <t>ヒツヨウ</t>
    </rPh>
    <phoneticPr fontId="3"/>
  </si>
  <si>
    <t>生徒引率のため文書不要</t>
    <rPh sb="0" eb="2">
      <t>セイト</t>
    </rPh>
    <rPh sb="2" eb="4">
      <t>インソツ</t>
    </rPh>
    <rPh sb="7" eb="9">
      <t>ブンショ</t>
    </rPh>
    <rPh sb="9" eb="11">
      <t>フヨウ</t>
    </rPh>
    <phoneticPr fontId="3"/>
  </si>
  <si>
    <t>※ハイフンを入れずに入力</t>
    <rPh sb="6" eb="7">
      <t>イ</t>
    </rPh>
    <rPh sb="10" eb="12">
      <t>ニュウリョク</t>
    </rPh>
    <phoneticPr fontId="4"/>
  </si>
  <si>
    <t>部門</t>
    <phoneticPr fontId="17"/>
  </si>
  <si>
    <t>学年</t>
  </si>
  <si>
    <t>アナウンス部門
静止画像の有無</t>
    <rPh sb="5" eb="7">
      <t>ブモン</t>
    </rPh>
    <rPh sb="8" eb="10">
      <t>セイシ</t>
    </rPh>
    <rPh sb="10" eb="12">
      <t>ガゾウ</t>
    </rPh>
    <rPh sb="13" eb="15">
      <t>ウム</t>
    </rPh>
    <phoneticPr fontId="17"/>
  </si>
  <si>
    <t>リストから部門を選ぶ</t>
    <rPh sb="5" eb="7">
      <t>ブモン</t>
    </rPh>
    <rPh sb="8" eb="9">
      <t>エラ</t>
    </rPh>
    <phoneticPr fontId="17"/>
  </si>
  <si>
    <t>※アナのみ</t>
    <phoneticPr fontId="17"/>
  </si>
  <si>
    <t>番組部門のみ参加</t>
    <rPh sb="0" eb="2">
      <t>バングミ</t>
    </rPh>
    <rPh sb="2" eb="4">
      <t>ブモン</t>
    </rPh>
    <rPh sb="6" eb="8">
      <t>サンカ</t>
    </rPh>
    <phoneticPr fontId="4"/>
  </si>
  <si>
    <t>アナウンス</t>
  </si>
  <si>
    <t>①　ご自身の学校をリストから選んで入力してください。</t>
    <rPh sb="3" eb="5">
      <t>ジシン</t>
    </rPh>
    <rPh sb="6" eb="8">
      <t>ガッコウ</t>
    </rPh>
    <rPh sb="14" eb="15">
      <t>エラ</t>
    </rPh>
    <rPh sb="17" eb="19">
      <t>ニュウリョク</t>
    </rPh>
    <phoneticPr fontId="4"/>
  </si>
  <si>
    <t>郵送する際に、必ず同封してください。</t>
    <rPh sb="0" eb="2">
      <t>ユウソウ</t>
    </rPh>
    <rPh sb="4" eb="5">
      <t>サイ</t>
    </rPh>
    <rPh sb="7" eb="8">
      <t>カナラ</t>
    </rPh>
    <rPh sb="9" eb="11">
      <t>ドウフウ</t>
    </rPh>
    <phoneticPr fontId="4"/>
  </si>
  <si>
    <t>1ページ</t>
    <phoneticPr fontId="4"/>
  </si>
  <si>
    <t>申込ファイル名</t>
    <rPh sb="0" eb="2">
      <t>モウシコミ</t>
    </rPh>
    <rPh sb="6" eb="7">
      <t>メイ</t>
    </rPh>
    <phoneticPr fontId="4"/>
  </si>
  <si>
    <t>学校名</t>
    <rPh sb="0" eb="3">
      <t>ガッコウメイ</t>
    </rPh>
    <phoneticPr fontId="17"/>
  </si>
  <si>
    <t>必ず、提出前に、参加人数や出品の有無を下の表で確認してください。</t>
    <rPh sb="0" eb="1">
      <t>カナラ</t>
    </rPh>
    <rPh sb="3" eb="5">
      <t>テイシュツ</t>
    </rPh>
    <rPh sb="5" eb="6">
      <t>マエ</t>
    </rPh>
    <rPh sb="8" eb="10">
      <t>サンカ</t>
    </rPh>
    <rPh sb="10" eb="12">
      <t>ニンズウ</t>
    </rPh>
    <rPh sb="13" eb="15">
      <t>シュッピン</t>
    </rPh>
    <rPh sb="16" eb="18">
      <t>ウム</t>
    </rPh>
    <rPh sb="19" eb="20">
      <t>シタ</t>
    </rPh>
    <rPh sb="21" eb="22">
      <t>ヒョウ</t>
    </rPh>
    <rPh sb="23" eb="25">
      <t>カクニン</t>
    </rPh>
    <phoneticPr fontId="17"/>
  </si>
  <si>
    <t>延岡星雲</t>
    <rPh sb="0" eb="2">
      <t>ノベオカ</t>
    </rPh>
    <rPh sb="2" eb="4">
      <t>セイウン</t>
    </rPh>
    <phoneticPr fontId="4"/>
  </si>
  <si>
    <t>貴校参加数</t>
    <rPh sb="0" eb="1">
      <t>キ</t>
    </rPh>
    <rPh sb="1" eb="2">
      <t>コウ</t>
    </rPh>
    <rPh sb="2" eb="4">
      <t>サンカ</t>
    </rPh>
    <rPh sb="4" eb="5">
      <t>スウ</t>
    </rPh>
    <phoneticPr fontId="17"/>
  </si>
  <si>
    <t>小林秀峰</t>
  </si>
  <si>
    <t>富島</t>
  </si>
  <si>
    <t>日向</t>
  </si>
  <si>
    <t>日向工業</t>
  </si>
  <si>
    <t>福島</t>
  </si>
  <si>
    <t>飯野</t>
  </si>
  <si>
    <t>２ページ</t>
    <phoneticPr fontId="4"/>
  </si>
  <si>
    <t>学　校　名</t>
    <rPh sb="0" eb="1">
      <t>ガク</t>
    </rPh>
    <rPh sb="2" eb="3">
      <t>コウ</t>
    </rPh>
    <rPh sb="4" eb="5">
      <t>メイ</t>
    </rPh>
    <phoneticPr fontId="17"/>
  </si>
  <si>
    <t>高鍋</t>
  </si>
  <si>
    <t>高鍋農業</t>
  </si>
  <si>
    <t>記載責任者</t>
    <rPh sb="0" eb="2">
      <t>キサイ</t>
    </rPh>
    <rPh sb="2" eb="5">
      <t>セキニンシャ</t>
    </rPh>
    <phoneticPr fontId="17"/>
  </si>
  <si>
    <t>門川</t>
  </si>
  <si>
    <t>生徒部長名</t>
    <rPh sb="0" eb="2">
      <t>セイト</t>
    </rPh>
    <rPh sb="2" eb="5">
      <t>ブチョウメイ</t>
    </rPh>
    <phoneticPr fontId="17"/>
  </si>
  <si>
    <t>学年</t>
    <rPh sb="0" eb="2">
      <t>ガクネン</t>
    </rPh>
    <phoneticPr fontId="17"/>
  </si>
  <si>
    <t>高千穂</t>
  </si>
  <si>
    <t>枚目</t>
    <phoneticPr fontId="17"/>
  </si>
  <si>
    <t>五ヶ瀬中等教育</t>
    <rPh sb="3" eb="5">
      <t>チュウトウ</t>
    </rPh>
    <rPh sb="5" eb="7">
      <t>キョウイク</t>
    </rPh>
    <phoneticPr fontId="17"/>
  </si>
  <si>
    <t>日南学園 宮崎穎学館</t>
  </si>
  <si>
    <t>入賞</t>
    <rPh sb="0" eb="2">
      <t>ニュウショウ</t>
    </rPh>
    <phoneticPr fontId="17"/>
  </si>
  <si>
    <t>演順</t>
    <rPh sb="0" eb="2">
      <t>エンジュン</t>
    </rPh>
    <phoneticPr fontId="17"/>
  </si>
  <si>
    <t>日章学園</t>
  </si>
  <si>
    <t>日向学院</t>
  </si>
  <si>
    <t>鵬翔</t>
  </si>
  <si>
    <t>宮崎日大</t>
  </si>
  <si>
    <t>宮崎第一</t>
  </si>
  <si>
    <t>宮崎学園</t>
  </si>
  <si>
    <t>明倫館</t>
  </si>
  <si>
    <t>日章学園 九州国際</t>
  </si>
  <si>
    <t>小林西</t>
  </si>
  <si>
    <t>日南学園</t>
  </si>
  <si>
    <t>延岡学園</t>
  </si>
  <si>
    <t>聖心ウルスラ</t>
  </si>
  <si>
    <t>都城聖ドミニコ</t>
  </si>
  <si>
    <t>都城</t>
  </si>
  <si>
    <t>都城東</t>
  </si>
  <si>
    <t>みやざき中央支援</t>
    <rPh sb="4" eb="6">
      <t>チュウオウ</t>
    </rPh>
    <rPh sb="6" eb="8">
      <t>シエン</t>
    </rPh>
    <phoneticPr fontId="17"/>
  </si>
  <si>
    <t>赤江まつばら支援</t>
  </si>
  <si>
    <t>みなみのかぜ支援</t>
  </si>
  <si>
    <t>清武せいりゅう支援</t>
  </si>
  <si>
    <t>日南くろしお支援</t>
  </si>
  <si>
    <t>日向ひまわり支援</t>
  </si>
  <si>
    <t>都城きりしま支援 小林</t>
  </si>
  <si>
    <t>都城きりしま支援</t>
  </si>
  <si>
    <t>延岡しろやま支援</t>
  </si>
  <si>
    <t>延岡しろやま支援 高千穂</t>
  </si>
  <si>
    <t>校長名</t>
    <rPh sb="0" eb="3">
      <t>コウチョウメイ</t>
    </rPh>
    <phoneticPr fontId="17"/>
  </si>
  <si>
    <t>都城さくら聴覚支援</t>
  </si>
  <si>
    <t>４ページ</t>
    <phoneticPr fontId="4"/>
  </si>
  <si>
    <t>（ア)　記載責任者</t>
    <rPh sb="4" eb="6">
      <t>キサイ</t>
    </rPh>
    <rPh sb="6" eb="9">
      <t>セキニンシャ</t>
    </rPh>
    <phoneticPr fontId="17"/>
  </si>
  <si>
    <t>（イ)　部長生徒名</t>
    <rPh sb="4" eb="6">
      <t>ブチョウ</t>
    </rPh>
    <rPh sb="6" eb="8">
      <t>セイト</t>
    </rPh>
    <rPh sb="8" eb="9">
      <t>メイ</t>
    </rPh>
    <phoneticPr fontId="17"/>
  </si>
  <si>
    <t>（ウ）学年</t>
    <rPh sb="3" eb="5">
      <t>ガクネン</t>
    </rPh>
    <phoneticPr fontId="4"/>
  </si>
  <si>
    <t>※　姓と名の間は1字空けてください。
※　部顧問などの職員に限ります。</t>
    <rPh sb="2" eb="3">
      <t>セイ</t>
    </rPh>
    <rPh sb="4" eb="5">
      <t>ナ</t>
    </rPh>
    <rPh sb="6" eb="7">
      <t>アイダ</t>
    </rPh>
    <rPh sb="9" eb="10">
      <t>ジ</t>
    </rPh>
    <rPh sb="10" eb="11">
      <t>ア</t>
    </rPh>
    <rPh sb="21" eb="22">
      <t>ブ</t>
    </rPh>
    <rPh sb="22" eb="24">
      <t>コモン</t>
    </rPh>
    <rPh sb="27" eb="29">
      <t>ショクイン</t>
    </rPh>
    <rPh sb="30" eb="31">
      <t>カギ</t>
    </rPh>
    <phoneticPr fontId="4"/>
  </si>
  <si>
    <t>申込書</t>
    <rPh sb="0" eb="2">
      <t>モウシコミ</t>
    </rPh>
    <rPh sb="2" eb="3">
      <t>ショ</t>
    </rPh>
    <phoneticPr fontId="17"/>
  </si>
  <si>
    <t>申込</t>
    <rPh sb="0" eb="2">
      <t>モウシコミ</t>
    </rPh>
    <phoneticPr fontId="4"/>
  </si>
  <si>
    <t>×1,000円がエントリー代</t>
    <rPh sb="6" eb="7">
      <t>エン</t>
    </rPh>
    <rPh sb="13" eb="14">
      <t>ダイ</t>
    </rPh>
    <phoneticPr fontId="4"/>
  </si>
  <si>
    <t>※現時点で未定</t>
    <rPh sb="1" eb="4">
      <t>ゲンジテン</t>
    </rPh>
    <rPh sb="5" eb="7">
      <t>ミテイ</t>
    </rPh>
    <phoneticPr fontId="4"/>
  </si>
  <si>
    <t>①引率で参加予定</t>
    <rPh sb="1" eb="3">
      <t>インソツ</t>
    </rPh>
    <rPh sb="4" eb="6">
      <t>サンカ</t>
    </rPh>
    <rPh sb="6" eb="8">
      <t>ヨテイ</t>
    </rPh>
    <phoneticPr fontId="3"/>
  </si>
  <si>
    <t>②引率はないが参加予定</t>
    <rPh sb="1" eb="3">
      <t>インソツ</t>
    </rPh>
    <rPh sb="7" eb="9">
      <t>サンカ</t>
    </rPh>
    <rPh sb="9" eb="11">
      <t>ヨテイ</t>
    </rPh>
    <phoneticPr fontId="3"/>
  </si>
  <si>
    <t>×参加できない（理由を備考欄に）</t>
    <rPh sb="1" eb="3">
      <t>サンカ</t>
    </rPh>
    <rPh sb="8" eb="10">
      <t>リユウ</t>
    </rPh>
    <rPh sb="11" eb="14">
      <t>ビコウラン</t>
    </rPh>
    <phoneticPr fontId="3"/>
  </si>
  <si>
    <t>↓申込ファイル名</t>
    <rPh sb="1" eb="3">
      <t>モウシコミ</t>
    </rPh>
    <rPh sb="7" eb="8">
      <t>メイ</t>
    </rPh>
    <phoneticPr fontId="4"/>
  </si>
  <si>
    <t>④【担当校】運営委員の情報入力</t>
    <rPh sb="2" eb="5">
      <t>タントウコウ</t>
    </rPh>
    <rPh sb="6" eb="8">
      <t>ウンエイ</t>
    </rPh>
    <rPh sb="8" eb="10">
      <t>イイン</t>
    </rPh>
    <rPh sb="11" eb="13">
      <t>ジョウホウ</t>
    </rPh>
    <rPh sb="13" eb="15">
      <t>ニュウリョク</t>
    </rPh>
    <phoneticPr fontId="4"/>
  </si>
  <si>
    <t>⑤【担当校】申込生徒の情報入力</t>
    <rPh sb="2" eb="5">
      <t>タントウコウ</t>
    </rPh>
    <rPh sb="6" eb="8">
      <t>モウシコミ</t>
    </rPh>
    <rPh sb="8" eb="10">
      <t>セイト</t>
    </rPh>
    <rPh sb="11" eb="13">
      <t>ジョウホウ</t>
    </rPh>
    <rPh sb="13" eb="15">
      <t>ニュウリョク</t>
    </rPh>
    <phoneticPr fontId="4"/>
  </si>
  <si>
    <t>⑥【担当校】申込書（提出版）</t>
    <rPh sb="2" eb="5">
      <t>タントウコウ</t>
    </rPh>
    <rPh sb="6" eb="8">
      <t>モウシコミ</t>
    </rPh>
    <rPh sb="8" eb="9">
      <t>ショ</t>
    </rPh>
    <rPh sb="10" eb="12">
      <t>テイシュツ</t>
    </rPh>
    <rPh sb="12" eb="13">
      <t>バン</t>
    </rPh>
    <phoneticPr fontId="4"/>
  </si>
  <si>
    <t>(エ)　学 校 長 名</t>
    <rPh sb="4" eb="5">
      <t>ガク</t>
    </rPh>
    <rPh sb="6" eb="7">
      <t>コウ</t>
    </rPh>
    <rPh sb="8" eb="9">
      <t>ナガ</t>
    </rPh>
    <rPh sb="10" eb="11">
      <t>メイ</t>
    </rPh>
    <phoneticPr fontId="4"/>
  </si>
  <si>
    <t>（オ）申 込 期 日</t>
    <rPh sb="2" eb="4">
      <t>モウシコミ</t>
    </rPh>
    <rPh sb="5" eb="6">
      <t>コ</t>
    </rPh>
    <rPh sb="7" eb="8">
      <t>キ</t>
    </rPh>
    <rPh sb="9" eb="10">
      <t>ヒ</t>
    </rPh>
    <phoneticPr fontId="4"/>
  </si>
  <si>
    <t>大会名</t>
    <rPh sb="0" eb="3">
      <t>タイカイメイ</t>
    </rPh>
    <phoneticPr fontId="4"/>
  </si>
  <si>
    <t>原稿提出〆切日</t>
    <rPh sb="0" eb="2">
      <t>ゲンコウ</t>
    </rPh>
    <rPh sb="2" eb="4">
      <t>テイシュツ</t>
    </rPh>
    <rPh sb="4" eb="6">
      <t>シメキリ</t>
    </rPh>
    <rPh sb="6" eb="7">
      <t>ビ</t>
    </rPh>
    <phoneticPr fontId="4"/>
  </si>
  <si>
    <t>大会名（略称）</t>
    <rPh sb="0" eb="3">
      <t>タイカイメイ</t>
    </rPh>
    <rPh sb="4" eb="6">
      <t>リャクショウ</t>
    </rPh>
    <phoneticPr fontId="4"/>
  </si>
  <si>
    <t>県西地区</t>
    <rPh sb="0" eb="2">
      <t>ケンセイ</t>
    </rPh>
    <rPh sb="2" eb="4">
      <t>チク</t>
    </rPh>
    <phoneticPr fontId="4"/>
  </si>
  <si>
    <t>県央地区</t>
    <rPh sb="0" eb="2">
      <t>ケンオウ</t>
    </rPh>
    <rPh sb="2" eb="4">
      <t>チク</t>
    </rPh>
    <phoneticPr fontId="4"/>
  </si>
  <si>
    <t>県北地区</t>
    <rPh sb="0" eb="2">
      <t>ケンホク</t>
    </rPh>
    <rPh sb="2" eb="4">
      <t>チク</t>
    </rPh>
    <phoneticPr fontId="4"/>
  </si>
  <si>
    <t>県南地区</t>
    <rPh sb="0" eb="2">
      <t>ケンナン</t>
    </rPh>
    <rPh sb="2" eb="4">
      <t>チク</t>
    </rPh>
    <phoneticPr fontId="4"/>
  </si>
  <si>
    <t>21～40</t>
    <phoneticPr fontId="4"/>
  </si>
  <si>
    <t>1～20</t>
    <phoneticPr fontId="4"/>
  </si>
  <si>
    <t>41～60</t>
    <phoneticPr fontId="4"/>
  </si>
  <si>
    <t>61～70</t>
    <phoneticPr fontId="4"/>
  </si>
  <si>
    <t>私立</t>
    <rPh sb="0" eb="2">
      <t>シリツ</t>
    </rPh>
    <phoneticPr fontId="4"/>
  </si>
  <si>
    <t>71～90</t>
    <phoneticPr fontId="4"/>
  </si>
  <si>
    <t>支援学校</t>
    <rPh sb="0" eb="2">
      <t>シエン</t>
    </rPh>
    <rPh sb="2" eb="4">
      <t>ガッコウ</t>
    </rPh>
    <phoneticPr fontId="4"/>
  </si>
  <si>
    <t>91～１20</t>
    <phoneticPr fontId="4"/>
  </si>
  <si>
    <t>01sadowara</t>
  </si>
  <si>
    <t>02oomiya</t>
  </si>
  <si>
    <t>03kaiyo</t>
  </si>
  <si>
    <t>04miyakita</t>
  </si>
  <si>
    <t>05miyakogyo</t>
  </si>
  <si>
    <t>06miyasho</t>
  </si>
  <si>
    <t>07miyanishi</t>
  </si>
  <si>
    <t>08miyano</t>
  </si>
  <si>
    <t>09miyahigashi</t>
  </si>
  <si>
    <t>10miyaminami</t>
  </si>
  <si>
    <t>13honjo</t>
    <phoneticPr fontId="4"/>
  </si>
  <si>
    <t>14takanabe</t>
    <phoneticPr fontId="4"/>
  </si>
  <si>
    <t>15takano</t>
    <phoneticPr fontId="4"/>
  </si>
  <si>
    <t>21takajo</t>
    <phoneticPr fontId="4"/>
  </si>
  <si>
    <t>22izumigaoka</t>
    <phoneticPr fontId="4"/>
  </si>
  <si>
    <t>23tonishi</t>
    <phoneticPr fontId="4"/>
  </si>
  <si>
    <t>24toko</t>
    <phoneticPr fontId="4"/>
  </si>
  <si>
    <t>25tosho</t>
    <phoneticPr fontId="4"/>
  </si>
  <si>
    <t>26tono</t>
    <phoneticPr fontId="4"/>
  </si>
  <si>
    <t>27kobayashi</t>
    <phoneticPr fontId="4"/>
  </si>
  <si>
    <t>28syuho</t>
    <phoneticPr fontId="4"/>
  </si>
  <si>
    <t>29iino</t>
    <phoneticPr fontId="4"/>
  </si>
  <si>
    <t>41nobetaka</t>
    <phoneticPr fontId="4"/>
  </si>
  <si>
    <t>42nobeko</t>
    <phoneticPr fontId="4"/>
  </si>
  <si>
    <t>43nobesho</t>
    <phoneticPr fontId="4"/>
  </si>
  <si>
    <t>44seiun</t>
    <phoneticPr fontId="4"/>
  </si>
  <si>
    <t>45seiho</t>
    <phoneticPr fontId="4"/>
  </si>
  <si>
    <t>46tomishima</t>
    <phoneticPr fontId="4"/>
  </si>
  <si>
    <t>47hyuga</t>
    <phoneticPr fontId="4"/>
  </si>
  <si>
    <t>48hyugakogyo</t>
    <phoneticPr fontId="4"/>
  </si>
  <si>
    <t>49kadokawa</t>
    <phoneticPr fontId="4"/>
  </si>
  <si>
    <t>50takachiho</t>
    <phoneticPr fontId="4"/>
  </si>
  <si>
    <t>51gokase</t>
    <phoneticPr fontId="4"/>
  </si>
  <si>
    <t>61nichinan</t>
    <phoneticPr fontId="4"/>
  </si>
  <si>
    <t>62shintoku</t>
    <phoneticPr fontId="4"/>
  </si>
  <si>
    <t>63hukushima</t>
    <phoneticPr fontId="4"/>
  </si>
  <si>
    <t>71eigakukan</t>
    <phoneticPr fontId="4"/>
  </si>
  <si>
    <t>72nissho</t>
    <phoneticPr fontId="4"/>
  </si>
  <si>
    <t>73hyugagakuin</t>
    <phoneticPr fontId="4"/>
  </si>
  <si>
    <t>74hosho</t>
    <phoneticPr fontId="4"/>
  </si>
  <si>
    <t>75nichidai</t>
    <phoneticPr fontId="4"/>
  </si>
  <si>
    <t>76daiichi</t>
    <phoneticPr fontId="4"/>
  </si>
  <si>
    <t>78meirinkan</t>
    <phoneticPr fontId="4"/>
  </si>
  <si>
    <t>79kyusyukokusai</t>
    <phoneticPr fontId="4"/>
  </si>
  <si>
    <t>80kobayashinishi</t>
    <phoneticPr fontId="4"/>
  </si>
  <si>
    <t>81nichinangakuen</t>
    <phoneticPr fontId="4"/>
  </si>
  <si>
    <t>82nobeokagakuen</t>
    <phoneticPr fontId="4"/>
  </si>
  <si>
    <t>83ursula</t>
    <phoneticPr fontId="4"/>
  </si>
  <si>
    <t>84dominico</t>
    <phoneticPr fontId="4"/>
  </si>
  <si>
    <t>85miyakonojo</t>
    <phoneticPr fontId="4"/>
  </si>
  <si>
    <t>86miyakonojohigashi</t>
    <phoneticPr fontId="4"/>
  </si>
  <si>
    <t>データ管理初期設定画面</t>
    <rPh sb="3" eb="5">
      <t>カンリ</t>
    </rPh>
    <rPh sb="5" eb="7">
      <t>ショキ</t>
    </rPh>
    <rPh sb="7" eb="9">
      <t>セッテイ</t>
    </rPh>
    <rPh sb="9" eb="11">
      <t>ガメン</t>
    </rPh>
    <phoneticPr fontId="4"/>
  </si>
  <si>
    <r>
      <t>※　本大会（コンテスト）時の部長について記入してください。
　　 部長は、</t>
    </r>
    <r>
      <rPr>
        <sz val="9"/>
        <color rgb="FFFF0000"/>
        <rFont val="ＭＳ Ｐゴシック"/>
        <family val="3"/>
        <charset val="128"/>
      </rPr>
      <t>申込書（最終画面で印刷）</t>
    </r>
    <r>
      <rPr>
        <sz val="9"/>
        <rFont val="ＭＳ Ｐゴシック"/>
        <family val="3"/>
        <charset val="128"/>
      </rPr>
      <t>で</t>
    </r>
    <r>
      <rPr>
        <sz val="9"/>
        <color rgb="FFFF0000"/>
        <rFont val="ＭＳ Ｐゴシック"/>
        <family val="3"/>
        <charset val="128"/>
      </rPr>
      <t>署名（直筆）する生徒責任者</t>
    </r>
    <r>
      <rPr>
        <sz val="9"/>
        <rFont val="ＭＳ Ｐゴシック"/>
        <family val="3"/>
        <charset val="128"/>
      </rPr>
      <t>を兼ねます。</t>
    </r>
    <rPh sb="2" eb="5">
      <t>ホンタイカイ</t>
    </rPh>
    <rPh sb="12" eb="13">
      <t>ジ</t>
    </rPh>
    <rPh sb="14" eb="16">
      <t>ブチョウ</t>
    </rPh>
    <rPh sb="20" eb="22">
      <t>キニュウ</t>
    </rPh>
    <rPh sb="33" eb="35">
      <t>ブチョウ</t>
    </rPh>
    <rPh sb="37" eb="40">
      <t>モウシコミショ</t>
    </rPh>
    <rPh sb="41" eb="43">
      <t>サイシュウ</t>
    </rPh>
    <rPh sb="43" eb="45">
      <t>ガメン</t>
    </rPh>
    <rPh sb="46" eb="48">
      <t>インサツ</t>
    </rPh>
    <rPh sb="50" eb="52">
      <t>ショメイ</t>
    </rPh>
    <rPh sb="53" eb="55">
      <t>ジキヒツ</t>
    </rPh>
    <rPh sb="58" eb="60">
      <t>セイト</t>
    </rPh>
    <rPh sb="60" eb="63">
      <t>セキニンシャ</t>
    </rPh>
    <rPh sb="64" eb="65">
      <t>カ</t>
    </rPh>
    <phoneticPr fontId="4"/>
  </si>
  <si>
    <t>番組部門名</t>
    <rPh sb="0" eb="2">
      <t>バングミ</t>
    </rPh>
    <rPh sb="2" eb="4">
      <t>ブモン</t>
    </rPh>
    <rPh sb="4" eb="5">
      <t>メイ</t>
    </rPh>
    <phoneticPr fontId="4"/>
  </si>
  <si>
    <t>高総文祭</t>
    <rPh sb="0" eb="2">
      <t>コウソウ</t>
    </rPh>
    <rPh sb="2" eb="4">
      <t>ブンサイ</t>
    </rPh>
    <phoneticPr fontId="4"/>
  </si>
  <si>
    <t>新人戦</t>
    <rPh sb="0" eb="3">
      <t>シンジンセン</t>
    </rPh>
    <phoneticPr fontId="4"/>
  </si>
  <si>
    <t>ラジオ番組</t>
    <rPh sb="3" eb="5">
      <t>バングミ</t>
    </rPh>
    <phoneticPr fontId="4"/>
  </si>
  <si>
    <t>テレビ番組</t>
    <rPh sb="3" eb="5">
      <t>バングミ</t>
    </rPh>
    <phoneticPr fontId="4"/>
  </si>
  <si>
    <t>朗読作品名</t>
    <rPh sb="0" eb="2">
      <t>ロウドク</t>
    </rPh>
    <rPh sb="2" eb="5">
      <t>サクヒンメイ</t>
    </rPh>
    <phoneticPr fontId="4"/>
  </si>
  <si>
    <r>
      <t>NHK</t>
    </r>
    <r>
      <rPr>
        <sz val="11"/>
        <color theme="1"/>
        <rFont val="HGPｺﾞｼｯｸM"/>
        <family val="3"/>
        <charset val="128"/>
      </rPr>
      <t>杯</t>
    </r>
    <rPh sb="3" eb="4">
      <t>ハイ</t>
    </rPh>
    <phoneticPr fontId="4"/>
  </si>
  <si>
    <r>
      <rPr>
        <sz val="8"/>
        <color theme="1"/>
        <rFont val="HGPｺﾞｼｯｸM"/>
        <family val="3"/>
        <charset val="128"/>
      </rPr>
      <t>申込ファイル名</t>
    </r>
    <rPh sb="0" eb="2">
      <t>モウシコミ</t>
    </rPh>
    <rPh sb="6" eb="7">
      <t>メイ</t>
    </rPh>
    <phoneticPr fontId="1"/>
  </si>
  <si>
    <t>NHK杯前日準備担当校</t>
    <rPh sb="3" eb="4">
      <t>ハイ</t>
    </rPh>
    <rPh sb="4" eb="6">
      <t>ゼンジツ</t>
    </rPh>
    <rPh sb="6" eb="8">
      <t>ジュンビ</t>
    </rPh>
    <rPh sb="8" eb="10">
      <t>タントウ</t>
    </rPh>
    <rPh sb="10" eb="11">
      <t>コウ</t>
    </rPh>
    <phoneticPr fontId="1"/>
  </si>
  <si>
    <t xml:space="preserve">         </t>
    <phoneticPr fontId="4"/>
  </si>
  <si>
    <t>　　　　　</t>
    <phoneticPr fontId="4"/>
  </si>
  <si>
    <t>　　　　</t>
    <phoneticPr fontId="4"/>
  </si>
  <si>
    <t>朗読</t>
    <rPh sb="0" eb="2">
      <t>ロウドク</t>
    </rPh>
    <phoneticPr fontId="4"/>
  </si>
  <si>
    <t>　　　　※ファイル名を指定番号+学校名（半角英数）にしてください。（例：宮崎北の場合「04miyakita」となります。）</t>
    <rPh sb="36" eb="38">
      <t>ミヤザキ</t>
    </rPh>
    <rPh sb="38" eb="39">
      <t>キタ</t>
    </rPh>
    <phoneticPr fontId="4"/>
  </si>
  <si>
    <t>記号</t>
    <rPh sb="0" eb="2">
      <t>キゴウ</t>
    </rPh>
    <phoneticPr fontId="4"/>
  </si>
  <si>
    <t>大会名（略記号）</t>
    <rPh sb="0" eb="3">
      <t>タイカイメイ</t>
    </rPh>
    <rPh sb="4" eb="5">
      <t>リャク</t>
    </rPh>
    <rPh sb="5" eb="7">
      <t>キゴウ</t>
    </rPh>
    <phoneticPr fontId="4"/>
  </si>
  <si>
    <t>77miyagaku</t>
    <phoneticPr fontId="4"/>
  </si>
  <si>
    <t>メディア規格</t>
    <rPh sb="4" eb="6">
      <t>キカク</t>
    </rPh>
    <phoneticPr fontId="4"/>
  </si>
  <si>
    <r>
      <t>DVD-R</t>
    </r>
    <r>
      <rPr>
        <sz val="11"/>
        <color theme="1"/>
        <rFont val="ＭＳ Ｐゴシック"/>
        <family val="3"/>
        <charset val="128"/>
      </rPr>
      <t>のみ</t>
    </r>
    <phoneticPr fontId="4"/>
  </si>
  <si>
    <t>DVD-R</t>
    <phoneticPr fontId="4"/>
  </si>
  <si>
    <t>テレビ部門など</t>
    <rPh sb="3" eb="5">
      <t>ブモン</t>
    </rPh>
    <phoneticPr fontId="4"/>
  </si>
  <si>
    <t>BD-R</t>
    <phoneticPr fontId="4"/>
  </si>
  <si>
    <t>正式学校名</t>
    <rPh sb="0" eb="2">
      <t>セイシキ</t>
    </rPh>
    <rPh sb="2" eb="5">
      <t>ガッコウメイ</t>
    </rPh>
    <phoneticPr fontId="4"/>
  </si>
  <si>
    <t>学校名</t>
    <rPh sb="0" eb="3">
      <t>ガッコウメイ</t>
    </rPh>
    <phoneticPr fontId="4"/>
  </si>
  <si>
    <t>87clark</t>
    <phoneticPr fontId="4"/>
  </si>
  <si>
    <t>91miyacyuo</t>
    <phoneticPr fontId="4"/>
  </si>
  <si>
    <t>92miyacyuo</t>
  </si>
  <si>
    <t>94seiryu</t>
    <phoneticPr fontId="4"/>
  </si>
  <si>
    <t>93minaminokaze</t>
    <phoneticPr fontId="4"/>
  </si>
  <si>
    <t>95kuroshio</t>
    <phoneticPr fontId="4"/>
  </si>
  <si>
    <t>96himawari</t>
    <phoneticPr fontId="4"/>
  </si>
  <si>
    <t>97kirishima</t>
    <phoneticPr fontId="4"/>
  </si>
  <si>
    <t>98kirishimakoba</t>
    <phoneticPr fontId="4"/>
  </si>
  <si>
    <t>99rupinasu</t>
    <phoneticPr fontId="4"/>
  </si>
  <si>
    <t>100shiroyamataka</t>
    <phoneticPr fontId="4"/>
  </si>
  <si>
    <t>101meisei</t>
    <phoneticPr fontId="4"/>
  </si>
  <si>
    <t>102sakura</t>
    <phoneticPr fontId="4"/>
  </si>
  <si>
    <t>103shiroyama</t>
    <phoneticPr fontId="4"/>
  </si>
  <si>
    <t>佐土原</t>
  </si>
  <si>
    <t>宮崎大宮</t>
  </si>
  <si>
    <t>宮崎海洋</t>
  </si>
  <si>
    <t>宮崎北</t>
  </si>
  <si>
    <t>宮崎商業</t>
  </si>
  <si>
    <t>宮崎西</t>
  </si>
  <si>
    <t>宮崎農業</t>
  </si>
  <si>
    <t>宮崎東</t>
  </si>
  <si>
    <t>宮崎南</t>
  </si>
  <si>
    <t>都城泉ヶ丘</t>
  </si>
  <si>
    <t>都城西</t>
  </si>
  <si>
    <t>都城工業</t>
  </si>
  <si>
    <t>都城商業</t>
  </si>
  <si>
    <t>都城農業</t>
  </si>
  <si>
    <t>延岡</t>
  </si>
  <si>
    <t>延岡工業</t>
  </si>
  <si>
    <t>延岡商業</t>
  </si>
  <si>
    <t>延岡青朋</t>
  </si>
  <si>
    <t>日南</t>
  </si>
  <si>
    <t>日南振徳</t>
  </si>
  <si>
    <t>小林</t>
  </si>
  <si>
    <t>クラーク</t>
    <phoneticPr fontId="17"/>
  </si>
  <si>
    <t>宮崎工業</t>
    <phoneticPr fontId="4"/>
  </si>
  <si>
    <t>妻</t>
    <rPh sb="0" eb="1">
      <t>ツマ</t>
    </rPh>
    <phoneticPr fontId="4"/>
  </si>
  <si>
    <t>高城</t>
    <rPh sb="0" eb="2">
      <t>タカジョウ</t>
    </rPh>
    <phoneticPr fontId="4"/>
  </si>
  <si>
    <t>本庄</t>
    <rPh sb="0" eb="2">
      <t>ホンジョウ</t>
    </rPh>
    <phoneticPr fontId="4"/>
  </si>
  <si>
    <t>顧問１</t>
    <rPh sb="0" eb="2">
      <t>コモン</t>
    </rPh>
    <phoneticPr fontId="4"/>
  </si>
  <si>
    <t>顧問２</t>
    <rPh sb="0" eb="2">
      <t>コモン</t>
    </rPh>
    <phoneticPr fontId="4"/>
  </si>
  <si>
    <t>顧問３</t>
    <rPh sb="0" eb="2">
      <t>コモン</t>
    </rPh>
    <phoneticPr fontId="4"/>
  </si>
  <si>
    <t>地神　大介</t>
  </si>
  <si>
    <t>大川　順二</t>
  </si>
  <si>
    <t>田畑　時彦</t>
  </si>
  <si>
    <t>髙山　翼</t>
  </si>
  <si>
    <t>丸田　裕志</t>
  </si>
  <si>
    <t>岩村　栄治</t>
  </si>
  <si>
    <t>藤井　宏一</t>
  </si>
  <si>
    <t>n</t>
    <phoneticPr fontId="4"/>
  </si>
  <si>
    <t>高文祭</t>
    <rPh sb="0" eb="3">
      <t>コウブンサイ</t>
    </rPh>
    <phoneticPr fontId="4"/>
  </si>
  <si>
    <t>k</t>
    <phoneticPr fontId="4"/>
  </si>
  <si>
    <t>s</t>
    <phoneticPr fontId="4"/>
  </si>
  <si>
    <t>Ⅰ　学校の情報入力</t>
    <rPh sb="2" eb="4">
      <t>ガッコウ</t>
    </rPh>
    <rPh sb="5" eb="7">
      <t>ジョウホウ</t>
    </rPh>
    <rPh sb="7" eb="9">
      <t>ニュウリョク</t>
    </rPh>
    <phoneticPr fontId="4"/>
  </si>
  <si>
    <r>
      <t>　　前回大会の情報をもとにしています。</t>
    </r>
    <r>
      <rPr>
        <b/>
        <sz val="12"/>
        <color rgb="FFFF0000"/>
        <rFont val="HGPｺﾞｼｯｸM"/>
        <family val="3"/>
        <charset val="128"/>
      </rPr>
      <t>変更がある場合は、上書き</t>
    </r>
    <r>
      <rPr>
        <sz val="12"/>
        <rFont val="HGPｺﾞｼｯｸM"/>
        <family val="3"/>
        <charset val="128"/>
      </rPr>
      <t>してください。</t>
    </r>
    <phoneticPr fontId="4"/>
  </si>
  <si>
    <t>顧問（２人目）</t>
    <rPh sb="0" eb="2">
      <t>コモン</t>
    </rPh>
    <rPh sb="3" eb="6">
      <t>フタリメ</t>
    </rPh>
    <phoneticPr fontId="4"/>
  </si>
  <si>
    <t>顧問（３人目）</t>
    <rPh sb="0" eb="2">
      <t>コモン</t>
    </rPh>
    <rPh sb="4" eb="5">
      <t>ニン</t>
    </rPh>
    <rPh sb="5" eb="6">
      <t>メ</t>
    </rPh>
    <phoneticPr fontId="4"/>
  </si>
  <si>
    <t>記載責任者・顧問（１人目）</t>
    <rPh sb="6" eb="8">
      <t>コモン</t>
    </rPh>
    <phoneticPr fontId="4"/>
  </si>
  <si>
    <t>Ⅱ　運営担当校の確認</t>
    <rPh sb="2" eb="4">
      <t>ウンエイ</t>
    </rPh>
    <rPh sb="4" eb="7">
      <t>タントウコウ</t>
    </rPh>
    <rPh sb="8" eb="10">
      <t>カクニン</t>
    </rPh>
    <phoneticPr fontId="4"/>
  </si>
  <si>
    <t>（カ）</t>
    <phoneticPr fontId="17"/>
  </si>
  <si>
    <t>（キ）</t>
    <phoneticPr fontId="17"/>
  </si>
  <si>
    <t>（ク）</t>
    <phoneticPr fontId="17"/>
  </si>
  <si>
    <t>　　　大会の運営業務の可否日については、次ページ以降で入力します。</t>
    <rPh sb="3" eb="5">
      <t>タイカイ</t>
    </rPh>
    <rPh sb="6" eb="8">
      <t>ウンエイ</t>
    </rPh>
    <rPh sb="8" eb="10">
      <t>ギョウム</t>
    </rPh>
    <rPh sb="11" eb="13">
      <t>カヒ</t>
    </rPh>
    <rPh sb="13" eb="14">
      <t>ビ</t>
    </rPh>
    <rPh sb="20" eb="21">
      <t>ジ</t>
    </rPh>
    <rPh sb="24" eb="26">
      <t>イコウ</t>
    </rPh>
    <rPh sb="27" eb="29">
      <t>ニュウリョク</t>
    </rPh>
    <phoneticPr fontId="4"/>
  </si>
  <si>
    <t>は</t>
    <phoneticPr fontId="4"/>
  </si>
  <si>
    <t>Ⅲ　【担当校】部顧問の情報入力Ⅰ</t>
    <rPh sb="3" eb="6">
      <t>タントウコウ</t>
    </rPh>
    <rPh sb="7" eb="8">
      <t>ブ</t>
    </rPh>
    <rPh sb="8" eb="10">
      <t>コモン</t>
    </rPh>
    <rPh sb="11" eb="13">
      <t>ジョウホウ</t>
    </rPh>
    <rPh sb="13" eb="15">
      <t>ニュウリョク</t>
    </rPh>
    <phoneticPr fontId="4"/>
  </si>
  <si>
    <t>担当校確認</t>
    <rPh sb="0" eb="3">
      <t>タントウコウ</t>
    </rPh>
    <rPh sb="3" eb="5">
      <t>カクニン</t>
    </rPh>
    <phoneticPr fontId="4"/>
  </si>
  <si>
    <t>部顧問情報入力２
（運営委員・引率者氏名）</t>
    <rPh sb="0" eb="1">
      <t>ブ</t>
    </rPh>
    <rPh sb="1" eb="3">
      <t>コモン</t>
    </rPh>
    <rPh sb="3" eb="5">
      <t>ジョウホウ</t>
    </rPh>
    <rPh sb="5" eb="7">
      <t>ニュウリョク</t>
    </rPh>
    <rPh sb="10" eb="14">
      <t>ウンエイイイン</t>
    </rPh>
    <rPh sb="15" eb="18">
      <t>インソツシャ</t>
    </rPh>
    <rPh sb="18" eb="20">
      <t>シメイ</t>
    </rPh>
    <phoneticPr fontId="4"/>
  </si>
  <si>
    <t>×参加できないので不要</t>
    <rPh sb="1" eb="3">
      <t>サンカ</t>
    </rPh>
    <rPh sb="9" eb="11">
      <t>フヨウ</t>
    </rPh>
    <phoneticPr fontId="4"/>
  </si>
  <si>
    <t>※現時点で未定（その理由や確定できる時期を備考欄に）</t>
    <rPh sb="1" eb="4">
      <t>ゲンジテン</t>
    </rPh>
    <rPh sb="5" eb="7">
      <t>ミテイ</t>
    </rPh>
    <rPh sb="10" eb="12">
      <t>リユウ</t>
    </rPh>
    <rPh sb="13" eb="15">
      <t>カクテイ</t>
    </rPh>
    <rPh sb="18" eb="20">
      <t>ジキ</t>
    </rPh>
    <rPh sb="21" eb="24">
      <t>ビコウラン</t>
    </rPh>
    <phoneticPr fontId="4"/>
  </si>
  <si>
    <t>生徒参加申込</t>
    <rPh sb="0" eb="2">
      <t>セイト</t>
    </rPh>
    <rPh sb="2" eb="4">
      <t>サンカ</t>
    </rPh>
    <rPh sb="4" eb="6">
      <t>モウシコミ</t>
    </rPh>
    <phoneticPr fontId="4"/>
  </si>
  <si>
    <t>参加申し込みする</t>
    <rPh sb="0" eb="2">
      <t>サンカ</t>
    </rPh>
    <rPh sb="2" eb="3">
      <t>モウ</t>
    </rPh>
    <rPh sb="4" eb="5">
      <t>コ</t>
    </rPh>
    <phoneticPr fontId="4"/>
  </si>
  <si>
    <t>申込生徒情報入力</t>
    <rPh sb="0" eb="2">
      <t>モウシコミ</t>
    </rPh>
    <rPh sb="2" eb="4">
      <t>セイト</t>
    </rPh>
    <rPh sb="4" eb="6">
      <t>ジョウホウ</t>
    </rPh>
    <rPh sb="6" eb="8">
      <t>ニュウリョク</t>
    </rPh>
    <phoneticPr fontId="4"/>
  </si>
  <si>
    <t>有り</t>
    <rPh sb="0" eb="1">
      <t>ア</t>
    </rPh>
    <phoneticPr fontId="4"/>
  </si>
  <si>
    <t>なし</t>
    <phoneticPr fontId="4"/>
  </si>
  <si>
    <t>部門別の申込数</t>
    <rPh sb="0" eb="3">
      <t>ブモンベツ</t>
    </rPh>
    <rPh sb="4" eb="7">
      <t>モウシコミスウ</t>
    </rPh>
    <phoneticPr fontId="4"/>
  </si>
  <si>
    <t>ラジオドキュメント</t>
  </si>
  <si>
    <t>テレビドキュメント</t>
  </si>
  <si>
    <t>創作ラジオドラマ</t>
    <rPh sb="0" eb="2">
      <t>ソウサク</t>
    </rPh>
    <phoneticPr fontId="4"/>
  </si>
  <si>
    <t>創作テレビドラマ</t>
    <rPh sb="0" eb="2">
      <t>ソウサク</t>
    </rPh>
    <phoneticPr fontId="4"/>
  </si>
  <si>
    <t>顧問の先生と一緒に別紙の申込書の内容を確認しました。</t>
    <rPh sb="0" eb="2">
      <t>コモン</t>
    </rPh>
    <rPh sb="3" eb="5">
      <t>センセイ</t>
    </rPh>
    <rPh sb="6" eb="8">
      <t>イッショ</t>
    </rPh>
    <rPh sb="9" eb="11">
      <t>ベッシ</t>
    </rPh>
    <rPh sb="12" eb="15">
      <t>モウシコミショ</t>
    </rPh>
    <rPh sb="16" eb="18">
      <t>ナイヨウ</t>
    </rPh>
    <rPh sb="19" eb="21">
      <t>カクニン</t>
    </rPh>
    <phoneticPr fontId="4"/>
  </si>
  <si>
    <t>生徒部長名</t>
    <rPh sb="0" eb="2">
      <t>セイト</t>
    </rPh>
    <rPh sb="2" eb="5">
      <t>ブチョウメイ</t>
    </rPh>
    <phoneticPr fontId="4"/>
  </si>
  <si>
    <t>記載責任者
・顧問１人目</t>
    <rPh sb="7" eb="9">
      <t>コモン</t>
    </rPh>
    <phoneticPr fontId="4"/>
  </si>
  <si>
    <t>印</t>
    <rPh sb="0" eb="1">
      <t>イン</t>
    </rPh>
    <phoneticPr fontId="4"/>
  </si>
  <si>
    <r>
      <t>●ふりがな
　</t>
    </r>
    <r>
      <rPr>
        <sz val="8"/>
        <color rgb="FFFF0000"/>
        <rFont val="HGPｺﾞｼｯｸM"/>
        <family val="3"/>
        <charset val="128"/>
      </rPr>
      <t>(姓と名間は1字空白）</t>
    </r>
    <r>
      <rPr>
        <sz val="8"/>
        <rFont val="HGPｺﾞｼｯｸM"/>
        <family val="3"/>
        <charset val="128"/>
      </rPr>
      <t xml:space="preserve">
●番組部門は作品名のよみかた
　　</t>
    </r>
    <r>
      <rPr>
        <sz val="8"/>
        <color rgb="FFFF0000"/>
        <rFont val="HGPｺﾞｼｯｸM"/>
        <family val="3"/>
        <charset val="128"/>
      </rPr>
      <t>必ず記入すること</t>
    </r>
    <rPh sb="20" eb="22">
      <t>バングミ</t>
    </rPh>
    <rPh sb="22" eb="24">
      <t>ブモン</t>
    </rPh>
    <rPh sb="25" eb="28">
      <t>サクヒンメイ</t>
    </rPh>
    <rPh sb="36" eb="37">
      <t>カナラ</t>
    </rPh>
    <rPh sb="38" eb="40">
      <t>キニュウ</t>
    </rPh>
    <phoneticPr fontId="17"/>
  </si>
  <si>
    <t>放送専門部会長　殿</t>
    <phoneticPr fontId="4"/>
  </si>
  <si>
    <t>担当校</t>
    <rPh sb="0" eb="2">
      <t>タントウ</t>
    </rPh>
    <rPh sb="2" eb="3">
      <t>コウ</t>
    </rPh>
    <phoneticPr fontId="4"/>
  </si>
  <si>
    <r>
      <t>⑤　上記大会の運営委員（生徒引率者を含む）となる</t>
    </r>
    <r>
      <rPr>
        <b/>
        <sz val="12"/>
        <color rgb="FFFF0000"/>
        <rFont val="HGPｺﾞｼｯｸM"/>
        <family val="3"/>
        <charset val="128"/>
      </rPr>
      <t>放送部顧問全員</t>
    </r>
    <r>
      <rPr>
        <sz val="12"/>
        <rFont val="HGPｺﾞｼｯｸM"/>
        <family val="3"/>
        <charset val="128"/>
      </rPr>
      <t>の情報を確認してください。</t>
    </r>
    <rPh sb="7" eb="9">
      <t>ウンエイ</t>
    </rPh>
    <rPh sb="9" eb="11">
      <t>イイン</t>
    </rPh>
    <rPh sb="12" eb="14">
      <t>セイト</t>
    </rPh>
    <rPh sb="14" eb="17">
      <t>インソツシャ</t>
    </rPh>
    <rPh sb="18" eb="19">
      <t>フク</t>
    </rPh>
    <rPh sb="24" eb="27">
      <t>ホウソウブ</t>
    </rPh>
    <rPh sb="27" eb="29">
      <t>コモン</t>
    </rPh>
    <rPh sb="29" eb="31">
      <t>ゼンイン</t>
    </rPh>
    <rPh sb="32" eb="34">
      <t>ジョウホウ</t>
    </rPh>
    <rPh sb="35" eb="37">
      <t>カクニン</t>
    </rPh>
    <phoneticPr fontId="4"/>
  </si>
  <si>
    <r>
      <t>⑥　上記大会の運営委員（生徒引率者を含む）となる</t>
    </r>
    <r>
      <rPr>
        <b/>
        <sz val="12"/>
        <color rgb="FFFF0000"/>
        <rFont val="HGPｺﾞｼｯｸM"/>
        <family val="3"/>
        <charset val="128"/>
      </rPr>
      <t>放送部顧問全員</t>
    </r>
    <r>
      <rPr>
        <sz val="12"/>
        <rFont val="HGPｺﾞｼｯｸM"/>
        <family val="3"/>
        <charset val="128"/>
      </rPr>
      <t>の情報を以下に入力してください。</t>
    </r>
    <rPh sb="7" eb="9">
      <t>ウンエイ</t>
    </rPh>
    <rPh sb="9" eb="11">
      <t>イイン</t>
    </rPh>
    <rPh sb="12" eb="14">
      <t>セイト</t>
    </rPh>
    <rPh sb="14" eb="17">
      <t>インソツシャ</t>
    </rPh>
    <rPh sb="18" eb="19">
      <t>フク</t>
    </rPh>
    <rPh sb="24" eb="27">
      <t>ホウソウブ</t>
    </rPh>
    <rPh sb="27" eb="29">
      <t>コモン</t>
    </rPh>
    <rPh sb="29" eb="31">
      <t>ゼンイン</t>
    </rPh>
    <rPh sb="32" eb="34">
      <t>ジョウホウ</t>
    </rPh>
    <rPh sb="35" eb="37">
      <t>イカ</t>
    </rPh>
    <rPh sb="38" eb="40">
      <t>ニュウリョク</t>
    </rPh>
    <phoneticPr fontId="4"/>
  </si>
  <si>
    <t>⑦　本大会に参加する生徒や作品について、以下に入力してください。</t>
    <rPh sb="2" eb="3">
      <t>ホン</t>
    </rPh>
    <rPh sb="6" eb="8">
      <t>サンカ</t>
    </rPh>
    <rPh sb="10" eb="12">
      <t>セイト</t>
    </rPh>
    <rPh sb="13" eb="15">
      <t>サクヒン</t>
    </rPh>
    <rPh sb="20" eb="22">
      <t>イカ</t>
    </rPh>
    <rPh sb="23" eb="25">
      <t>ニュウリョク</t>
    </rPh>
    <phoneticPr fontId="4"/>
  </si>
  <si>
    <t>申込ファイル名の設定と送信</t>
    <rPh sb="0" eb="1">
      <t>モウ</t>
    </rPh>
    <rPh sb="1" eb="2">
      <t>コ</t>
    </rPh>
    <rPh sb="6" eb="7">
      <t>メイ</t>
    </rPh>
    <rPh sb="8" eb="10">
      <t>セッテイ</t>
    </rPh>
    <rPh sb="11" eb="13">
      <t>ソウシン</t>
    </rPh>
    <phoneticPr fontId="4"/>
  </si>
  <si>
    <t>提出書類</t>
    <rPh sb="0" eb="2">
      <t>テイシュツ</t>
    </rPh>
    <rPh sb="2" eb="4">
      <t>ショルイ</t>
    </rPh>
    <phoneticPr fontId="4"/>
  </si>
  <si>
    <t>最終確認
・印刷画面</t>
    <rPh sb="0" eb="2">
      <t>サイシュウ</t>
    </rPh>
    <rPh sb="2" eb="4">
      <t>カクニン</t>
    </rPh>
    <rPh sb="6" eb="8">
      <t>インサツ</t>
    </rPh>
    <rPh sb="8" eb="10">
      <t>ガメン</t>
    </rPh>
    <phoneticPr fontId="4"/>
  </si>
  <si>
    <t>⑧　申込データの入力と送付にあたって、保存名を確認してください。</t>
    <rPh sb="2" eb="4">
      <t>モウシコミ</t>
    </rPh>
    <rPh sb="8" eb="10">
      <t>ニュウリョク</t>
    </rPh>
    <rPh sb="11" eb="13">
      <t>ソウフ</t>
    </rPh>
    <rPh sb="19" eb="21">
      <t>ホゾン</t>
    </rPh>
    <rPh sb="21" eb="22">
      <t>メイ</t>
    </rPh>
    <rPh sb="23" eb="25">
      <t>カクニン</t>
    </rPh>
    <phoneticPr fontId="4"/>
  </si>
  <si>
    <r>
      <t>⑧－１　横の枠内で自身の学校の</t>
    </r>
    <r>
      <rPr>
        <u/>
        <sz val="10"/>
        <color rgb="FFFF0000"/>
        <rFont val="HGPｺﾞｼｯｸM"/>
        <family val="3"/>
        <charset val="128"/>
      </rPr>
      <t>申込ファイル名を確認</t>
    </r>
    <r>
      <rPr>
        <sz val="10"/>
        <color rgb="FF000000"/>
        <rFont val="HGPｺﾞｼｯｸM"/>
        <family val="3"/>
        <charset val="128"/>
      </rPr>
      <t>してください。　</t>
    </r>
    <rPh sb="4" eb="5">
      <t>ヨコ</t>
    </rPh>
    <phoneticPr fontId="4"/>
  </si>
  <si>
    <r>
      <t>⑧－２　</t>
    </r>
    <r>
      <rPr>
        <u/>
        <sz val="10"/>
        <color rgb="FFFF0000"/>
        <rFont val="HGPｺﾞｼｯｸM"/>
        <family val="3"/>
        <charset val="128"/>
      </rPr>
      <t>この時点</t>
    </r>
    <r>
      <rPr>
        <sz val="10"/>
        <color rgb="FF000000"/>
        <rFont val="HGPｺﾞｼｯｸM"/>
        <family val="3"/>
        <charset val="128"/>
      </rPr>
      <t>で、デスクトップなど所定の場所に</t>
    </r>
    <r>
      <rPr>
        <u/>
        <sz val="10"/>
        <color rgb="FFFF0000"/>
        <rFont val="HGPｺﾞｼｯｸM"/>
        <family val="3"/>
        <charset val="128"/>
      </rPr>
      <t>申込ファイル名の通りにファイルを保存</t>
    </r>
    <r>
      <rPr>
        <sz val="10"/>
        <color rgb="FF000000"/>
        <rFont val="HGPｺﾞｼｯｸM"/>
        <family val="3"/>
        <charset val="128"/>
      </rPr>
      <t>してください。　</t>
    </r>
    <rPh sb="6" eb="8">
      <t>ジテン</t>
    </rPh>
    <rPh sb="18" eb="20">
      <t>ショテイ</t>
    </rPh>
    <rPh sb="21" eb="23">
      <t>バショ</t>
    </rPh>
    <rPh sb="24" eb="26">
      <t>モウシコミ</t>
    </rPh>
    <rPh sb="30" eb="31">
      <t>メイ</t>
    </rPh>
    <rPh sb="32" eb="33">
      <t>トオ</t>
    </rPh>
    <phoneticPr fontId="4"/>
  </si>
  <si>
    <r>
      <t>⑧ー３　</t>
    </r>
    <r>
      <rPr>
        <u/>
        <sz val="10"/>
        <color rgb="FFFF0000"/>
        <rFont val="HGPｺﾞｼｯｸM"/>
        <family val="3"/>
        <charset val="128"/>
      </rPr>
      <t>すべての情報を入力後</t>
    </r>
    <r>
      <rPr>
        <sz val="10"/>
        <color rgb="FF000000"/>
        <rFont val="HGPｺﾞｼｯｸM"/>
        <family val="3"/>
        <charset val="128"/>
      </rPr>
      <t>、「</t>
    </r>
    <r>
      <rPr>
        <u/>
        <sz val="10"/>
        <color rgb="FFFF0000"/>
        <rFont val="HGPｺﾞｼｯｸM"/>
        <family val="3"/>
        <charset val="128"/>
      </rPr>
      <t>上書き保存</t>
    </r>
    <r>
      <rPr>
        <sz val="10"/>
        <color rgb="FF000000"/>
        <rFont val="HGPｺﾞｼｯｸM"/>
        <family val="3"/>
        <charset val="128"/>
      </rPr>
      <t>」してそのファイルを、放送専門部ウェブサイトの記事の最下部の
　　　　エントリー用メールフォームの「参照（ファイルを選択）」より</t>
    </r>
    <r>
      <rPr>
        <u/>
        <sz val="10"/>
        <color rgb="FFFF0000"/>
        <rFont val="HGPｺﾞｼｯｸM"/>
        <family val="3"/>
        <charset val="128"/>
      </rPr>
      <t>送信</t>
    </r>
    <r>
      <rPr>
        <sz val="10"/>
        <color rgb="FF000000"/>
        <rFont val="HGPｺﾞｼｯｸM"/>
        <family val="3"/>
        <charset val="128"/>
      </rPr>
      <t>してください。</t>
    </r>
    <rPh sb="8" eb="10">
      <t>ジョウホウ</t>
    </rPh>
    <rPh sb="11" eb="13">
      <t>ニュウリョク</t>
    </rPh>
    <rPh sb="13" eb="14">
      <t>ゴ</t>
    </rPh>
    <rPh sb="16" eb="18">
      <t>ウワガ</t>
    </rPh>
    <rPh sb="19" eb="21">
      <t>ホゾン</t>
    </rPh>
    <phoneticPr fontId="4"/>
  </si>
  <si>
    <t>↓担当校の確認</t>
    <rPh sb="1" eb="3">
      <t>タントウ</t>
    </rPh>
    <rPh sb="3" eb="4">
      <t>コウ</t>
    </rPh>
    <rPh sb="5" eb="7">
      <t>カクニン</t>
    </rPh>
    <phoneticPr fontId="4"/>
  </si>
  <si>
    <t>部門</t>
  </si>
  <si>
    <t>朗読部門</t>
    <rPh sb="0" eb="2">
      <t>ロウドク</t>
    </rPh>
    <rPh sb="2" eb="4">
      <t>ブモン</t>
    </rPh>
    <phoneticPr fontId="17"/>
  </si>
  <si>
    <t>テレビ番組部門</t>
    <rPh sb="3" eb="5">
      <t>バングミ</t>
    </rPh>
    <rPh sb="5" eb="7">
      <t>ブモン</t>
    </rPh>
    <phoneticPr fontId="4"/>
  </si>
  <si>
    <t>※アナのみ</t>
  </si>
  <si>
    <t>朗読作品番号</t>
    <rPh sb="0" eb="2">
      <t>ロウドク</t>
    </rPh>
    <rPh sb="2" eb="4">
      <t>サクヒン</t>
    </rPh>
    <rPh sb="4" eb="6">
      <t>バンゴウ</t>
    </rPh>
    <phoneticPr fontId="17"/>
  </si>
  <si>
    <t>朗読作品名</t>
    <rPh sb="0" eb="2">
      <t>ロウドク</t>
    </rPh>
    <rPh sb="2" eb="4">
      <t>サクヒン</t>
    </rPh>
    <rPh sb="4" eb="5">
      <t>メイ</t>
    </rPh>
    <phoneticPr fontId="17"/>
  </si>
  <si>
    <t/>
  </si>
  <si>
    <t>入力必須(クリック後選択)</t>
    <rPh sb="9" eb="10">
      <t>ゴ</t>
    </rPh>
    <rPh sb="10" eb="12">
      <t>センタク</t>
    </rPh>
    <phoneticPr fontId="4"/>
  </si>
  <si>
    <r>
      <t xml:space="preserve">学校名
</t>
    </r>
    <r>
      <rPr>
        <sz val="8"/>
        <color theme="1"/>
        <rFont val="HGPｺﾞｼｯｸM"/>
        <family val="3"/>
        <charset val="128"/>
      </rPr>
      <t>記入不要</t>
    </r>
    <rPh sb="0" eb="3">
      <t>ガッコウメイ</t>
    </rPh>
    <rPh sb="5" eb="7">
      <t>キニュウ</t>
    </rPh>
    <rPh sb="7" eb="9">
      <t>フヨウ</t>
    </rPh>
    <phoneticPr fontId="17"/>
  </si>
  <si>
    <r>
      <t xml:space="preserve">学校名
</t>
    </r>
    <r>
      <rPr>
        <sz val="8"/>
        <rFont val="HGPｺﾞｼｯｸM"/>
        <family val="3"/>
        <charset val="128"/>
      </rPr>
      <t>記入不要</t>
    </r>
    <rPh sb="0" eb="3">
      <t>ガッコウメイ</t>
    </rPh>
    <rPh sb="5" eb="7">
      <t>キニュウ</t>
    </rPh>
    <rPh sb="7" eb="9">
      <t>フヨウ</t>
    </rPh>
    <phoneticPr fontId="17"/>
  </si>
  <si>
    <r>
      <t xml:space="preserve">学校名
</t>
    </r>
    <r>
      <rPr>
        <sz val="8"/>
        <rFont val="ＭＳ Ｐゴシック"/>
        <family val="3"/>
        <charset val="128"/>
      </rPr>
      <t>記入不要</t>
    </r>
    <rPh sb="0" eb="3">
      <t>ガッコウメイ</t>
    </rPh>
    <rPh sb="5" eb="7">
      <t>キニュウ</t>
    </rPh>
    <rPh sb="7" eb="9">
      <t>フヨウ</t>
    </rPh>
    <phoneticPr fontId="17"/>
  </si>
  <si>
    <t>学校名選択</t>
    <rPh sb="0" eb="3">
      <t>ガッコウメイ</t>
    </rPh>
    <rPh sb="3" eb="5">
      <t>センタク</t>
    </rPh>
    <phoneticPr fontId="4"/>
  </si>
  <si>
    <t>「担当校の確認」で表示された上のボタンのどちらかをクリックして、次に進んでください。</t>
    <rPh sb="1" eb="4">
      <t>タントウコウ</t>
    </rPh>
    <rPh sb="5" eb="7">
      <t>カクニン</t>
    </rPh>
    <rPh sb="9" eb="11">
      <t>ヒョウジ</t>
    </rPh>
    <rPh sb="14" eb="15">
      <t>ウエ</t>
    </rPh>
    <rPh sb="32" eb="33">
      <t>ツギ</t>
    </rPh>
    <rPh sb="34" eb="35">
      <t>スス</t>
    </rPh>
    <phoneticPr fontId="4"/>
  </si>
  <si>
    <t>部顧問情報入力１
（運営委員・
　引率者氏名）</t>
    <rPh sb="0" eb="1">
      <t>ブ</t>
    </rPh>
    <rPh sb="1" eb="3">
      <t>コモン</t>
    </rPh>
    <rPh sb="3" eb="5">
      <t>ジョウホウ</t>
    </rPh>
    <rPh sb="5" eb="7">
      <t>ニュウリョク</t>
    </rPh>
    <rPh sb="10" eb="14">
      <t>ウンエイイイン</t>
    </rPh>
    <rPh sb="17" eb="20">
      <t>インソツシャ</t>
    </rPh>
    <rPh sb="20" eb="22">
      <t>シメイ</t>
    </rPh>
    <phoneticPr fontId="4"/>
  </si>
  <si>
    <t>「参加」の可否</t>
    <rPh sb="1" eb="3">
      <t>サンカ</t>
    </rPh>
    <rPh sb="5" eb="7">
      <t>カヒ</t>
    </rPh>
    <phoneticPr fontId="4"/>
  </si>
  <si>
    <t>放送専門部からの
「派遣依頼文書」の要不要</t>
    <rPh sb="0" eb="2">
      <t>ホウソウ</t>
    </rPh>
    <rPh sb="2" eb="4">
      <t>センモン</t>
    </rPh>
    <rPh sb="4" eb="5">
      <t>ブ</t>
    </rPh>
    <rPh sb="10" eb="12">
      <t>ハケン</t>
    </rPh>
    <rPh sb="12" eb="14">
      <t>イライ</t>
    </rPh>
    <rPh sb="14" eb="16">
      <t>ブンショ</t>
    </rPh>
    <rPh sb="18" eb="21">
      <t>ヨウフヨウ</t>
    </rPh>
    <phoneticPr fontId="4"/>
  </si>
  <si>
    <t>記載責任者・顧問１人目</t>
    <rPh sb="6" eb="8">
      <t>コモン</t>
    </rPh>
    <phoneticPr fontId="4"/>
  </si>
  <si>
    <t>入力必須(クリック後選択)</t>
  </si>
  <si>
    <t>入力必須(クリック後選択)</t>
    <phoneticPr fontId="4"/>
  </si>
  <si>
    <t>◆専門部より大会３日間の派遣依頼文書を発行します。</t>
    <phoneticPr fontId="4"/>
  </si>
  <si>
    <t>②　上記大会の生徒参加申込について、以下からどちらかを選んで下さい。</t>
    <rPh sb="2" eb="4">
      <t>ジョウキ</t>
    </rPh>
    <rPh sb="4" eb="6">
      <t>タイカイ</t>
    </rPh>
    <rPh sb="7" eb="9">
      <t>セイト</t>
    </rPh>
    <rPh sb="9" eb="11">
      <t>サンカ</t>
    </rPh>
    <rPh sb="11" eb="13">
      <t>モウシコミ</t>
    </rPh>
    <rPh sb="18" eb="20">
      <t>イカ</t>
    </rPh>
    <rPh sb="27" eb="28">
      <t>エラ</t>
    </rPh>
    <rPh sb="30" eb="31">
      <t>クダ</t>
    </rPh>
    <phoneticPr fontId="4"/>
  </si>
  <si>
    <t>テレビ
番組部門</t>
    <rPh sb="4" eb="6">
      <t>バングミ</t>
    </rPh>
    <rPh sb="6" eb="8">
      <t>ブモン</t>
    </rPh>
    <phoneticPr fontId="4"/>
  </si>
  <si>
    <t>髙山　正尚</t>
    <rPh sb="0" eb="2">
      <t>タカヤマ</t>
    </rPh>
    <rPh sb="3" eb="5">
      <t>マサナオ</t>
    </rPh>
    <phoneticPr fontId="1"/>
  </si>
  <si>
    <t>上宮田　進</t>
    <rPh sb="0" eb="1">
      <t>カミ</t>
    </rPh>
    <rPh sb="1" eb="3">
      <t>ミヤタ</t>
    </rPh>
    <rPh sb="4" eb="5">
      <t>スス</t>
    </rPh>
    <phoneticPr fontId="1"/>
  </si>
  <si>
    <t>荒武　みちよ</t>
    <rPh sb="0" eb="2">
      <t>アラタケ</t>
    </rPh>
    <phoneticPr fontId="1"/>
  </si>
  <si>
    <t>税田　尚幸</t>
    <rPh sb="0" eb="2">
      <t>サイタ</t>
    </rPh>
    <rPh sb="3" eb="5">
      <t>ナオユキ</t>
    </rPh>
    <phoneticPr fontId="1"/>
  </si>
  <si>
    <t>平野　正人</t>
    <rPh sb="0" eb="2">
      <t>ヒラノ</t>
    </rPh>
    <rPh sb="3" eb="5">
      <t>マサト</t>
    </rPh>
    <phoneticPr fontId="1"/>
  </si>
  <si>
    <t>押川　美樹</t>
    <rPh sb="0" eb="2">
      <t>オシカワ</t>
    </rPh>
    <rPh sb="3" eb="5">
      <t>ミキ</t>
    </rPh>
    <phoneticPr fontId="1"/>
  </si>
  <si>
    <t>江口　洋美</t>
    <rPh sb="0" eb="2">
      <t>エグチ</t>
    </rPh>
    <rPh sb="3" eb="5">
      <t>ヒロミ</t>
    </rPh>
    <phoneticPr fontId="1"/>
  </si>
  <si>
    <t>弁当注文について</t>
    <rPh sb="0" eb="2">
      <t>ベントウ</t>
    </rPh>
    <rPh sb="2" eb="4">
      <t>チュウモン</t>
    </rPh>
    <phoneticPr fontId="4"/>
  </si>
  <si>
    <t>吉田　公平</t>
  </si>
  <si>
    <t>山野内　豪</t>
    <rPh sb="0" eb="3">
      <t>ヤマノウチ</t>
    </rPh>
    <rPh sb="4" eb="5">
      <t>ゴウ</t>
    </rPh>
    <phoneticPr fontId="4"/>
  </si>
  <si>
    <t>若松　潤</t>
    <rPh sb="0" eb="2">
      <t>ワカマツ</t>
    </rPh>
    <rPh sb="3" eb="4">
      <t>ジュン</t>
    </rPh>
    <phoneticPr fontId="4"/>
  </si>
  <si>
    <t>宮崎県立妻高等学校</t>
    <rPh sb="0" eb="2">
      <t>ミヤザキ</t>
    </rPh>
    <rPh sb="2" eb="4">
      <t>ケンリツ</t>
    </rPh>
    <rPh sb="4" eb="5">
      <t>ツマ</t>
    </rPh>
    <rPh sb="5" eb="7">
      <t>コウトウ</t>
    </rPh>
    <rPh sb="7" eb="9">
      <t>ガッコウ</t>
    </rPh>
    <phoneticPr fontId="4"/>
  </si>
  <si>
    <t>17tsuma</t>
    <phoneticPr fontId="4"/>
  </si>
  <si>
    <t>立塚　揮之</t>
    <phoneticPr fontId="4"/>
  </si>
  <si>
    <t>松元　史年</t>
    <rPh sb="0" eb="2">
      <t>マツモト</t>
    </rPh>
    <rPh sb="3" eb="5">
      <t>フミトシ</t>
    </rPh>
    <phoneticPr fontId="4"/>
  </si>
  <si>
    <r>
      <t xml:space="preserve">朗読作品番号
</t>
    </r>
    <r>
      <rPr>
        <sz val="6"/>
        <color rgb="FFFF0000"/>
        <rFont val="ＭＳ Ｐゴシック"/>
        <family val="3"/>
        <charset val="128"/>
      </rPr>
      <t>決まっていれば記入</t>
    </r>
    <rPh sb="0" eb="2">
      <t>ロウドク</t>
    </rPh>
    <rPh sb="2" eb="4">
      <t>サクヒン</t>
    </rPh>
    <rPh sb="4" eb="6">
      <t>バンゴウ</t>
    </rPh>
    <rPh sb="7" eb="8">
      <t>キ</t>
    </rPh>
    <rPh sb="14" eb="16">
      <t>キニュウ</t>
    </rPh>
    <phoneticPr fontId="17"/>
  </si>
  <si>
    <t>〇参加</t>
    <rPh sb="1" eb="3">
      <t>サンカ</t>
    </rPh>
    <phoneticPr fontId="3"/>
  </si>
  <si>
    <t>④　上記大会の（予選や前日準備を含む）担当校について確認して下さい。</t>
    <rPh sb="8" eb="10">
      <t>ヨセン</t>
    </rPh>
    <rPh sb="13" eb="15">
      <t>ジュンビ</t>
    </rPh>
    <rPh sb="16" eb="17">
      <t>フク</t>
    </rPh>
    <rPh sb="19" eb="21">
      <t>タントウ</t>
    </rPh>
    <rPh sb="21" eb="22">
      <t>コウ</t>
    </rPh>
    <rPh sb="26" eb="28">
      <t>カクニン</t>
    </rPh>
    <rPh sb="30" eb="31">
      <t>クダ</t>
    </rPh>
    <phoneticPr fontId="4"/>
  </si>
  <si>
    <t>③両方必要</t>
    <rPh sb="1" eb="3">
      <t>リョウホウ</t>
    </rPh>
    <rPh sb="3" eb="5">
      <t>ヒツヨウ</t>
    </rPh>
    <phoneticPr fontId="4"/>
  </si>
  <si>
    <t>×弁当不要</t>
    <phoneticPr fontId="4"/>
  </si>
  <si>
    <t>顧問２人目</t>
    <rPh sb="0" eb="2">
      <t>コモン</t>
    </rPh>
    <phoneticPr fontId="4"/>
  </si>
  <si>
    <t>顧問３人目</t>
    <rPh sb="0" eb="2">
      <t>コモン</t>
    </rPh>
    <phoneticPr fontId="4"/>
  </si>
  <si>
    <r>
      <t>NHK</t>
    </r>
    <r>
      <rPr>
        <sz val="11"/>
        <color theme="1"/>
        <rFont val="ＭＳ Ｐゴシック"/>
        <family val="3"/>
        <charset val="128"/>
      </rPr>
      <t>杯</t>
    </r>
    <rPh sb="3" eb="4">
      <t>ハイ</t>
    </rPh>
    <phoneticPr fontId="4"/>
  </si>
  <si>
    <t>n</t>
  </si>
  <si>
    <t>校内放送研究発表</t>
    <rPh sb="0" eb="2">
      <t>コウナイ</t>
    </rPh>
    <rPh sb="2" eb="4">
      <t>ホウソウ</t>
    </rPh>
    <rPh sb="4" eb="6">
      <t>ケンキュウ</t>
    </rPh>
    <rPh sb="6" eb="8">
      <t>ハッピョウ</t>
    </rPh>
    <phoneticPr fontId="4"/>
  </si>
  <si>
    <t>二原 祐二</t>
    <rPh sb="0" eb="1">
      <t>ニ</t>
    </rPh>
    <rPh sb="1" eb="2">
      <t>ハラ</t>
    </rPh>
    <rPh sb="3" eb="5">
      <t>ユウジ</t>
    </rPh>
    <phoneticPr fontId="4"/>
  </si>
  <si>
    <t>木原　綾乃</t>
    <rPh sb="0" eb="2">
      <t>キハラ</t>
    </rPh>
    <rPh sb="3" eb="5">
      <t>アヤノ</t>
    </rPh>
    <phoneticPr fontId="4"/>
  </si>
  <si>
    <t>石川 冬子</t>
    <rPh sb="0" eb="2">
      <t>イシカワ</t>
    </rPh>
    <rPh sb="3" eb="5">
      <t>フユコ</t>
    </rPh>
    <phoneticPr fontId="4"/>
  </si>
  <si>
    <t>高橋 由香</t>
    <rPh sb="0" eb="2">
      <t>タカハシ</t>
    </rPh>
    <rPh sb="3" eb="5">
      <t>ユカ</t>
    </rPh>
    <phoneticPr fontId="4"/>
  </si>
  <si>
    <t>蔵元　あゆみ</t>
    <rPh sb="0" eb="2">
      <t>クラモト</t>
    </rPh>
    <phoneticPr fontId="4"/>
  </si>
  <si>
    <t>10日準備</t>
    <rPh sb="3" eb="5">
      <t>ジュンビ</t>
    </rPh>
    <phoneticPr fontId="4"/>
  </si>
  <si>
    <t>11日</t>
    <rPh sb="2" eb="3">
      <t>ニチ</t>
    </rPh>
    <phoneticPr fontId="4"/>
  </si>
  <si>
    <t>12日</t>
    <rPh sb="2" eb="3">
      <t>ニチ</t>
    </rPh>
    <phoneticPr fontId="4"/>
  </si>
  <si>
    <t>（小林高等学校校長）</t>
    <rPh sb="1" eb="3">
      <t>コバヤシ</t>
    </rPh>
    <rPh sb="3" eb="7">
      <t>コウトウガッコウ</t>
    </rPh>
    <rPh sb="7" eb="9">
      <t>コウチョウ</t>
    </rPh>
    <phoneticPr fontId="4"/>
  </si>
  <si>
    <t>③　ご自身の学校情報など（ア）～（オ）について、以下に入力してください。</t>
  </si>
  <si>
    <t>※③（ア）だけ入力してください。</t>
  </si>
  <si>
    <t>参加申し込みしない</t>
    <rPh sb="0" eb="2">
      <t>サンカ</t>
    </rPh>
    <rPh sb="2" eb="3">
      <t>モウ</t>
    </rPh>
    <rPh sb="4" eb="5">
      <t>コ</t>
    </rPh>
    <phoneticPr fontId="4"/>
  </si>
  <si>
    <r>
      <t>※　本日の日付以外を入力したい場合は、その日付を入力してください。
　　 ただし、書面提出期限</t>
    </r>
    <r>
      <rPr>
        <sz val="9"/>
        <color rgb="FFFF0000"/>
        <rFont val="HGPｺﾞｼｯｸM"/>
        <family val="3"/>
        <charset val="128"/>
      </rPr>
      <t>以降を記載した場合は、申込は無効</t>
    </r>
    <r>
      <rPr>
        <sz val="9"/>
        <color theme="1"/>
        <rFont val="HGPｺﾞｼｯｸM"/>
        <family val="3"/>
        <charset val="128"/>
      </rPr>
      <t>となります。</t>
    </r>
    <rPh sb="41" eb="47">
      <t>ショメンテイシュツキゲン</t>
    </rPh>
    <phoneticPr fontId="4"/>
  </si>
  <si>
    <t>　　　　部顧問会確認事項
　　　　放送部の全顧問は、放送専門部が行う大会などの運営に協力します。
　　　　担当校の正顧問・副顧問などすべての放送部顧問は、原則として準備・予選・決勝
　　　　の３日間、大会運営に協力します。</t>
    <rPh sb="4" eb="5">
      <t>ブ</t>
    </rPh>
    <rPh sb="5" eb="8">
      <t>コモンカイ</t>
    </rPh>
    <rPh sb="8" eb="10">
      <t>カクニン</t>
    </rPh>
    <rPh sb="10" eb="12">
      <t>ジコウ</t>
    </rPh>
    <rPh sb="17" eb="20">
      <t>ホウソウブ</t>
    </rPh>
    <rPh sb="26" eb="28">
      <t>ホウソウ</t>
    </rPh>
    <rPh sb="28" eb="31">
      <t>センモンブ</t>
    </rPh>
    <rPh sb="32" eb="33">
      <t>オコナ</t>
    </rPh>
    <rPh sb="53" eb="56">
      <t>タントウコウ</t>
    </rPh>
    <rPh sb="57" eb="58">
      <t>セイ</t>
    </rPh>
    <rPh sb="58" eb="60">
      <t>コモン</t>
    </rPh>
    <rPh sb="61" eb="62">
      <t>フク</t>
    </rPh>
    <rPh sb="62" eb="64">
      <t>コモン</t>
    </rPh>
    <rPh sb="70" eb="73">
      <t>ホウソウブ</t>
    </rPh>
    <rPh sb="73" eb="75">
      <t>コモン</t>
    </rPh>
    <rPh sb="77" eb="79">
      <t>ゲンソク</t>
    </rPh>
    <rPh sb="82" eb="84">
      <t>ジュンビ</t>
    </rPh>
    <rPh sb="85" eb="87">
      <t>ヨセン</t>
    </rPh>
    <rPh sb="88" eb="90">
      <t>ケッショウ</t>
    </rPh>
    <rPh sb="97" eb="99">
      <t>ニチカン</t>
    </rPh>
    <rPh sb="100" eb="102">
      <t>タイカイ</t>
    </rPh>
    <rPh sb="102" eb="104">
      <t>ウンエイ</t>
    </rPh>
    <rPh sb="105" eb="107">
      <t>キョウリョク</t>
    </rPh>
    <phoneticPr fontId="4"/>
  </si>
  <si>
    <t>部顧問情報入力１
（運営委員・
引率者氏名）</t>
    <rPh sb="0" eb="1">
      <t>ブ</t>
    </rPh>
    <rPh sb="1" eb="3">
      <t>コモン</t>
    </rPh>
    <rPh sb="3" eb="5">
      <t>ジョウホウ</t>
    </rPh>
    <rPh sb="5" eb="7">
      <t>ニュウリョク</t>
    </rPh>
    <rPh sb="10" eb="14">
      <t>ウンエイイイン</t>
    </rPh>
    <rPh sb="16" eb="19">
      <t>インソツシャ</t>
    </rPh>
    <rPh sb="19" eb="21">
      <t>シメイ</t>
    </rPh>
    <phoneticPr fontId="4"/>
  </si>
  <si>
    <t>番組研発のみ参加</t>
    <rPh sb="0" eb="2">
      <t>バングミ</t>
    </rPh>
    <rPh sb="2" eb="3">
      <t>ケン</t>
    </rPh>
    <rPh sb="3" eb="4">
      <t>ハツ</t>
    </rPh>
    <rPh sb="6" eb="8">
      <t>サンカ</t>
    </rPh>
    <phoneticPr fontId="4"/>
  </si>
  <si>
    <t>保存ファイル名</t>
    <rPh sb="0" eb="2">
      <t>ホゾン</t>
    </rPh>
    <rPh sb="6" eb="7">
      <t>メイ</t>
    </rPh>
    <phoneticPr fontId="4"/>
  </si>
  <si>
    <r>
      <t>(4)　(3)に関連して、インターネットによる公式申込の後の</t>
    </r>
    <r>
      <rPr>
        <u/>
        <sz val="10"/>
        <color rgb="FFFF0000"/>
        <rFont val="HGPｺﾞｼｯｸM"/>
        <family val="3"/>
        <charset val="128"/>
      </rPr>
      <t>部門別の申込数の変更や訂正の入力をしてはいけません。</t>
    </r>
    <r>
      <rPr>
        <sz val="10"/>
        <color theme="1"/>
        <rFont val="HGPｺﾞｼｯｸM"/>
        <family val="3"/>
        <charset val="128"/>
      </rPr>
      <t xml:space="preserve">
　　　辞退に伴う参加登録料の返納はできません。</t>
    </r>
    <rPh sb="8" eb="10">
      <t>カンレン</t>
    </rPh>
    <rPh sb="23" eb="25">
      <t>コウシキ</t>
    </rPh>
    <rPh sb="25" eb="27">
      <t>モウシコミ</t>
    </rPh>
    <rPh sb="28" eb="29">
      <t>ゴ</t>
    </rPh>
    <rPh sb="34" eb="36">
      <t>モウシコミ</t>
    </rPh>
    <rPh sb="38" eb="40">
      <t>ヘンコウ</t>
    </rPh>
    <rPh sb="41" eb="43">
      <t>テイセイ</t>
    </rPh>
    <rPh sb="44" eb="46">
      <t>ニュウリョク</t>
    </rPh>
    <rPh sb="60" eb="62">
      <t>ジタイ</t>
    </rPh>
    <rPh sb="63" eb="64">
      <t>トモナ</t>
    </rPh>
    <rPh sb="65" eb="67">
      <t>サンカ</t>
    </rPh>
    <rPh sb="67" eb="69">
      <t>トウロク</t>
    </rPh>
    <rPh sb="69" eb="70">
      <t>リョウ</t>
    </rPh>
    <rPh sb="71" eb="73">
      <t>ヘンノウ</t>
    </rPh>
    <phoneticPr fontId="4"/>
  </si>
  <si>
    <r>
      <t>(5)　インターネットによる公式申込の後不参加（辞退）がある場合は、申込用紙の該当箇所を</t>
    </r>
    <r>
      <rPr>
        <u/>
        <sz val="10"/>
        <color rgb="FFFF0000"/>
        <rFont val="HGPｺﾞｼｯｸM"/>
        <family val="3"/>
        <charset val="128"/>
      </rPr>
      <t xml:space="preserve">朱書きの二重線で削除
</t>
    </r>
    <r>
      <rPr>
        <sz val="10"/>
        <color rgb="FFFF0000"/>
        <rFont val="HGPｺﾞｼｯｸM"/>
        <family val="3"/>
        <charset val="128"/>
      </rPr>
      <t>　　</t>
    </r>
    <r>
      <rPr>
        <sz val="10"/>
        <color theme="1"/>
        <rFont val="HGPｺﾞｼｯｸM"/>
        <family val="3"/>
        <charset val="128"/>
      </rPr>
      <t>　した上で送付してください。</t>
    </r>
    <rPh sb="34" eb="36">
      <t>モウシコミ</t>
    </rPh>
    <rPh sb="36" eb="38">
      <t>ヨウシ</t>
    </rPh>
    <rPh sb="39" eb="41">
      <t>ガイトウ</t>
    </rPh>
    <rPh sb="41" eb="43">
      <t>カショ</t>
    </rPh>
    <rPh sb="44" eb="46">
      <t>シュガ</t>
    </rPh>
    <rPh sb="48" eb="51">
      <t>ニジュウセン</t>
    </rPh>
    <rPh sb="52" eb="54">
      <t>サクジョ</t>
    </rPh>
    <rPh sb="60" eb="61">
      <t>ウエ</t>
    </rPh>
    <rPh sb="62" eb="64">
      <t>ソウフ</t>
    </rPh>
    <phoneticPr fontId="4"/>
  </si>
  <si>
    <t>(3)　インターネットによる公式申込前に、部長にすべての参加生徒の入力内容を確認させてください。</t>
    <rPh sb="14" eb="16">
      <t>コウシキ</t>
    </rPh>
    <rPh sb="16" eb="18">
      <t>モウシコミ</t>
    </rPh>
    <rPh sb="18" eb="19">
      <t>マエ</t>
    </rPh>
    <rPh sb="21" eb="23">
      <t>ブチョウ</t>
    </rPh>
    <rPh sb="28" eb="32">
      <t>サンカセイト</t>
    </rPh>
    <rPh sb="33" eb="37">
      <t>ニュウリョクナイヨウ</t>
    </rPh>
    <rPh sb="38" eb="40">
      <t>カクニン</t>
    </rPh>
    <phoneticPr fontId="4"/>
  </si>
  <si>
    <t>11月4日(木)　17:00必着</t>
    <rPh sb="2" eb="3">
      <t>ガツ</t>
    </rPh>
    <rPh sb="4" eb="5">
      <t>ニチ</t>
    </rPh>
    <rPh sb="6" eb="7">
      <t>モク</t>
    </rPh>
    <rPh sb="14" eb="16">
      <t>ヒッチャク</t>
    </rPh>
    <phoneticPr fontId="4"/>
  </si>
  <si>
    <t>銀河鉄道の夜</t>
    <rPh sb="0" eb="4">
      <t>ギンガテツドウ</t>
    </rPh>
    <rPh sb="5" eb="6">
      <t>ヨル</t>
    </rPh>
    <phoneticPr fontId="4"/>
  </si>
  <si>
    <t>先生のお庭番</t>
    <rPh sb="0" eb="2">
      <t>センセイ</t>
    </rPh>
    <rPh sb="4" eb="6">
      <t>ニワバン</t>
    </rPh>
    <phoneticPr fontId="4"/>
  </si>
  <si>
    <t>あの空の下で</t>
    <rPh sb="2" eb="3">
      <t>ソラ</t>
    </rPh>
    <rPh sb="4" eb="5">
      <t>シタ</t>
    </rPh>
    <phoneticPr fontId="4"/>
  </si>
  <si>
    <t>老人と海</t>
    <rPh sb="0" eb="2">
      <t>ロウジン</t>
    </rPh>
    <rPh sb="3" eb="4">
      <t>ウミ</t>
    </rPh>
    <phoneticPr fontId="4"/>
  </si>
  <si>
    <t>ファイル</t>
    <phoneticPr fontId="4"/>
  </si>
  <si>
    <t xml:space="preserve"> </t>
    <phoneticPr fontId="4"/>
  </si>
  <si>
    <t>弁当注文について</t>
    <rPh sb="0" eb="2">
      <t>ベントウ</t>
    </rPh>
    <rPh sb="2" eb="4">
      <t>チュウモン</t>
    </rPh>
    <phoneticPr fontId="4"/>
  </si>
  <si>
    <t>担当校の全顧問は、原則として前日準備・予選・決勝の３日間、大会運営に協力していただきます。</t>
    <rPh sb="0" eb="2">
      <t>タントウ</t>
    </rPh>
    <rPh sb="2" eb="3">
      <t>コウ</t>
    </rPh>
    <rPh sb="4" eb="5">
      <t>ゼン</t>
    </rPh>
    <rPh sb="5" eb="7">
      <t>コモン</t>
    </rPh>
    <rPh sb="9" eb="11">
      <t>ゲンソク</t>
    </rPh>
    <rPh sb="19" eb="21">
      <t>ヨセン</t>
    </rPh>
    <rPh sb="22" eb="24">
      <t>ケッショウ</t>
    </rPh>
    <rPh sb="26" eb="28">
      <t>ニチカン</t>
    </rPh>
    <rPh sb="29" eb="31">
      <t>タイカイ</t>
    </rPh>
    <rPh sb="31" eb="33">
      <t>ウンエイ</t>
    </rPh>
    <rPh sb="34" eb="36">
      <t>キョウリョク</t>
    </rPh>
    <phoneticPr fontId="4"/>
  </si>
  <si>
    <r>
      <rPr>
        <sz val="11"/>
        <color theme="1"/>
        <rFont val="ＭＳ Ｐゴシック"/>
        <family val="3"/>
        <charset val="128"/>
      </rPr>
      <t>第</t>
    </r>
    <r>
      <rPr>
        <sz val="11"/>
        <color theme="1"/>
        <rFont val="Tahoma"/>
        <family val="2"/>
      </rPr>
      <t>69</t>
    </r>
    <r>
      <rPr>
        <sz val="11"/>
        <color theme="1"/>
        <rFont val="ＭＳ Ｐゴシック"/>
        <family val="3"/>
        <charset val="128"/>
      </rPr>
      <t>回</t>
    </r>
    <r>
      <rPr>
        <sz val="11"/>
        <color theme="1"/>
        <rFont val="Tahoma"/>
        <family val="2"/>
      </rPr>
      <t>NHK</t>
    </r>
    <r>
      <rPr>
        <sz val="11"/>
        <color theme="1"/>
        <rFont val="ＭＳ Ｐゴシック"/>
        <family val="3"/>
        <charset val="128"/>
      </rPr>
      <t>杯全国高校放送コンテスト　宮崎県予選　参加申込及び部顧問（運営委員）の動静調査の入力</t>
    </r>
    <rPh sb="26" eb="28">
      <t>サンカ</t>
    </rPh>
    <rPh sb="28" eb="30">
      <t>モウシコミ</t>
    </rPh>
    <rPh sb="30" eb="31">
      <t>オヨ</t>
    </rPh>
    <rPh sb="32" eb="33">
      <t>ブ</t>
    </rPh>
    <rPh sb="33" eb="35">
      <t>コモン</t>
    </rPh>
    <rPh sb="36" eb="38">
      <t>ウンエイ</t>
    </rPh>
    <rPh sb="38" eb="40">
      <t>イイン</t>
    </rPh>
    <rPh sb="42" eb="44">
      <t>ドウセイ</t>
    </rPh>
    <rPh sb="44" eb="46">
      <t>チョウサ</t>
    </rPh>
    <rPh sb="47" eb="49">
      <t>ニュウリョク</t>
    </rPh>
    <phoneticPr fontId="4"/>
  </si>
  <si>
    <r>
      <rPr>
        <sz val="11"/>
        <color theme="1"/>
        <rFont val="ＭＳ Ｐゴシック"/>
        <family val="3"/>
        <charset val="128"/>
      </rPr>
      <t>第</t>
    </r>
    <r>
      <rPr>
        <sz val="11"/>
        <color theme="1"/>
        <rFont val="Tahoma"/>
        <family val="2"/>
      </rPr>
      <t>69</t>
    </r>
    <r>
      <rPr>
        <sz val="11"/>
        <color theme="1"/>
        <rFont val="ＭＳ Ｐゴシック"/>
        <family val="3"/>
        <charset val="128"/>
      </rPr>
      <t>回</t>
    </r>
    <r>
      <rPr>
        <sz val="11"/>
        <color theme="1"/>
        <rFont val="Tahoma"/>
        <family val="2"/>
      </rPr>
      <t>NHK</t>
    </r>
    <r>
      <rPr>
        <sz val="11"/>
        <color theme="1"/>
        <rFont val="ＭＳ Ｐゴシック"/>
        <family val="3"/>
        <charset val="128"/>
      </rPr>
      <t>杯全国高校放送コンテスト　宮崎県予選</t>
    </r>
    <phoneticPr fontId="4"/>
  </si>
  <si>
    <t>第45回宮崎県高等学校新人放送コンテスト 
第44回九州高校放送コンテスト宮崎県予選
第6回全九州高等学校総合文化祭長崎大会宮崎県予選
参加申込及び部顧問（運営委員）の動静調査の入力</t>
    <rPh sb="0" eb="1">
      <t>ダイ</t>
    </rPh>
    <rPh sb="3" eb="4">
      <t>カイ</t>
    </rPh>
    <rPh sb="4" eb="6">
      <t>ミヤザキ</t>
    </rPh>
    <rPh sb="22" eb="23">
      <t>ダイ</t>
    </rPh>
    <rPh sb="25" eb="26">
      <t>カイ</t>
    </rPh>
    <rPh sb="26" eb="28">
      <t>キュウシュウ</t>
    </rPh>
    <rPh sb="28" eb="30">
      <t>コウコウ</t>
    </rPh>
    <rPh sb="30" eb="32">
      <t>ホウソウ</t>
    </rPh>
    <rPh sb="37" eb="40">
      <t>ミヤザキケン</t>
    </rPh>
    <rPh sb="40" eb="42">
      <t>ヨセン</t>
    </rPh>
    <rPh sb="43" eb="44">
      <t>ダイ</t>
    </rPh>
    <rPh sb="46" eb="47">
      <t>ゼン</t>
    </rPh>
    <rPh sb="49" eb="51">
      <t>コウトウ</t>
    </rPh>
    <rPh sb="51" eb="53">
      <t>ガッコウ</t>
    </rPh>
    <rPh sb="53" eb="55">
      <t>ソウゴウ</t>
    </rPh>
    <rPh sb="55" eb="58">
      <t>ブンカサイ</t>
    </rPh>
    <rPh sb="58" eb="62">
      <t>ナガサキタイカイ</t>
    </rPh>
    <rPh sb="62" eb="65">
      <t>ミヤザキケン</t>
    </rPh>
    <rPh sb="65" eb="67">
      <t>ヨセン</t>
    </rPh>
    <phoneticPr fontId="4"/>
  </si>
  <si>
    <t>第45回宮崎県高等学校新人放送コンテスト 
第44回九州高校放送コンテスト宮崎県予選
第6回全九州高等学校総合文化祭長崎大会宮崎県予選</t>
    <rPh sb="0" eb="1">
      <t>ダイ</t>
    </rPh>
    <rPh sb="3" eb="4">
      <t>カイ</t>
    </rPh>
    <rPh sb="4" eb="6">
      <t>ミヤザキ</t>
    </rPh>
    <rPh sb="22" eb="23">
      <t>ダイ</t>
    </rPh>
    <rPh sb="25" eb="26">
      <t>カイ</t>
    </rPh>
    <rPh sb="26" eb="28">
      <t>キュウシュウ</t>
    </rPh>
    <rPh sb="28" eb="30">
      <t>コウコウ</t>
    </rPh>
    <rPh sb="30" eb="32">
      <t>ホウソウ</t>
    </rPh>
    <rPh sb="37" eb="40">
      <t>ミヤザキケン</t>
    </rPh>
    <rPh sb="40" eb="42">
      <t>ヨセン</t>
    </rPh>
    <rPh sb="43" eb="44">
      <t>ダイ</t>
    </rPh>
    <rPh sb="46" eb="47">
      <t>ゼン</t>
    </rPh>
    <rPh sb="49" eb="51">
      <t>コウトウ</t>
    </rPh>
    <rPh sb="51" eb="53">
      <t>ガッコウ</t>
    </rPh>
    <rPh sb="53" eb="55">
      <t>ソウゴウ</t>
    </rPh>
    <rPh sb="55" eb="58">
      <t>ブンカサイ</t>
    </rPh>
    <rPh sb="58" eb="62">
      <t>ナガサキタイカイ</t>
    </rPh>
    <rPh sb="62" eb="65">
      <t>ミヤザキケン</t>
    </rPh>
    <rPh sb="65" eb="67">
      <t>ヨセン</t>
    </rPh>
    <phoneticPr fontId="4"/>
  </si>
  <si>
    <t>ノラや</t>
    <phoneticPr fontId="4"/>
  </si>
  <si>
    <t>あのころ</t>
    <phoneticPr fontId="4"/>
  </si>
  <si>
    <t>グレート・ギャツビー</t>
    <phoneticPr fontId="4"/>
  </si>
  <si>
    <t>枕草子</t>
    <rPh sb="0" eb="3">
      <t>マクラノソウシ</t>
    </rPh>
    <phoneticPr fontId="4"/>
  </si>
  <si>
    <t>よこまち余話</t>
    <rPh sb="4" eb="6">
      <t>ヨワ</t>
    </rPh>
    <phoneticPr fontId="4"/>
  </si>
  <si>
    <t>斉藤　忠</t>
    <rPh sb="0" eb="2">
      <t>サイトウ</t>
    </rPh>
    <rPh sb="3" eb="4">
      <t>チュウ</t>
    </rPh>
    <phoneticPr fontId="1"/>
  </si>
  <si>
    <t>佐藤　加奈</t>
    <rPh sb="0" eb="2">
      <t>サトウ</t>
    </rPh>
    <rPh sb="3" eb="5">
      <t>カナ</t>
    </rPh>
    <phoneticPr fontId="1"/>
  </si>
  <si>
    <t>小原　陽子</t>
    <rPh sb="0" eb="2">
      <t>オバラ</t>
    </rPh>
    <rPh sb="3" eb="5">
      <t>ヨウコ</t>
    </rPh>
    <phoneticPr fontId="1"/>
  </si>
  <si>
    <t>井上　修二</t>
    <rPh sb="0" eb="2">
      <t>イノウエ</t>
    </rPh>
    <rPh sb="3" eb="5">
      <t>シュウジ</t>
    </rPh>
    <phoneticPr fontId="1"/>
  </si>
  <si>
    <t>山田　聡子</t>
    <rPh sb="0" eb="2">
      <t>ヤマダ</t>
    </rPh>
    <rPh sb="3" eb="5">
      <t>アキコ</t>
    </rPh>
    <phoneticPr fontId="1"/>
  </si>
  <si>
    <t>武田　尚子</t>
    <rPh sb="0" eb="2">
      <t>タケダ</t>
    </rPh>
    <rPh sb="3" eb="5">
      <t>ナオコ</t>
    </rPh>
    <phoneticPr fontId="1"/>
  </si>
  <si>
    <t>鬼塚　正丈</t>
    <rPh sb="0" eb="2">
      <t>オニツカ</t>
    </rPh>
    <rPh sb="3" eb="4">
      <t>マサ</t>
    </rPh>
    <rPh sb="4" eb="5">
      <t>タケ</t>
    </rPh>
    <phoneticPr fontId="1"/>
  </si>
  <si>
    <t>大迫　昭彦</t>
    <rPh sb="0" eb="2">
      <t>オオサコ</t>
    </rPh>
    <rPh sb="3" eb="5">
      <t>アキヒコ</t>
    </rPh>
    <phoneticPr fontId="1"/>
  </si>
  <si>
    <t>大迫　康代</t>
    <rPh sb="0" eb="2">
      <t>オオサコ</t>
    </rPh>
    <rPh sb="3" eb="5">
      <t>ヤスヨ</t>
    </rPh>
    <phoneticPr fontId="1"/>
  </si>
  <si>
    <t>河野　政志</t>
    <rPh sb="0" eb="2">
      <t>カワノ</t>
    </rPh>
    <rPh sb="3" eb="5">
      <t>マサシ</t>
    </rPh>
    <phoneticPr fontId="1"/>
  </si>
  <si>
    <t>川畑　恵</t>
    <rPh sb="0" eb="2">
      <t>カワバタ</t>
    </rPh>
    <rPh sb="3" eb="4">
      <t>メグ</t>
    </rPh>
    <phoneticPr fontId="1"/>
  </si>
  <si>
    <t>飯干　宏子</t>
    <rPh sb="0" eb="2">
      <t>イイボシ</t>
    </rPh>
    <rPh sb="3" eb="5">
      <t>ヒロコ</t>
    </rPh>
    <phoneticPr fontId="1"/>
  </si>
  <si>
    <t>熊田　修治</t>
    <rPh sb="0" eb="2">
      <t>クマダ</t>
    </rPh>
    <rPh sb="3" eb="5">
      <t>シュウジ</t>
    </rPh>
    <phoneticPr fontId="1"/>
  </si>
  <si>
    <t>年増　悠</t>
    <rPh sb="0" eb="2">
      <t>トシマス</t>
    </rPh>
    <rPh sb="3" eb="4">
      <t>ハルカ</t>
    </rPh>
    <phoneticPr fontId="1"/>
  </si>
  <si>
    <t>鶴水　謙史朗</t>
    <rPh sb="0" eb="1">
      <t>ツル</t>
    </rPh>
    <rPh sb="1" eb="2">
      <t>ミズ</t>
    </rPh>
    <rPh sb="3" eb="4">
      <t>ケン</t>
    </rPh>
    <rPh sb="4" eb="5">
      <t>シ</t>
    </rPh>
    <rPh sb="5" eb="6">
      <t>ロウ</t>
    </rPh>
    <phoneticPr fontId="1"/>
  </si>
  <si>
    <t>中畑　芳郎</t>
    <rPh sb="0" eb="2">
      <t>ナカハタ</t>
    </rPh>
    <rPh sb="3" eb="5">
      <t>ヨシロウ</t>
    </rPh>
    <phoneticPr fontId="1"/>
  </si>
  <si>
    <t>髙田　ルミ</t>
    <rPh sb="0" eb="2">
      <t>タカダ</t>
    </rPh>
    <phoneticPr fontId="1"/>
  </si>
  <si>
    <t>中川　美貴子</t>
    <rPh sb="0" eb="2">
      <t>ナカガワ</t>
    </rPh>
    <rPh sb="3" eb="6">
      <t>ミキコ</t>
    </rPh>
    <phoneticPr fontId="1"/>
  </si>
  <si>
    <t>清　俊憲</t>
    <rPh sb="0" eb="1">
      <t>セイ</t>
    </rPh>
    <rPh sb="2" eb="4">
      <t>トシノリ</t>
    </rPh>
    <phoneticPr fontId="1"/>
  </si>
  <si>
    <t>間曽　省一</t>
    <rPh sb="0" eb="1">
      <t>アイダ</t>
    </rPh>
    <rPh sb="1" eb="2">
      <t>ソ</t>
    </rPh>
    <rPh sb="3" eb="5">
      <t>ショウイチ</t>
    </rPh>
    <phoneticPr fontId="1"/>
  </si>
  <si>
    <t>長友　貴</t>
    <rPh sb="0" eb="2">
      <t>ナガトモ</t>
    </rPh>
    <rPh sb="3" eb="4">
      <t>タカシ</t>
    </rPh>
    <phoneticPr fontId="1"/>
  </si>
  <si>
    <t>杉尾　奈緒子</t>
    <rPh sb="0" eb="2">
      <t>スギオ</t>
    </rPh>
    <rPh sb="3" eb="6">
      <t>ナオコ</t>
    </rPh>
    <phoneticPr fontId="1"/>
  </si>
  <si>
    <t>長澤　良彦</t>
    <rPh sb="0" eb="2">
      <t>ナガサワ</t>
    </rPh>
    <rPh sb="3" eb="5">
      <t>ヨシヒコ</t>
    </rPh>
    <phoneticPr fontId="1"/>
  </si>
  <si>
    <t>原　いづみ</t>
  </si>
  <si>
    <t>波賀　康成</t>
  </si>
  <si>
    <t>福重　美帆</t>
    <rPh sb="0" eb="2">
      <t>フクシゲ</t>
    </rPh>
    <rPh sb="3" eb="5">
      <t>ミホ</t>
    </rPh>
    <phoneticPr fontId="1"/>
  </si>
  <si>
    <t>松枝　尚子</t>
    <rPh sb="0" eb="2">
      <t>マツエダ</t>
    </rPh>
    <rPh sb="3" eb="5">
      <t>ナオコ</t>
    </rPh>
    <phoneticPr fontId="1"/>
  </si>
  <si>
    <t>大岩根　充子</t>
    <rPh sb="0" eb="3">
      <t>オオイワネ</t>
    </rPh>
    <rPh sb="4" eb="6">
      <t>ミツコ</t>
    </rPh>
    <phoneticPr fontId="1"/>
  </si>
  <si>
    <t>吉田　千夏</t>
    <rPh sb="0" eb="2">
      <t>ヨシダ</t>
    </rPh>
    <rPh sb="3" eb="5">
      <t>チナツ</t>
    </rPh>
    <phoneticPr fontId="1"/>
  </si>
  <si>
    <t>谷口　光恵</t>
    <rPh sb="0" eb="2">
      <t>タニグチ</t>
    </rPh>
    <rPh sb="3" eb="5">
      <t>ミツエ</t>
    </rPh>
    <phoneticPr fontId="1"/>
  </si>
  <si>
    <t>鳥丸　啓子</t>
    <rPh sb="0" eb="2">
      <t>トリマル</t>
    </rPh>
    <rPh sb="3" eb="5">
      <t>ケイコ</t>
    </rPh>
    <phoneticPr fontId="1"/>
  </si>
  <si>
    <t>宮田　郁美</t>
    <rPh sb="0" eb="2">
      <t>ミヤタ</t>
    </rPh>
    <rPh sb="3" eb="5">
      <t>イクミ</t>
    </rPh>
    <phoneticPr fontId="1"/>
  </si>
  <si>
    <t>甲斐　文子</t>
    <rPh sb="0" eb="2">
      <t>カイ</t>
    </rPh>
    <rPh sb="3" eb="5">
      <t>フミコ</t>
    </rPh>
    <phoneticPr fontId="1"/>
  </si>
  <si>
    <t>板東　理恵</t>
    <rPh sb="0" eb="2">
      <t>バンドウ</t>
    </rPh>
    <rPh sb="3" eb="5">
      <t>リエ</t>
    </rPh>
    <phoneticPr fontId="1"/>
  </si>
  <si>
    <t>甲斐　菜々</t>
    <rPh sb="0" eb="2">
      <t>カイ</t>
    </rPh>
    <rPh sb="3" eb="5">
      <t>ナナ</t>
    </rPh>
    <phoneticPr fontId="1"/>
  </si>
  <si>
    <t>甲斐　美恵</t>
    <rPh sb="0" eb="2">
      <t>カイ</t>
    </rPh>
    <rPh sb="3" eb="5">
      <t>ミエ</t>
    </rPh>
    <phoneticPr fontId="1"/>
  </si>
  <si>
    <t>大塚　星来</t>
    <rPh sb="0" eb="2">
      <t>オオツカ</t>
    </rPh>
    <rPh sb="3" eb="4">
      <t>ホシ</t>
    </rPh>
    <rPh sb="4" eb="5">
      <t>ク</t>
    </rPh>
    <phoneticPr fontId="1"/>
  </si>
  <si>
    <t>吉田　真子</t>
    <rPh sb="0" eb="2">
      <t>ヨシダ</t>
    </rPh>
    <rPh sb="3" eb="5">
      <t>マコ</t>
    </rPh>
    <phoneticPr fontId="1"/>
  </si>
  <si>
    <t>吉田　大二郎</t>
    <rPh sb="0" eb="2">
      <t>ヨシダ</t>
    </rPh>
    <rPh sb="3" eb="6">
      <t>ダイジロウ</t>
    </rPh>
    <phoneticPr fontId="1"/>
  </si>
  <si>
    <t>中島　麻未</t>
  </si>
  <si>
    <t>松田　さやか</t>
  </si>
  <si>
    <t>池田　輝彦</t>
    <rPh sb="0" eb="2">
      <t>イケダ</t>
    </rPh>
    <rPh sb="3" eb="5">
      <t>テルヒコ</t>
    </rPh>
    <phoneticPr fontId="1"/>
  </si>
  <si>
    <t>鈴木　直樹</t>
    <rPh sb="0" eb="2">
      <t>スズキ</t>
    </rPh>
    <rPh sb="3" eb="5">
      <t>ナオキ</t>
    </rPh>
    <phoneticPr fontId="1"/>
  </si>
  <si>
    <t>石野田　航輝</t>
    <rPh sb="0" eb="1">
      <t>イシ</t>
    </rPh>
    <rPh sb="1" eb="2">
      <t>ノ</t>
    </rPh>
    <rPh sb="2" eb="3">
      <t>タ</t>
    </rPh>
    <rPh sb="4" eb="5">
      <t>コウ</t>
    </rPh>
    <rPh sb="5" eb="6">
      <t>カガヤ</t>
    </rPh>
    <phoneticPr fontId="1"/>
  </si>
  <si>
    <t>堀野　優子</t>
    <rPh sb="0" eb="2">
      <t>ホリノ</t>
    </rPh>
    <rPh sb="3" eb="5">
      <t>ユウコ</t>
    </rPh>
    <phoneticPr fontId="1"/>
  </si>
  <si>
    <t>黒木　英博</t>
    <rPh sb="0" eb="2">
      <t>クロキ</t>
    </rPh>
    <rPh sb="3" eb="5">
      <t>ヒデヒロ</t>
    </rPh>
    <phoneticPr fontId="1"/>
  </si>
  <si>
    <t>森　秀文</t>
    <rPh sb="0" eb="1">
      <t>モリ</t>
    </rPh>
    <rPh sb="2" eb="4">
      <t>ヒデフミ</t>
    </rPh>
    <phoneticPr fontId="1"/>
  </si>
  <si>
    <t>福留　彩</t>
    <rPh sb="0" eb="2">
      <t>フクドメ</t>
    </rPh>
    <rPh sb="3" eb="4">
      <t>アヤ</t>
    </rPh>
    <phoneticPr fontId="1"/>
  </si>
  <si>
    <t>戸髙　莉緒</t>
    <rPh sb="0" eb="2">
      <t>トダカ</t>
    </rPh>
    <rPh sb="3" eb="4">
      <t>リ</t>
    </rPh>
    <rPh sb="4" eb="5">
      <t>オ</t>
    </rPh>
    <phoneticPr fontId="1"/>
  </si>
  <si>
    <t>多田　茉央</t>
    <rPh sb="0" eb="2">
      <t>タダ</t>
    </rPh>
    <rPh sb="3" eb="4">
      <t>マツ</t>
    </rPh>
    <rPh sb="4" eb="5">
      <t>オウ</t>
    </rPh>
    <phoneticPr fontId="1"/>
  </si>
  <si>
    <t>大久保須美子</t>
    <rPh sb="0" eb="3">
      <t>オオクボ</t>
    </rPh>
    <rPh sb="3" eb="4">
      <t>ス</t>
    </rPh>
    <rPh sb="4" eb="5">
      <t>ミ</t>
    </rPh>
    <rPh sb="5" eb="6">
      <t>コ</t>
    </rPh>
    <phoneticPr fontId="1"/>
  </si>
  <si>
    <t>ジョーンズ・アンソニー・ラマ</t>
  </si>
  <si>
    <t>横田　和登</t>
    <rPh sb="0" eb="2">
      <t>ヨコタ</t>
    </rPh>
    <rPh sb="3" eb="4">
      <t>ワ</t>
    </rPh>
    <rPh sb="4" eb="5">
      <t>ノボ</t>
    </rPh>
    <phoneticPr fontId="1"/>
  </si>
  <si>
    <t>s</t>
    <phoneticPr fontId="4"/>
  </si>
  <si>
    <t>弁当注文について</t>
  </si>
  <si>
    <r>
      <t>(2)　・</t>
    </r>
    <r>
      <rPr>
        <sz val="10"/>
        <rFont val="HGPｺﾞｼｯｸM"/>
        <family val="3"/>
        <charset val="128"/>
      </rPr>
      <t>アナウンス原稿は、</t>
    </r>
    <r>
      <rPr>
        <u/>
        <sz val="10"/>
        <color rgb="FFFF0000"/>
        <rFont val="HGPｺﾞｼｯｸM"/>
        <family val="3"/>
        <charset val="128"/>
      </rPr>
      <t>指定様式(A4)</t>
    </r>
    <r>
      <rPr>
        <sz val="10"/>
        <rFont val="HGPｺﾞｼｯｸM"/>
        <family val="3"/>
        <charset val="128"/>
      </rPr>
      <t xml:space="preserve">の右頁に必要事項、左頁～2枚目にアナウンス原稿を記入し、
       </t>
    </r>
    <r>
      <rPr>
        <u/>
        <sz val="10"/>
        <color rgb="FFFF0000"/>
        <rFont val="HGPｺﾞｼｯｸM"/>
        <family val="3"/>
        <charset val="128"/>
      </rPr>
      <t>コピーしたものを二つ折りにし、ホッチキス２箇所で袋とじに製本</t>
    </r>
    <r>
      <rPr>
        <sz val="10"/>
        <rFont val="HGPｺﾞｼｯｸM"/>
        <family val="3"/>
        <charset val="128"/>
      </rPr>
      <t>したものを、</t>
    </r>
    <r>
      <rPr>
        <sz val="10"/>
        <color rgb="FFFF0000"/>
        <rFont val="HGPｺﾞｼｯｸM"/>
        <family val="3"/>
        <charset val="128"/>
      </rPr>
      <t>４</t>
    </r>
    <r>
      <rPr>
        <u/>
        <sz val="10"/>
        <color rgb="FFFF0000"/>
        <rFont val="HGPｺﾞｼｯｸM"/>
        <family val="3"/>
        <charset val="128"/>
      </rPr>
      <t>部</t>
    </r>
    <r>
      <rPr>
        <sz val="10"/>
        <rFont val="HGPｺﾞｼｯｸM"/>
        <family val="3"/>
        <charset val="128"/>
      </rPr>
      <t>提出してください。
　　 ・朗読原稿は、</t>
    </r>
    <r>
      <rPr>
        <u/>
        <sz val="10"/>
        <color rgb="FFFF0000"/>
        <rFont val="HGPｺﾞｼｯｸM"/>
        <family val="3"/>
        <charset val="128"/>
      </rPr>
      <t>指定様式(A4)</t>
    </r>
    <r>
      <rPr>
        <sz val="10"/>
        <rFont val="HGPｺﾞｼｯｸM"/>
        <family val="3"/>
        <charset val="128"/>
      </rPr>
      <t>の右頁に必要事項を、</t>
    </r>
    <r>
      <rPr>
        <u/>
        <sz val="10"/>
        <color rgb="FFFF0000"/>
        <rFont val="HGPｺﾞｼｯｸM"/>
        <family val="3"/>
        <charset val="128"/>
      </rPr>
      <t>左頁に抽出箇所の始めと終わりのそれぞれ10字</t>
    </r>
    <r>
      <rPr>
        <sz val="10"/>
        <rFont val="HGPｺﾞｼｯｸM"/>
        <family val="3"/>
        <charset val="128"/>
      </rPr>
      <t>を記載し、
       抽出箇所を含んだページをA4サイズでコピーし、抽出箇所に</t>
    </r>
    <r>
      <rPr>
        <u/>
        <sz val="10"/>
        <color rgb="FFFF0000"/>
        <rFont val="HGPｺﾞｼｯｸM"/>
        <family val="3"/>
        <charset val="128"/>
      </rPr>
      <t>赤ペンで「　」を記入</t>
    </r>
    <r>
      <rPr>
        <sz val="10"/>
        <rFont val="HGPｺﾞｼｯｸM"/>
        <family val="3"/>
        <charset val="128"/>
      </rPr>
      <t xml:space="preserve">。
       </t>
    </r>
    <r>
      <rPr>
        <u/>
        <sz val="10"/>
        <color rgb="FFFF0000"/>
        <rFont val="HGPｺﾞｼｯｸM"/>
        <family val="3"/>
        <charset val="128"/>
      </rPr>
      <t>半分に折らず、A4のまま</t>
    </r>
    <r>
      <rPr>
        <sz val="10"/>
        <rFont val="HGPｺﾞｼｯｸM"/>
        <family val="3"/>
        <charset val="128"/>
      </rPr>
      <t>重ね、右肩をホッチキス止めしたものを</t>
    </r>
    <r>
      <rPr>
        <u/>
        <sz val="10"/>
        <color rgb="FFFF0000"/>
        <rFont val="HGPｺﾞｼｯｸM"/>
        <family val="3"/>
        <charset val="128"/>
      </rPr>
      <t>４部</t>
    </r>
    <r>
      <rPr>
        <sz val="10"/>
        <rFont val="HGPｺﾞｼｯｸM"/>
        <family val="3"/>
        <charset val="128"/>
      </rPr>
      <t>提出してください。
　　・MP3形式で音声データを提出してください。</t>
    </r>
    <rPh sb="10" eb="12">
      <t>ゲンコウ</t>
    </rPh>
    <rPh sb="14" eb="16">
      <t>シテイ</t>
    </rPh>
    <rPh sb="16" eb="18">
      <t>ヨウシキ</t>
    </rPh>
    <rPh sb="23" eb="24">
      <t>ミギ</t>
    </rPh>
    <rPh sb="24" eb="25">
      <t>ページ</t>
    </rPh>
    <rPh sb="26" eb="28">
      <t>ヒツヨウ</t>
    </rPh>
    <rPh sb="28" eb="30">
      <t>ジコウ</t>
    </rPh>
    <rPh sb="31" eb="32">
      <t>ヒダリ</t>
    </rPh>
    <rPh sb="32" eb="33">
      <t>ページ</t>
    </rPh>
    <rPh sb="35" eb="37">
      <t>マイメ</t>
    </rPh>
    <rPh sb="43" eb="45">
      <t>ゲンコウ</t>
    </rPh>
    <rPh sb="46" eb="48">
      <t>キニュウ</t>
    </rPh>
    <rPh sb="66" eb="67">
      <t>フタ</t>
    </rPh>
    <rPh sb="68" eb="69">
      <t>オ</t>
    </rPh>
    <rPh sb="86" eb="88">
      <t>セイホン</t>
    </rPh>
    <rPh sb="95" eb="96">
      <t>ブ</t>
    </rPh>
    <rPh sb="96" eb="98">
      <t>テイシュツ</t>
    </rPh>
    <rPh sb="110" eb="112">
      <t>ロウドク</t>
    </rPh>
    <rPh sb="112" eb="114">
      <t>ゲンコウ</t>
    </rPh>
    <rPh sb="116" eb="118">
      <t>シテイ</t>
    </rPh>
    <rPh sb="118" eb="120">
      <t>ヨウシキ</t>
    </rPh>
    <rPh sb="125" eb="126">
      <t>ミギ</t>
    </rPh>
    <rPh sb="126" eb="127">
      <t>ページ</t>
    </rPh>
    <rPh sb="128" eb="130">
      <t>ヒツヨウ</t>
    </rPh>
    <rPh sb="130" eb="132">
      <t>ジコウ</t>
    </rPh>
    <rPh sb="134" eb="135">
      <t>ヒダリ</t>
    </rPh>
    <rPh sb="135" eb="136">
      <t>ページ</t>
    </rPh>
    <rPh sb="137" eb="139">
      <t>チュウシュツ</t>
    </rPh>
    <rPh sb="139" eb="141">
      <t>カショ</t>
    </rPh>
    <rPh sb="142" eb="143">
      <t>ハジ</t>
    </rPh>
    <rPh sb="145" eb="146">
      <t>オ</t>
    </rPh>
    <rPh sb="273" eb="275">
      <t>テイシュツ</t>
    </rPh>
    <phoneticPr fontId="4"/>
  </si>
  <si>
    <t>6月3日(水)必着</t>
    <rPh sb="1" eb="2">
      <t>ガツ</t>
    </rPh>
    <rPh sb="3" eb="4">
      <t>ニチ</t>
    </rPh>
    <rPh sb="5" eb="6">
      <t>スイ</t>
    </rPh>
    <rPh sb="7" eb="9">
      <t>ヒッチャク</t>
    </rPh>
    <phoneticPr fontId="4"/>
  </si>
  <si>
    <t>直筆署名</t>
    <rPh sb="0" eb="2">
      <t>ジキヒツ</t>
    </rPh>
    <rPh sb="2" eb="4">
      <t>ショメイ</t>
    </rPh>
    <phoneticPr fontId="4"/>
  </si>
  <si>
    <t>直筆署名</t>
    <rPh sb="0" eb="4">
      <t>ジキヒツショメイ</t>
    </rPh>
    <phoneticPr fontId="4"/>
  </si>
  <si>
    <t>9月22日(木)</t>
    <rPh sb="1" eb="2">
      <t>ガツ</t>
    </rPh>
    <rPh sb="4" eb="5">
      <t>ニチ</t>
    </rPh>
    <rPh sb="6" eb="7">
      <t>モク</t>
    </rPh>
    <phoneticPr fontId="4"/>
  </si>
  <si>
    <t>28日準備</t>
    <rPh sb="2" eb="3">
      <t>ニチ</t>
    </rPh>
    <rPh sb="3" eb="5">
      <t>ジュンビ</t>
    </rPh>
    <phoneticPr fontId="17"/>
  </si>
  <si>
    <t>29日の運営</t>
    <rPh sb="2" eb="3">
      <t>ニチ</t>
    </rPh>
    <rPh sb="4" eb="6">
      <t>ウンエイ</t>
    </rPh>
    <phoneticPr fontId="17"/>
  </si>
  <si>
    <t>30日の運営</t>
    <rPh sb="2" eb="3">
      <t>ニチ</t>
    </rPh>
    <rPh sb="4" eb="6">
      <t>ウンエイ</t>
    </rPh>
    <phoneticPr fontId="17"/>
  </si>
  <si>
    <t>①29日のみ必要</t>
    <rPh sb="3" eb="4">
      <t>ニチ</t>
    </rPh>
    <rPh sb="6" eb="8">
      <t>ヒツヨウ</t>
    </rPh>
    <phoneticPr fontId="4"/>
  </si>
  <si>
    <t>②30日のみ必要</t>
    <rPh sb="3" eb="4">
      <t>ニチ</t>
    </rPh>
    <rPh sb="6" eb="8">
      <t>ヒツヨウ</t>
    </rPh>
    <phoneticPr fontId="4"/>
  </si>
  <si>
    <t>氏　名</t>
    <phoneticPr fontId="17"/>
  </si>
  <si>
    <t>第44回宮崎県高等学校総合文化祭 放送部門　
第47回全国高等学校総合文化祭放送部門　宮崎県予選
参加申込及び部顧問（運営委員）の動静調査の入力</t>
    <rPh sb="23" eb="24">
      <t>ダイ</t>
    </rPh>
    <rPh sb="26" eb="27">
      <t>カイ</t>
    </rPh>
    <rPh sb="27" eb="42">
      <t>ゼンコクコウトウガッコウソウゴウブンカサイホウソウブモン</t>
    </rPh>
    <rPh sb="43" eb="48">
      <t>ミヤザキケンヨセン</t>
    </rPh>
    <phoneticPr fontId="4"/>
  </si>
  <si>
    <t>第44回宮崎県高等学校総合文化祭 放送部門　
第47回全国高等学校総合文化祭放送部門　宮崎県予選</t>
    <rPh sb="23" eb="24">
      <t>ダイ</t>
    </rPh>
    <rPh sb="26" eb="27">
      <t>カイ</t>
    </rPh>
    <rPh sb="27" eb="42">
      <t>ゼンコクコウトウガッコウソウゴウブンカサイホウソウブモン</t>
    </rPh>
    <rPh sb="43" eb="48">
      <t>ミヤザキケンヨセン</t>
    </rPh>
    <phoneticPr fontId="4"/>
  </si>
  <si>
    <t>R03
新人戦</t>
    <rPh sb="4" eb="7">
      <t>シンジンセン</t>
    </rPh>
    <phoneticPr fontId="17"/>
  </si>
  <si>
    <t>R04
NHK杯</t>
    <rPh sb="7" eb="8">
      <t>ハイ</t>
    </rPh>
    <phoneticPr fontId="17"/>
  </si>
  <si>
    <r>
      <t>●ふりがな
　</t>
    </r>
    <r>
      <rPr>
        <sz val="8"/>
        <color rgb="FFFF0000"/>
        <rFont val="ＭＳ Ｐゴシック"/>
        <family val="3"/>
        <charset val="128"/>
      </rPr>
      <t>(姓と名間は1字空白）</t>
    </r>
    <phoneticPr fontId="17"/>
  </si>
  <si>
    <r>
      <t>●氏　名
　</t>
    </r>
    <r>
      <rPr>
        <sz val="8"/>
        <color rgb="FFFF0000"/>
        <rFont val="ＭＳ Ｐゴシック"/>
        <family val="3"/>
        <charset val="128"/>
      </rPr>
      <t>(姓と名間は1字空白）</t>
    </r>
    <rPh sb="7" eb="8">
      <t>セイ</t>
    </rPh>
    <rPh sb="9" eb="10">
      <t>ナ</t>
    </rPh>
    <rPh sb="10" eb="11">
      <t>アイダ</t>
    </rPh>
    <rPh sb="13" eb="14">
      <t>ジ</t>
    </rPh>
    <rPh sb="14" eb="16">
      <t>クウハク</t>
    </rPh>
    <phoneticPr fontId="17"/>
  </si>
  <si>
    <t>アナウンス部門</t>
    <rPh sb="5" eb="7">
      <t>ブモン</t>
    </rPh>
    <phoneticPr fontId="4"/>
  </si>
  <si>
    <t>朗読部門</t>
    <rPh sb="0" eb="2">
      <t>ロウドク</t>
    </rPh>
    <rPh sb="2" eb="4">
      <t>ブモン</t>
    </rPh>
    <phoneticPr fontId="4"/>
  </si>
  <si>
    <t>講習部門</t>
    <rPh sb="0" eb="2">
      <t>コウシュウ</t>
    </rPh>
    <rPh sb="2" eb="4">
      <t>ブモン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</si>
</sst>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0\-0000\-0000"/>
    <numFmt numFmtId="177" formatCode="[$-411]ggge&quot;年&quot;m&quot;月&quot;d&quot;日&quot;;@"/>
    <numFmt numFmtId="178" formatCode="##0&quot;作品&quot;"/>
    <numFmt numFmtId="179" formatCode="##0&quot;人&quot;"/>
    <numFmt numFmtId="180" formatCode="0_ "/>
    <numFmt numFmtId="181" formatCode="m&quot;月&quot;d&quot;日&quot;;@"/>
    <numFmt numFmtId="182" formatCode="[$-F800]dddd\,\ mmmm\ dd\,\ yyyy"/>
  </numFmts>
  <fonts count="131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rgb="FF000000"/>
      <name val="HGPｺﾞｼｯｸM"/>
      <family val="3"/>
      <charset val="128"/>
    </font>
    <font>
      <sz val="10.5"/>
      <color rgb="FF0000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Verdana"/>
      <family val="2"/>
    </font>
    <font>
      <sz val="10"/>
      <name val="ＭＳ Ｐゴシック"/>
      <family val="3"/>
      <charset val="128"/>
    </font>
    <font>
      <sz val="10"/>
      <name val="Verdana"/>
      <family val="2"/>
    </font>
    <font>
      <sz val="9"/>
      <color theme="0"/>
      <name val="ＭＳ Ｐゴシック"/>
      <family val="2"/>
      <charset val="128"/>
      <scheme val="minor"/>
    </font>
    <font>
      <sz val="12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sz val="10"/>
      <color rgb="FFFF0000"/>
      <name val="HGPｺﾞｼｯｸM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u/>
      <sz val="12"/>
      <color indexed="8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sz val="12"/>
      <name val="ＭＳ Ｐゴシック"/>
      <family val="2"/>
      <charset val="128"/>
    </font>
    <font>
      <sz val="9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b/>
      <sz val="6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2"/>
      <name val="HGｺﾞｼｯｸE"/>
      <family val="3"/>
      <charset val="128"/>
    </font>
    <font>
      <sz val="11"/>
      <name val="ＭＳ Ｐゴシック"/>
      <family val="2"/>
      <charset val="128"/>
    </font>
    <font>
      <sz val="9"/>
      <color theme="0" tint="-4.9989318521683403E-2"/>
      <name val="ＭＳ Ｐゴシック"/>
      <family val="2"/>
      <charset val="128"/>
      <scheme val="minor"/>
    </font>
    <font>
      <sz val="14"/>
      <name val="HGS創英角ｺﾞｼｯｸUB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color rgb="FFFF0000"/>
      <name val="ＭＳ Ｐゴシック"/>
      <family val="2"/>
      <charset val="128"/>
    </font>
    <font>
      <sz val="9"/>
      <color rgb="FFFF0000"/>
      <name val="HGPｺﾞｼｯｸM"/>
      <family val="3"/>
      <charset val="128"/>
    </font>
    <font>
      <sz val="11"/>
      <color theme="1"/>
      <name val="HGSｺﾞｼｯｸE"/>
      <family val="3"/>
      <charset val="128"/>
    </font>
    <font>
      <sz val="12"/>
      <color theme="5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00000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color rgb="FFFF0000"/>
      <name val="Tahoma"/>
      <family val="2"/>
    </font>
    <font>
      <sz val="11"/>
      <color rgb="FFFF0000"/>
      <name val="ＭＳ Ｐゴシック"/>
      <family val="3"/>
      <charset val="128"/>
    </font>
    <font>
      <u/>
      <sz val="10"/>
      <color rgb="FFFF0000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rgb="FFFF0000"/>
      <name val="HGPｺﾞｼｯｸE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theme="0"/>
      <name val="HGPｺﾞｼｯｸM"/>
      <family val="3"/>
      <charset val="128"/>
    </font>
    <font>
      <sz val="9"/>
      <color theme="0"/>
      <name val="ＭＳ Ｐゴシック"/>
      <family val="2"/>
      <charset val="128"/>
    </font>
    <font>
      <sz val="14"/>
      <color rgb="FFFF0000"/>
      <name val="HGPｺﾞｼｯｸM"/>
      <family val="3"/>
      <charset val="128"/>
    </font>
    <font>
      <sz val="12"/>
      <color theme="0"/>
      <name val="HGPｺﾞｼｯｸM"/>
      <family val="3"/>
      <charset val="128"/>
    </font>
    <font>
      <sz val="6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sz val="9"/>
      <color theme="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2"/>
      <color theme="1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0"/>
      <name val="ＭＳ Ｐゴシック"/>
      <family val="2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color rgb="FF000000"/>
      <name val="HGPｺﾞｼｯｸM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sz val="11"/>
      <name val="HGP創英角ｺﾞｼｯｸUB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12"/>
      <color indexed="10"/>
      <name val="ＭＳ Ｐゴシック"/>
      <family val="3"/>
      <charset val="128"/>
    </font>
    <font>
      <sz val="11"/>
      <color theme="1"/>
      <name val="Tahoma"/>
      <family val="3"/>
      <charset val="128"/>
    </font>
    <font>
      <sz val="11"/>
      <color theme="1"/>
      <name val="ＭＳ Ｐゴシック"/>
      <family val="2"/>
      <charset val="128"/>
    </font>
    <font>
      <sz val="6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0" tint="-0.1499984740745262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2"/>
      <color theme="1"/>
      <name val="Verdana"/>
      <family val="2"/>
    </font>
    <font>
      <sz val="18"/>
      <color theme="1"/>
      <name val="ＭＳ Ｐゴシック"/>
      <family val="2"/>
      <charset val="128"/>
      <scheme val="minor"/>
    </font>
    <font>
      <sz val="12"/>
      <name val="Verdana"/>
      <family val="2"/>
    </font>
    <font>
      <sz val="8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gradientFill degree="90">
        <stop position="0">
          <color theme="9" tint="0.40000610370189521"/>
        </stop>
        <stop position="1">
          <color theme="9" tint="0.80001220740379042"/>
        </stop>
      </gradient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87">
    <border>
      <left/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/>
      <right/>
      <top style="medium">
        <color rgb="FFFF0000"/>
      </top>
      <bottom/>
      <diagonal/>
    </border>
    <border>
      <left style="dotted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theme="1"/>
      </left>
      <right/>
      <top style="thin">
        <color theme="1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rgb="FFFF000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dotted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dotted">
        <color rgb="FF008000"/>
      </bottom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dotted">
        <color rgb="FF008000"/>
      </bottom>
      <diagonal/>
    </border>
    <border>
      <left style="medium">
        <color rgb="FF008000"/>
      </left>
      <right style="thin">
        <color rgb="FF008000"/>
      </right>
      <top style="dotted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dotted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dotted">
        <color rgb="FF008000"/>
      </top>
      <bottom style="medium">
        <color rgb="FF008000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double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dotted">
        <color theme="7" tint="-0.24994659260841701"/>
      </bottom>
      <diagonal/>
    </border>
    <border>
      <left/>
      <right style="medium">
        <color rgb="FF008000"/>
      </right>
      <top style="medium">
        <color theme="7" tint="-0.24994659260841701"/>
      </top>
      <bottom style="dotted">
        <color theme="7" tint="-0.24994659260841701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theme="1"/>
      </bottom>
      <diagonal/>
    </border>
    <border>
      <left style="thin">
        <color indexed="64"/>
      </left>
      <right/>
      <top style="medium">
        <color rgb="FFFF0000"/>
      </top>
      <bottom style="thin">
        <color theme="1"/>
      </bottom>
      <diagonal/>
    </border>
    <border>
      <left style="dotted">
        <color indexed="64"/>
      </left>
      <right/>
      <top style="medium">
        <color rgb="FFFF0000"/>
      </top>
      <bottom style="thin">
        <color theme="1"/>
      </bottom>
      <diagonal/>
    </border>
    <border>
      <left/>
      <right/>
      <top style="medium">
        <color rgb="FFFF0000"/>
      </top>
      <bottom style="thin">
        <color theme="1"/>
      </bottom>
      <diagonal/>
    </border>
    <border>
      <left/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dotted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rgb="FFFF0000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rgb="FFFF0000"/>
      </top>
      <bottom style="thin">
        <color theme="1"/>
      </bottom>
      <diagonal/>
    </border>
    <border>
      <left/>
      <right style="dotted">
        <color indexed="64"/>
      </right>
      <top style="medium">
        <color rgb="FFFF0000"/>
      </top>
      <bottom style="thin">
        <color theme="1"/>
      </bottom>
      <diagonal/>
    </border>
    <border>
      <left/>
      <right style="dotted">
        <color indexed="64"/>
      </right>
      <top style="thin">
        <color theme="1"/>
      </top>
      <bottom style="thin">
        <color theme="1"/>
      </bottom>
      <diagonal/>
    </border>
    <border>
      <left style="dotted">
        <color rgb="FFFF0000"/>
      </left>
      <right style="medium">
        <color rgb="FFFF0000"/>
      </right>
      <top style="medium">
        <color rgb="FFFF0000"/>
      </top>
      <bottom/>
      <diagonal/>
    </border>
    <border>
      <left style="dotted">
        <color rgb="FFFF0000"/>
      </left>
      <right style="medium">
        <color rgb="FFFF0000"/>
      </right>
      <top/>
      <bottom/>
      <diagonal/>
    </border>
    <border>
      <left style="dotted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tted">
        <color theme="1"/>
      </right>
      <top style="thin">
        <color theme="1"/>
      </top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dotted">
        <color theme="1"/>
      </right>
      <top style="thin">
        <color theme="1"/>
      </top>
      <bottom style="medium">
        <color rgb="FFFF0000"/>
      </bottom>
      <diagonal/>
    </border>
    <border>
      <left/>
      <right style="medium">
        <color rgb="FFFF0000"/>
      </right>
      <top style="thin">
        <color theme="1"/>
      </top>
      <bottom style="thin">
        <color indexed="64"/>
      </bottom>
      <diagonal/>
    </border>
    <border>
      <left style="medium">
        <color theme="7" tint="-0.24994659260841701"/>
      </left>
      <right/>
      <top style="dotted">
        <color theme="7" tint="-0.24994659260841701"/>
      </top>
      <bottom/>
      <diagonal/>
    </border>
    <border>
      <left/>
      <right style="medium">
        <color rgb="FF008000"/>
      </right>
      <top style="dotted">
        <color theme="7" tint="-0.24994659260841701"/>
      </top>
      <bottom/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rgb="FFFF0000"/>
      </left>
      <right style="mediumDashed">
        <color rgb="FFFF0000"/>
      </right>
      <top style="mediumDashed">
        <color rgb="FFFF0000"/>
      </top>
      <bottom/>
      <diagonal/>
    </border>
    <border>
      <left style="medium">
        <color rgb="FFFF0000"/>
      </left>
      <right style="mediumDashed">
        <color rgb="FFFF0000"/>
      </right>
      <top/>
      <bottom/>
      <diagonal/>
    </border>
    <border>
      <left style="medium">
        <color rgb="FFFF0000"/>
      </left>
      <right style="mediumDashed">
        <color rgb="FFFF0000"/>
      </right>
      <top/>
      <bottom style="mediumDashed">
        <color rgb="FFFF0000"/>
      </bottom>
      <diagonal/>
    </border>
    <border>
      <left style="thick">
        <color theme="9" tint="-0.499984740745262"/>
      </left>
      <right style="thick">
        <color theme="9" tint="-0.499984740745262"/>
      </right>
      <top/>
      <bottom style="double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double">
        <color theme="9" tint="-0.499984740745262"/>
      </top>
      <bottom style="thick">
        <color theme="9" tint="-0.499984740745262"/>
      </bottom>
      <diagonal/>
    </border>
    <border>
      <left style="dotted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dotted">
        <color auto="1"/>
      </right>
      <top style="medium">
        <color theme="1"/>
      </top>
      <bottom style="thin">
        <color theme="1"/>
      </bottom>
      <diagonal/>
    </border>
    <border>
      <left/>
      <right style="dotted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rgb="FFFF0000"/>
      </bottom>
      <diagonal/>
    </border>
    <border>
      <left style="medium">
        <color theme="1"/>
      </left>
      <right style="dotted">
        <color auto="1"/>
      </right>
      <top style="thin">
        <color theme="1"/>
      </top>
      <bottom style="medium">
        <color rgb="FFFF0000"/>
      </bottom>
      <diagonal/>
    </border>
    <border>
      <left/>
      <right style="dotted">
        <color theme="1"/>
      </right>
      <top style="thin">
        <color theme="1"/>
      </top>
      <bottom style="medium">
        <color rgb="FFFF0000"/>
      </bottom>
      <diagonal/>
    </border>
    <border>
      <left style="dotted">
        <color auto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dotted">
        <color auto="1"/>
      </left>
      <right style="medium">
        <color theme="1"/>
      </right>
      <top style="thin">
        <color theme="1"/>
      </top>
      <bottom style="medium">
        <color auto="1"/>
      </bottom>
      <diagonal/>
    </border>
    <border>
      <left style="dotted">
        <color theme="1"/>
      </left>
      <right style="medium">
        <color theme="1"/>
      </right>
      <top/>
      <bottom style="medium">
        <color theme="1"/>
      </bottom>
      <diagonal/>
    </border>
    <border>
      <left style="mediumDashDot">
        <color theme="5" tint="-0.24994659260841701"/>
      </left>
      <right/>
      <top style="mediumDashDot">
        <color theme="5" tint="-0.24994659260841701"/>
      </top>
      <bottom/>
      <diagonal/>
    </border>
    <border>
      <left/>
      <right/>
      <top style="mediumDashDot">
        <color theme="5" tint="-0.24994659260841701"/>
      </top>
      <bottom/>
      <diagonal/>
    </border>
    <border>
      <left/>
      <right style="mediumDashDot">
        <color theme="5" tint="-0.24994659260841701"/>
      </right>
      <top style="mediumDashDot">
        <color theme="5" tint="-0.24994659260841701"/>
      </top>
      <bottom/>
      <diagonal/>
    </border>
    <border>
      <left style="mediumDashDot">
        <color theme="5" tint="-0.24994659260841701"/>
      </left>
      <right/>
      <top/>
      <bottom/>
      <diagonal/>
    </border>
    <border>
      <left/>
      <right style="mediumDashDot">
        <color theme="5" tint="-0.24994659260841701"/>
      </right>
      <top/>
      <bottom/>
      <diagonal/>
    </border>
    <border>
      <left style="mediumDashDot">
        <color theme="5" tint="-0.24994659260841701"/>
      </left>
      <right/>
      <top/>
      <bottom style="mediumDashDot">
        <color theme="5" tint="-0.24994659260841701"/>
      </bottom>
      <diagonal/>
    </border>
    <border>
      <left/>
      <right/>
      <top/>
      <bottom style="mediumDashDot">
        <color theme="5" tint="-0.24994659260841701"/>
      </bottom>
      <diagonal/>
    </border>
    <border>
      <left/>
      <right style="mediumDashDot">
        <color theme="5" tint="-0.24994659260841701"/>
      </right>
      <top/>
      <bottom style="mediumDashDot">
        <color theme="5" tint="-0.24994659260841701"/>
      </bottom>
      <diagonal/>
    </border>
    <border>
      <left style="thin">
        <color indexed="64"/>
      </left>
      <right/>
      <top style="thin">
        <color theme="1"/>
      </top>
      <bottom style="double">
        <color indexed="64"/>
      </bottom>
      <diagonal/>
    </border>
    <border>
      <left/>
      <right style="thin">
        <color indexed="64"/>
      </right>
      <top style="thin">
        <color theme="1"/>
      </top>
      <bottom style="double">
        <color indexed="64"/>
      </bottom>
      <diagonal/>
    </border>
    <border>
      <left/>
      <right style="dotted">
        <color indexed="64"/>
      </right>
      <top style="thin">
        <color theme="1"/>
      </top>
      <bottom style="double">
        <color indexed="64"/>
      </bottom>
      <diagonal/>
    </border>
    <border>
      <left style="dotted">
        <color indexed="64"/>
      </left>
      <right/>
      <top style="thin">
        <color theme="1"/>
      </top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1"/>
      </bottom>
      <diagonal/>
    </border>
    <border>
      <left/>
      <right style="dotted">
        <color indexed="64"/>
      </right>
      <top style="medium">
        <color indexed="64"/>
      </top>
      <bottom style="thin">
        <color theme="1"/>
      </bottom>
      <diagonal/>
    </border>
    <border>
      <left style="dotted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double">
        <color indexed="64"/>
      </bottom>
      <diagonal/>
    </border>
    <border>
      <left style="medium">
        <color rgb="FFFF0000"/>
      </left>
      <right style="dotted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183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3" fillId="2" borderId="0" xfId="0" applyFont="1" applyFill="1" applyProtection="1">
      <alignment vertical="center"/>
    </xf>
    <xf numFmtId="0" fontId="0" fillId="2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9" fontId="0" fillId="2" borderId="0" xfId="0" applyNumberFormat="1" applyFont="1" applyFill="1" applyAlignment="1" applyProtection="1">
      <alignment horizontal="left" vertical="center"/>
    </xf>
    <xf numFmtId="0" fontId="0" fillId="2" borderId="0" xfId="0" applyNumberFormat="1" applyFont="1" applyFill="1" applyAlignment="1" applyProtection="1">
      <alignment horizontal="left" vertical="center"/>
    </xf>
    <xf numFmtId="0" fontId="0" fillId="0" borderId="0" xfId="0" applyFont="1" applyFill="1" applyProtection="1">
      <alignment vertical="center"/>
    </xf>
    <xf numFmtId="49" fontId="0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Protection="1">
      <alignment vertical="center"/>
    </xf>
    <xf numFmtId="0" fontId="7" fillId="3" borderId="11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Protection="1">
      <alignment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shrinkToFit="1"/>
    </xf>
    <xf numFmtId="0" fontId="5" fillId="0" borderId="0" xfId="0" applyFont="1" applyFill="1" applyProtection="1">
      <alignment vertical="center"/>
    </xf>
    <xf numFmtId="0" fontId="15" fillId="2" borderId="0" xfId="0" applyFont="1" applyFill="1" applyBorder="1" applyAlignment="1" applyProtection="1">
      <alignment horizontal="right" vertical="top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21" fillId="2" borderId="0" xfId="0" applyFont="1" applyFill="1" applyAlignment="1" applyProtection="1">
      <alignment vertical="top"/>
    </xf>
    <xf numFmtId="0" fontId="21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15" fillId="2" borderId="12" xfId="0" applyFont="1" applyFill="1" applyBorder="1" applyAlignment="1" applyProtection="1">
      <alignment horizontal="left" vertical="center" wrapText="1"/>
    </xf>
    <xf numFmtId="0" fontId="5" fillId="8" borderId="0" xfId="0" applyFont="1" applyFill="1" applyProtection="1">
      <alignment vertical="center"/>
    </xf>
    <xf numFmtId="0" fontId="32" fillId="0" borderId="0" xfId="0" applyFont="1" applyFill="1" applyProtection="1">
      <alignment vertical="center"/>
    </xf>
    <xf numFmtId="0" fontId="25" fillId="2" borderId="0" xfId="0" applyFont="1" applyFill="1">
      <alignment vertical="center"/>
    </xf>
    <xf numFmtId="0" fontId="32" fillId="2" borderId="0" xfId="0" applyFont="1" applyFill="1" applyProtection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Fill="1" applyProtection="1">
      <alignment vertical="center"/>
    </xf>
    <xf numFmtId="0" fontId="33" fillId="0" borderId="0" xfId="0" applyFont="1" applyFill="1" applyAlignment="1" applyProtection="1"/>
    <xf numFmtId="0" fontId="0" fillId="0" borderId="0" xfId="0" applyFill="1">
      <alignment vertical="center"/>
    </xf>
    <xf numFmtId="0" fontId="32" fillId="0" borderId="0" xfId="0" applyFont="1" applyFill="1">
      <alignment vertical="center"/>
    </xf>
    <xf numFmtId="0" fontId="34" fillId="2" borderId="0" xfId="0" applyFont="1" applyFill="1" applyProtection="1">
      <alignment vertical="center"/>
    </xf>
    <xf numFmtId="0" fontId="33" fillId="2" borderId="0" xfId="0" applyFont="1" applyFill="1" applyProtection="1">
      <alignment vertical="center"/>
    </xf>
    <xf numFmtId="0" fontId="32" fillId="0" borderId="0" xfId="0" applyFont="1" applyFill="1" applyAlignment="1" applyProtection="1"/>
    <xf numFmtId="0" fontId="40" fillId="5" borderId="21" xfId="0" applyFont="1" applyFill="1" applyBorder="1" applyAlignment="1" applyProtection="1">
      <alignment horizontal="center" vertical="center" wrapText="1"/>
    </xf>
    <xf numFmtId="0" fontId="41" fillId="5" borderId="23" xfId="0" applyFont="1" applyFill="1" applyBorder="1" applyAlignment="1" applyProtection="1">
      <alignment horizontal="left" vertical="center" wrapText="1"/>
    </xf>
    <xf numFmtId="0" fontId="40" fillId="4" borderId="22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24" fillId="0" borderId="0" xfId="0" applyFont="1">
      <alignment vertical="center"/>
    </xf>
    <xf numFmtId="0" fontId="24" fillId="0" borderId="0" xfId="0" applyFont="1" applyBorder="1" applyProtection="1">
      <alignment vertical="center"/>
    </xf>
    <xf numFmtId="0" fontId="24" fillId="0" borderId="0" xfId="0" applyFont="1" applyBorder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</xf>
    <xf numFmtId="0" fontId="24" fillId="2" borderId="0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12" fillId="2" borderId="0" xfId="0" applyFont="1" applyFill="1" applyProtection="1">
      <alignment vertical="center"/>
    </xf>
    <xf numFmtId="0" fontId="12" fillId="4" borderId="35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alignment vertical="center"/>
    </xf>
    <xf numFmtId="0" fontId="0" fillId="4" borderId="2" xfId="0" applyFill="1" applyBorder="1" applyAlignment="1" applyProtection="1">
      <alignment horizontal="left" vertical="center"/>
    </xf>
    <xf numFmtId="0" fontId="0" fillId="4" borderId="3" xfId="0" applyFill="1" applyBorder="1" applyProtection="1">
      <alignment vertical="center"/>
    </xf>
    <xf numFmtId="0" fontId="0" fillId="4" borderId="4" xfId="0" applyFill="1" applyBorder="1" applyProtection="1">
      <alignment vertical="center"/>
    </xf>
    <xf numFmtId="0" fontId="10" fillId="4" borderId="0" xfId="0" applyFont="1" applyFill="1" applyBorder="1">
      <alignment vertical="center"/>
    </xf>
    <xf numFmtId="0" fontId="12" fillId="4" borderId="0" xfId="0" applyFont="1" applyFill="1" applyBorder="1" applyProtection="1">
      <alignment vertical="center"/>
    </xf>
    <xf numFmtId="0" fontId="12" fillId="4" borderId="0" xfId="0" applyFont="1" applyFill="1" applyBorder="1" applyAlignment="1" applyProtection="1">
      <alignment horizontal="left" vertical="center"/>
    </xf>
    <xf numFmtId="0" fontId="0" fillId="4" borderId="5" xfId="0" applyFill="1" applyBorder="1" applyProtection="1">
      <alignment vertical="center"/>
    </xf>
    <xf numFmtId="0" fontId="11" fillId="4" borderId="0" xfId="0" applyFont="1" applyFill="1" applyBorder="1">
      <alignment vertical="center"/>
    </xf>
    <xf numFmtId="0" fontId="0" fillId="4" borderId="9" xfId="0" applyFill="1" applyBorder="1" applyProtection="1">
      <alignment vertical="center"/>
    </xf>
    <xf numFmtId="0" fontId="0" fillId="4" borderId="0" xfId="0" applyFill="1" applyBorder="1" applyProtection="1">
      <alignment vertical="center"/>
    </xf>
    <xf numFmtId="0" fontId="0" fillId="4" borderId="10" xfId="0" applyFill="1" applyBorder="1" applyProtection="1">
      <alignment vertical="center"/>
    </xf>
    <xf numFmtId="0" fontId="44" fillId="0" borderId="0" xfId="0" applyFont="1" applyAlignment="1" applyProtection="1">
      <alignment horizontal="right" vertical="center"/>
    </xf>
    <xf numFmtId="0" fontId="44" fillId="0" borderId="0" xfId="0" applyFont="1" applyProtection="1">
      <alignment vertical="center"/>
    </xf>
    <xf numFmtId="0" fontId="35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25" fillId="0" borderId="0" xfId="0" applyFont="1">
      <alignment vertical="center"/>
    </xf>
    <xf numFmtId="0" fontId="35" fillId="0" borderId="0" xfId="0" applyFont="1">
      <alignment vertical="center"/>
    </xf>
    <xf numFmtId="0" fontId="46" fillId="0" borderId="0" xfId="0" applyFont="1" applyBorder="1" applyProtection="1">
      <alignment vertical="center"/>
    </xf>
    <xf numFmtId="0" fontId="46" fillId="0" borderId="0" xfId="0" applyFont="1" applyProtection="1">
      <alignment vertical="center"/>
    </xf>
    <xf numFmtId="0" fontId="34" fillId="0" borderId="0" xfId="0" applyFont="1" applyProtection="1">
      <alignment vertical="center"/>
    </xf>
    <xf numFmtId="0" fontId="32" fillId="0" borderId="0" xfId="0" applyFo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48" fillId="0" borderId="0" xfId="0" applyFont="1" applyBorder="1" applyAlignment="1" applyProtection="1">
      <alignment vertical="center"/>
    </xf>
    <xf numFmtId="0" fontId="49" fillId="0" borderId="0" xfId="0" applyFont="1" applyFill="1" applyBorder="1" applyAlignment="1" applyProtection="1">
      <alignment vertical="center"/>
    </xf>
    <xf numFmtId="0" fontId="34" fillId="0" borderId="0" xfId="0" applyFont="1" applyAlignment="1" applyProtection="1">
      <alignment vertical="center" wrapText="1"/>
    </xf>
    <xf numFmtId="0" fontId="48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 wrapText="1"/>
    </xf>
    <xf numFmtId="0" fontId="14" fillId="0" borderId="0" xfId="0" applyFont="1" applyBorder="1" applyAlignment="1" applyProtection="1">
      <alignment horizontal="right" vertical="top" wrapText="1"/>
    </xf>
    <xf numFmtId="0" fontId="15" fillId="0" borderId="0" xfId="0" applyFont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 vertical="center" wrapText="1"/>
    </xf>
    <xf numFmtId="0" fontId="14" fillId="0" borderId="0" xfId="0" applyFont="1" applyBorder="1" applyAlignment="1" applyProtection="1">
      <alignment vertical="top" wrapText="1"/>
    </xf>
    <xf numFmtId="0" fontId="50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48" fillId="0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51" fillId="0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/>
    <xf numFmtId="0" fontId="19" fillId="0" borderId="0" xfId="0" applyFont="1" applyBorder="1" applyAlignment="1" applyProtection="1">
      <alignment horizontal="center"/>
    </xf>
    <xf numFmtId="0" fontId="52" fillId="0" borderId="0" xfId="0" applyFont="1" applyFill="1" applyProtection="1">
      <alignment vertical="center"/>
    </xf>
    <xf numFmtId="0" fontId="32" fillId="0" borderId="0" xfId="0" applyFont="1" applyAlignment="1" applyProtection="1"/>
    <xf numFmtId="0" fontId="24" fillId="0" borderId="0" xfId="0" applyFont="1" applyAlignment="1"/>
    <xf numFmtId="0" fontId="24" fillId="0" borderId="0" xfId="0" applyFont="1" applyBorder="1" applyAlignment="1" applyProtection="1">
      <alignment vertical="center"/>
    </xf>
    <xf numFmtId="0" fontId="24" fillId="0" borderId="42" xfId="0" applyFont="1" applyBorder="1">
      <alignment vertical="center"/>
    </xf>
    <xf numFmtId="0" fontId="53" fillId="0" borderId="0" xfId="0" applyFont="1" applyFill="1" applyBorder="1" applyAlignment="1" applyProtection="1">
      <alignment vertical="center" wrapText="1"/>
    </xf>
    <xf numFmtId="178" fontId="0" fillId="0" borderId="0" xfId="0" applyNumberFormat="1" applyFill="1" applyBorder="1" applyAlignment="1" applyProtection="1">
      <alignment vertical="center"/>
    </xf>
    <xf numFmtId="0" fontId="52" fillId="0" borderId="0" xfId="0" applyFont="1">
      <alignment vertical="center"/>
    </xf>
    <xf numFmtId="0" fontId="15" fillId="0" borderId="42" xfId="0" applyFont="1" applyBorder="1" applyProtection="1">
      <alignment vertical="center"/>
    </xf>
    <xf numFmtId="178" fontId="0" fillId="0" borderId="45" xfId="0" applyNumberFormat="1" applyFill="1" applyBorder="1" applyAlignment="1" applyProtection="1">
      <alignment horizontal="center" vertical="center"/>
    </xf>
    <xf numFmtId="0" fontId="24" fillId="0" borderId="0" xfId="0" applyFont="1" applyFill="1" applyProtection="1">
      <alignment vertical="center"/>
    </xf>
    <xf numFmtId="0" fontId="46" fillId="0" borderId="0" xfId="0" applyFont="1" applyFill="1" applyBorder="1" applyProtection="1">
      <alignment vertical="center"/>
    </xf>
    <xf numFmtId="0" fontId="46" fillId="0" borderId="0" xfId="0" applyFont="1" applyFill="1" applyProtection="1">
      <alignment vertical="center"/>
    </xf>
    <xf numFmtId="0" fontId="34" fillId="0" borderId="0" xfId="0" applyFont="1" applyFill="1" applyProtection="1">
      <alignment vertical="center"/>
    </xf>
    <xf numFmtId="0" fontId="32" fillId="0" borderId="0" xfId="0" applyFont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54" fillId="0" borderId="0" xfId="0" applyFont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left" vertical="center"/>
    </xf>
    <xf numFmtId="0" fontId="48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51" fillId="0" borderId="0" xfId="0" applyFont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center"/>
    </xf>
    <xf numFmtId="0" fontId="19" fillId="0" borderId="53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right" vertical="center"/>
    </xf>
    <xf numFmtId="0" fontId="48" fillId="0" borderId="36" xfId="0" applyFont="1" applyBorder="1" applyAlignment="1" applyProtection="1">
      <alignment vertical="center"/>
    </xf>
    <xf numFmtId="0" fontId="51" fillId="0" borderId="36" xfId="0" applyFont="1" applyBorder="1" applyAlignment="1" applyProtection="1">
      <alignment horizontal="right" vertical="center"/>
    </xf>
    <xf numFmtId="0" fontId="48" fillId="0" borderId="36" xfId="0" applyFont="1" applyFill="1" applyBorder="1" applyAlignment="1" applyProtection="1">
      <alignment vertical="center"/>
    </xf>
    <xf numFmtId="0" fontId="49" fillId="0" borderId="36" xfId="0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horizontal="center" vertical="center"/>
    </xf>
    <xf numFmtId="0" fontId="14" fillId="3" borderId="59" xfId="0" applyFont="1" applyFill="1" applyBorder="1" applyAlignment="1">
      <alignment horizontal="center" vertical="center" wrapText="1"/>
    </xf>
    <xf numFmtId="0" fontId="14" fillId="3" borderId="61" xfId="0" applyFont="1" applyFill="1" applyBorder="1" applyAlignment="1">
      <alignment horizontal="center" vertical="center" wrapText="1"/>
    </xf>
    <xf numFmtId="180" fontId="14" fillId="12" borderId="62" xfId="0" applyNumberFormat="1" applyFont="1" applyFill="1" applyBorder="1" applyAlignment="1">
      <alignment horizontal="center" vertical="center" wrapText="1"/>
    </xf>
    <xf numFmtId="0" fontId="14" fillId="12" borderId="60" xfId="0" applyFont="1" applyFill="1" applyBorder="1" applyAlignment="1">
      <alignment horizontal="center" vertical="center" wrapText="1"/>
    </xf>
    <xf numFmtId="0" fontId="24" fillId="0" borderId="65" xfId="0" applyFont="1" applyBorder="1">
      <alignment vertical="center"/>
    </xf>
    <xf numFmtId="0" fontId="24" fillId="0" borderId="72" xfId="0" applyFont="1" applyBorder="1">
      <alignment vertical="center"/>
    </xf>
    <xf numFmtId="0" fontId="47" fillId="0" borderId="0" xfId="0" applyFont="1" applyFill="1" applyBorder="1" applyAlignment="1" applyProtection="1">
      <alignment horizontal="left" vertical="center"/>
    </xf>
    <xf numFmtId="0" fontId="24" fillId="0" borderId="80" xfId="0" applyFont="1" applyBorder="1">
      <alignment vertical="center"/>
    </xf>
    <xf numFmtId="0" fontId="24" fillId="0" borderId="86" xfId="0" applyFont="1" applyBorder="1">
      <alignment vertical="center"/>
    </xf>
    <xf numFmtId="0" fontId="24" fillId="0" borderId="94" xfId="0" applyFont="1" applyBorder="1">
      <alignment vertical="center"/>
    </xf>
    <xf numFmtId="0" fontId="24" fillId="0" borderId="98" xfId="0" applyFont="1" applyBorder="1">
      <alignment vertical="center"/>
    </xf>
    <xf numFmtId="0" fontId="17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33" fillId="0" borderId="0" xfId="0" applyFont="1" applyAlignment="1" applyProtection="1"/>
    <xf numFmtId="0" fontId="0" fillId="0" borderId="0" xfId="0" applyAlignment="1" applyProtection="1"/>
    <xf numFmtId="0" fontId="17" fillId="0" borderId="0" xfId="0" applyFont="1" applyAlignment="1" applyProtection="1"/>
    <xf numFmtId="0" fontId="39" fillId="0" borderId="0" xfId="0" applyFont="1" applyAlignment="1" applyProtection="1"/>
    <xf numFmtId="0" fontId="20" fillId="0" borderId="0" xfId="0" applyFont="1" applyAlignment="1" applyProtection="1"/>
    <xf numFmtId="0" fontId="0" fillId="0" borderId="0" xfId="0" applyAlignment="1"/>
    <xf numFmtId="0" fontId="16" fillId="0" borderId="53" xfId="0" applyFont="1" applyBorder="1" applyAlignment="1" applyProtection="1">
      <alignment vertical="center"/>
    </xf>
    <xf numFmtId="0" fontId="0" fillId="0" borderId="71" xfId="0" applyBorder="1" applyAlignment="1" applyProtection="1">
      <alignment horizontal="center" vertical="center"/>
    </xf>
    <xf numFmtId="0" fontId="16" fillId="0" borderId="71" xfId="0" applyFont="1" applyFill="1" applyBorder="1" applyAlignment="1" applyProtection="1">
      <alignment vertical="center"/>
    </xf>
    <xf numFmtId="0" fontId="33" fillId="0" borderId="0" xfId="0" applyFont="1" applyProtection="1">
      <alignment vertical="center"/>
    </xf>
    <xf numFmtId="0" fontId="44" fillId="0" borderId="0" xfId="0" applyFont="1">
      <alignment vertical="center"/>
    </xf>
    <xf numFmtId="0" fontId="20" fillId="0" borderId="0" xfId="0" applyFont="1">
      <alignment vertical="center"/>
    </xf>
    <xf numFmtId="0" fontId="33" fillId="0" borderId="0" xfId="0" applyFont="1">
      <alignment vertical="center"/>
    </xf>
    <xf numFmtId="0" fontId="15" fillId="0" borderId="0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>
      <alignment vertical="center"/>
    </xf>
    <xf numFmtId="0" fontId="22" fillId="0" borderId="53" xfId="0" applyFont="1" applyFill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vertical="top" wrapText="1"/>
    </xf>
    <xf numFmtId="0" fontId="22" fillId="0" borderId="53" xfId="0" applyFont="1" applyBorder="1" applyAlignment="1" applyProtection="1">
      <alignment horizontal="center" vertical="center"/>
    </xf>
    <xf numFmtId="0" fontId="44" fillId="0" borderId="0" xfId="0" applyFont="1" applyFill="1" applyBorder="1" applyProtection="1">
      <alignment vertical="center"/>
    </xf>
    <xf numFmtId="0" fontId="24" fillId="0" borderId="0" xfId="0" applyFont="1" applyFill="1" applyBorder="1" applyAlignment="1" applyProtection="1"/>
    <xf numFmtId="0" fontId="4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2" fillId="0" borderId="0" xfId="0" applyFont="1" applyFill="1" applyBorder="1" applyProtection="1">
      <alignment vertical="center"/>
    </xf>
    <xf numFmtId="0" fontId="59" fillId="0" borderId="0" xfId="0" applyFont="1" applyProtection="1">
      <alignment vertical="center"/>
    </xf>
    <xf numFmtId="0" fontId="44" fillId="2" borderId="0" xfId="0" applyFont="1" applyFill="1" applyProtection="1">
      <alignment vertical="center"/>
    </xf>
    <xf numFmtId="0" fontId="39" fillId="2" borderId="0" xfId="0" applyFont="1" applyFill="1" applyAlignment="1" applyProtection="1">
      <alignment vertical="center" shrinkToFit="1"/>
    </xf>
    <xf numFmtId="0" fontId="8" fillId="0" borderId="0" xfId="0" applyFont="1" applyFill="1" applyProtection="1">
      <alignment vertical="center"/>
    </xf>
    <xf numFmtId="0" fontId="8" fillId="0" borderId="0" xfId="0" applyFont="1">
      <alignment vertical="center"/>
    </xf>
    <xf numFmtId="0" fontId="39" fillId="0" borderId="0" xfId="0" applyFont="1">
      <alignment vertical="center"/>
    </xf>
    <xf numFmtId="0" fontId="57" fillId="0" borderId="75" xfId="0" applyFont="1" applyFill="1" applyBorder="1" applyAlignment="1" applyProtection="1">
      <alignment vertical="center"/>
    </xf>
    <xf numFmtId="0" fontId="22" fillId="0" borderId="75" xfId="0" applyFont="1" applyFill="1" applyBorder="1" applyAlignment="1" applyProtection="1">
      <alignment horizontal="center" vertical="center"/>
    </xf>
    <xf numFmtId="0" fontId="22" fillId="0" borderId="75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89" xfId="0" applyFont="1" applyFill="1" applyBorder="1" applyAlignment="1" applyProtection="1">
      <alignment horizontal="center" vertical="center"/>
      <protection locked="0"/>
    </xf>
    <xf numFmtId="0" fontId="12" fillId="0" borderId="89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Protection="1">
      <alignment vertical="center"/>
    </xf>
    <xf numFmtId="0" fontId="61" fillId="0" borderId="0" xfId="0" applyFont="1" applyFill="1" applyBorder="1" applyAlignment="1" applyProtection="1">
      <alignment horizontal="center" vertical="center"/>
    </xf>
    <xf numFmtId="0" fontId="62" fillId="0" borderId="53" xfId="0" applyFont="1" applyBorder="1" applyAlignment="1" applyProtection="1">
      <alignment vertical="center"/>
    </xf>
    <xf numFmtId="0" fontId="62" fillId="0" borderId="53" xfId="0" applyFont="1" applyBorder="1" applyAlignment="1" applyProtection="1">
      <alignment vertical="center" shrinkToFit="1"/>
    </xf>
    <xf numFmtId="0" fontId="63" fillId="0" borderId="0" xfId="0" applyFont="1" applyBorder="1" applyAlignment="1" applyProtection="1">
      <alignment horizontal="left" vertical="center"/>
    </xf>
    <xf numFmtId="0" fontId="63" fillId="0" borderId="0" xfId="0" applyFont="1" applyAlignment="1" applyProtection="1">
      <alignment vertical="top"/>
    </xf>
    <xf numFmtId="0" fontId="19" fillId="0" borderId="0" xfId="0" applyFont="1" applyBorder="1" applyAlignment="1" applyProtection="1">
      <alignment horizontal="right" vertical="center"/>
    </xf>
    <xf numFmtId="0" fontId="65" fillId="0" borderId="0" xfId="0" applyFont="1" applyProtection="1">
      <alignment vertical="center"/>
    </xf>
    <xf numFmtId="0" fontId="65" fillId="0" borderId="0" xfId="0" applyFont="1" applyFill="1" applyProtection="1">
      <alignment vertical="center"/>
    </xf>
    <xf numFmtId="0" fontId="65" fillId="0" borderId="0" xfId="0" applyFont="1" applyProtection="1">
      <alignment vertical="center"/>
      <protection locked="0"/>
    </xf>
    <xf numFmtId="0" fontId="40" fillId="0" borderId="63" xfId="0" applyFont="1" applyFill="1" applyBorder="1" applyAlignment="1" applyProtection="1">
      <alignment horizontal="left" vertical="center" wrapText="1" shrinkToFit="1"/>
    </xf>
    <xf numFmtId="0" fontId="22" fillId="4" borderId="6" xfId="0" applyFont="1" applyFill="1" applyBorder="1" applyAlignment="1" applyProtection="1">
      <alignment horizontal="center" vertical="center" wrapText="1"/>
      <protection locked="0"/>
    </xf>
    <xf numFmtId="176" fontId="20" fillId="4" borderId="6" xfId="0" applyNumberFormat="1" applyFont="1" applyFill="1" applyBorder="1" applyAlignment="1" applyProtection="1">
      <alignment horizontal="center" vertical="center" wrapText="1"/>
      <protection locked="0"/>
    </xf>
    <xf numFmtId="178" fontId="0" fillId="0" borderId="0" xfId="0" applyNumberFormat="1" applyFill="1" applyBorder="1" applyAlignment="1" applyProtection="1">
      <alignment horizontal="center" vertical="center"/>
    </xf>
    <xf numFmtId="0" fontId="68" fillId="4" borderId="2" xfId="0" applyFont="1" applyFill="1" applyBorder="1" applyAlignment="1"/>
    <xf numFmtId="0" fontId="0" fillId="4" borderId="139" xfId="0" applyFill="1" applyBorder="1" applyProtection="1">
      <alignment vertical="center"/>
    </xf>
    <xf numFmtId="0" fontId="0" fillId="4" borderId="140" xfId="0" applyFill="1" applyBorder="1" applyProtection="1">
      <alignment vertical="center"/>
    </xf>
    <xf numFmtId="0" fontId="10" fillId="4" borderId="0" xfId="0" applyFont="1" applyFill="1" applyBorder="1" applyAlignment="1">
      <alignment horizontal="left" vertical="center"/>
    </xf>
    <xf numFmtId="0" fontId="71" fillId="4" borderId="0" xfId="0" applyFont="1" applyFill="1" applyBorder="1" applyAlignment="1">
      <alignment horizontal="left" vertical="top"/>
    </xf>
    <xf numFmtId="49" fontId="0" fillId="8" borderId="0" xfId="0" applyNumberFormat="1" applyFont="1" applyFill="1" applyProtection="1">
      <alignment vertical="center"/>
    </xf>
    <xf numFmtId="0" fontId="72" fillId="0" borderId="0" xfId="0" applyFont="1" applyAlignment="1">
      <alignment horizontal="center" vertical="center"/>
    </xf>
    <xf numFmtId="0" fontId="12" fillId="0" borderId="0" xfId="0" applyFont="1" applyFill="1" applyProtection="1">
      <alignment vertical="center"/>
    </xf>
    <xf numFmtId="0" fontId="12" fillId="13" borderId="0" xfId="0" applyFont="1" applyFill="1" applyAlignment="1">
      <alignment horizontal="center" vertical="center"/>
    </xf>
    <xf numFmtId="0" fontId="12" fillId="2" borderId="143" xfId="0" applyFont="1" applyFill="1" applyBorder="1" applyAlignment="1">
      <alignment horizontal="center" vertical="center"/>
    </xf>
    <xf numFmtId="0" fontId="12" fillId="2" borderId="146" xfId="0" applyFont="1" applyFill="1" applyBorder="1" applyAlignment="1">
      <alignment horizontal="center" vertical="center"/>
    </xf>
    <xf numFmtId="0" fontId="12" fillId="2" borderId="146" xfId="0" applyFont="1" applyFill="1" applyBorder="1">
      <alignment vertical="center"/>
    </xf>
    <xf numFmtId="0" fontId="12" fillId="2" borderId="150" xfId="0" applyFont="1" applyFill="1" applyBorder="1" applyAlignment="1">
      <alignment horizontal="center" vertical="center"/>
    </xf>
    <xf numFmtId="0" fontId="74" fillId="13" borderId="0" xfId="0" applyFont="1" applyFill="1" applyAlignment="1">
      <alignment horizontal="center" vertical="center"/>
    </xf>
    <xf numFmtId="49" fontId="74" fillId="13" borderId="0" xfId="0" applyNumberFormat="1" applyFont="1" applyFill="1" applyAlignment="1">
      <alignment horizontal="center" vertical="center"/>
    </xf>
    <xf numFmtId="0" fontId="0" fillId="8" borderId="0" xfId="0" applyFont="1" applyFill="1" applyAlignment="1" applyProtection="1">
      <alignment horizontal="left" vertical="center"/>
    </xf>
    <xf numFmtId="49" fontId="0" fillId="2" borderId="0" xfId="0" applyNumberFormat="1" applyFont="1" applyFill="1" applyProtection="1">
      <alignment vertical="center"/>
    </xf>
    <xf numFmtId="0" fontId="0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horizontal="center" vertical="center"/>
    </xf>
    <xf numFmtId="0" fontId="6" fillId="2" borderId="0" xfId="0" applyNumberFormat="1" applyFont="1" applyFill="1" applyAlignment="1" applyProtection="1">
      <alignment horizontal="left" vertical="center"/>
    </xf>
    <xf numFmtId="49" fontId="79" fillId="0" borderId="0" xfId="0" applyNumberFormat="1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22" fillId="4" borderId="161" xfId="0" applyFont="1" applyFill="1" applyBorder="1" applyAlignment="1" applyProtection="1">
      <alignment horizontal="center" vertical="center" wrapText="1"/>
      <protection locked="0"/>
    </xf>
    <xf numFmtId="0" fontId="22" fillId="4" borderId="24" xfId="0" applyFont="1" applyFill="1" applyBorder="1" applyAlignment="1" applyProtection="1">
      <alignment horizontal="left" vertical="center"/>
    </xf>
    <xf numFmtId="0" fontId="22" fillId="4" borderId="21" xfId="0" applyFont="1" applyFill="1" applyBorder="1" applyAlignment="1" applyProtection="1">
      <alignment horizontal="left" vertical="center"/>
    </xf>
    <xf numFmtId="0" fontId="38" fillId="7" borderId="25" xfId="0" applyFont="1" applyFill="1" applyBorder="1" applyAlignment="1" applyProtection="1">
      <alignment horizontal="center" vertical="center" wrapText="1" shrinkToFit="1"/>
    </xf>
    <xf numFmtId="0" fontId="22" fillId="4" borderId="12" xfId="0" applyFont="1" applyFill="1" applyBorder="1" applyAlignment="1" applyProtection="1">
      <alignment horizontal="left" vertical="center"/>
    </xf>
    <xf numFmtId="0" fontId="22" fillId="4" borderId="0" xfId="0" applyFont="1" applyFill="1" applyBorder="1" applyAlignment="1" applyProtection="1">
      <alignment horizontal="left" vertical="center"/>
    </xf>
    <xf numFmtId="0" fontId="41" fillId="4" borderId="141" xfId="0" applyFont="1" applyFill="1" applyBorder="1" applyAlignment="1" applyProtection="1">
      <alignment horizontal="left" vertical="center"/>
    </xf>
    <xf numFmtId="0" fontId="41" fillId="4" borderId="23" xfId="0" applyFont="1" applyFill="1" applyBorder="1" applyAlignment="1" applyProtection="1">
      <alignment horizontal="left" vertical="center"/>
    </xf>
    <xf numFmtId="0" fontId="86" fillId="15" borderId="0" xfId="0" applyFont="1" applyFill="1" applyBorder="1" applyAlignment="1" applyProtection="1">
      <alignment horizontal="distributed" vertical="center"/>
    </xf>
    <xf numFmtId="0" fontId="86" fillId="15" borderId="0" xfId="0" applyFont="1" applyFill="1" applyAlignment="1" applyProtection="1">
      <alignment horizontal="distributed" vertical="center"/>
    </xf>
    <xf numFmtId="0" fontId="86" fillId="15" borderId="0" xfId="0" quotePrefix="1" applyFont="1" applyFill="1" applyAlignment="1" applyProtection="1">
      <alignment horizontal="distributed" vertical="center"/>
    </xf>
    <xf numFmtId="0" fontId="86" fillId="2" borderId="0" xfId="0" applyFont="1" applyFill="1" applyAlignment="1" applyProtection="1">
      <alignment horizontal="distributed" vertical="center"/>
    </xf>
    <xf numFmtId="0" fontId="13" fillId="4" borderId="21" xfId="0" applyFont="1" applyFill="1" applyBorder="1" applyAlignment="1" applyProtection="1">
      <alignment horizontal="center" vertical="center"/>
    </xf>
    <xf numFmtId="0" fontId="0" fillId="2" borderId="4" xfId="0" applyFill="1" applyBorder="1" applyProtection="1">
      <alignment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horizontal="right" vertical="center"/>
    </xf>
    <xf numFmtId="0" fontId="85" fillId="2" borderId="0" xfId="0" applyFont="1" applyFill="1" applyBorder="1" applyAlignment="1" applyProtection="1">
      <alignment horizontal="center" vertical="center" wrapText="1"/>
    </xf>
    <xf numFmtId="0" fontId="86" fillId="15" borderId="0" xfId="0" applyFont="1" applyFill="1" applyBorder="1" applyAlignment="1" applyProtection="1">
      <alignment horizontal="distributed" vertical="center" wrapText="1"/>
    </xf>
    <xf numFmtId="0" fontId="0" fillId="2" borderId="21" xfId="0" applyFill="1" applyBorder="1" applyProtection="1">
      <alignment vertical="center"/>
    </xf>
    <xf numFmtId="0" fontId="12" fillId="2" borderId="0" xfId="0" applyFont="1" applyFill="1" applyBorder="1" applyProtection="1">
      <alignment vertical="center"/>
    </xf>
    <xf numFmtId="0" fontId="52" fillId="15" borderId="140" xfId="0" applyFont="1" applyFill="1" applyBorder="1" applyAlignment="1" applyProtection="1">
      <alignment horizontal="center" vertical="center" wrapText="1"/>
    </xf>
    <xf numFmtId="0" fontId="0" fillId="4" borderId="142" xfId="0" applyFill="1" applyBorder="1" applyProtection="1">
      <alignment vertical="center"/>
    </xf>
    <xf numFmtId="0" fontId="87" fillId="15" borderId="0" xfId="0" applyFont="1" applyFill="1" applyBorder="1" applyAlignment="1" applyProtection="1">
      <alignment horizontal="right" vertical="top" wrapText="1"/>
    </xf>
    <xf numFmtId="0" fontId="47" fillId="15" borderId="0" xfId="0" applyFont="1" applyFill="1" applyAlignment="1" applyProtection="1">
      <alignment horizontal="right" vertical="center"/>
    </xf>
    <xf numFmtId="0" fontId="47" fillId="15" borderId="0" xfId="0" applyFont="1" applyFill="1" applyBorder="1" applyAlignment="1" applyProtection="1">
      <alignment horizontal="right" vertical="center" wrapText="1"/>
    </xf>
    <xf numFmtId="0" fontId="25" fillId="2" borderId="0" xfId="0" applyFont="1" applyFill="1" applyProtection="1">
      <alignment vertical="center"/>
    </xf>
    <xf numFmtId="0" fontId="47" fillId="2" borderId="0" xfId="0" applyFont="1" applyFill="1" applyBorder="1" applyAlignment="1" applyProtection="1">
      <alignment vertical="top" wrapText="1"/>
    </xf>
    <xf numFmtId="0" fontId="41" fillId="5" borderId="21" xfId="0" applyFont="1" applyFill="1" applyBorder="1" applyAlignment="1" applyProtection="1">
      <alignment horizontal="left" vertical="center" wrapText="1"/>
    </xf>
    <xf numFmtId="0" fontId="66" fillId="5" borderId="23" xfId="0" applyFont="1" applyFill="1" applyBorder="1" applyAlignment="1" applyProtection="1">
      <alignment horizontal="left" vertical="center" wrapText="1"/>
    </xf>
    <xf numFmtId="0" fontId="68" fillId="4" borderId="1" xfId="0" applyFont="1" applyFill="1" applyBorder="1" applyAlignment="1"/>
    <xf numFmtId="0" fontId="13" fillId="3" borderId="166" xfId="0" applyFont="1" applyFill="1" applyBorder="1" applyAlignment="1" applyProtection="1">
      <alignment horizontal="center" vertical="center"/>
    </xf>
    <xf numFmtId="0" fontId="38" fillId="4" borderId="167" xfId="0" applyFont="1" applyFill="1" applyBorder="1" applyAlignment="1" applyProtection="1">
      <alignment vertical="center" shrinkToFit="1"/>
      <protection locked="0"/>
    </xf>
    <xf numFmtId="0" fontId="12" fillId="0" borderId="0" xfId="0" applyFont="1" applyProtection="1">
      <alignment vertical="center"/>
    </xf>
    <xf numFmtId="0" fontId="85" fillId="2" borderId="0" xfId="0" applyFont="1" applyFill="1" applyBorder="1" applyAlignment="1" applyProtection="1">
      <alignment vertical="center" wrapText="1"/>
    </xf>
    <xf numFmtId="0" fontId="42" fillId="2" borderId="0" xfId="0" applyFont="1" applyFill="1" applyProtection="1">
      <alignment vertical="center"/>
    </xf>
    <xf numFmtId="0" fontId="42" fillId="0" borderId="0" xfId="0" applyFont="1" applyFill="1" applyProtection="1">
      <alignment vertical="center"/>
    </xf>
    <xf numFmtId="0" fontId="42" fillId="0" borderId="0" xfId="0" applyFont="1" applyProtection="1">
      <alignment vertical="center"/>
    </xf>
    <xf numFmtId="0" fontId="38" fillId="4" borderId="159" xfId="0" applyFont="1" applyFill="1" applyBorder="1" applyAlignment="1" applyProtection="1">
      <alignment horizontal="left" vertical="center" shrinkToFit="1"/>
      <protection locked="0"/>
    </xf>
    <xf numFmtId="0" fontId="38" fillId="4" borderId="160" xfId="0" applyFont="1" applyFill="1" applyBorder="1" applyAlignment="1" applyProtection="1">
      <alignment horizontal="left" vertical="center" shrinkToFit="1"/>
      <protection locked="0"/>
    </xf>
    <xf numFmtId="0" fontId="38" fillId="4" borderId="29" xfId="0" applyFont="1" applyFill="1" applyBorder="1" applyAlignment="1" applyProtection="1">
      <alignment horizontal="left" vertical="center" shrinkToFit="1"/>
      <protection locked="0"/>
    </xf>
    <xf numFmtId="0" fontId="38" fillId="4" borderId="30" xfId="0" applyFont="1" applyFill="1" applyBorder="1" applyAlignment="1" applyProtection="1">
      <alignment horizontal="left" vertical="center" shrinkToFit="1"/>
      <protection locked="0"/>
    </xf>
    <xf numFmtId="0" fontId="85" fillId="15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22" fillId="0" borderId="0" xfId="0" applyFont="1" applyProtection="1">
      <alignment vertical="center"/>
    </xf>
    <xf numFmtId="0" fontId="22" fillId="0" borderId="0" xfId="0" applyFont="1">
      <alignment vertical="center"/>
    </xf>
    <xf numFmtId="0" fontId="40" fillId="0" borderId="0" xfId="0" applyFont="1" applyBorder="1" applyAlignment="1" applyProtection="1">
      <alignment horizontal="right" vertical="center"/>
    </xf>
    <xf numFmtId="0" fontId="22" fillId="0" borderId="36" xfId="0" applyFont="1" applyBorder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70" fillId="0" borderId="0" xfId="0" applyFont="1" applyProtection="1">
      <alignment vertical="center"/>
    </xf>
    <xf numFmtId="0" fontId="89" fillId="0" borderId="0" xfId="0" applyFont="1" applyFill="1" applyProtection="1">
      <alignment vertical="center"/>
    </xf>
    <xf numFmtId="0" fontId="89" fillId="0" borderId="0" xfId="0" applyFont="1" applyProtection="1">
      <alignment vertical="center"/>
    </xf>
    <xf numFmtId="0" fontId="73" fillId="0" borderId="0" xfId="0" applyFont="1" applyProtection="1">
      <alignment vertical="center"/>
    </xf>
    <xf numFmtId="0" fontId="38" fillId="0" borderId="0" xfId="0" applyFont="1" applyProtection="1">
      <alignment vertical="center"/>
    </xf>
    <xf numFmtId="0" fontId="38" fillId="2" borderId="0" xfId="0" applyFont="1" applyFill="1" applyAlignment="1" applyProtection="1">
      <alignment vertical="center" shrinkToFit="1"/>
    </xf>
    <xf numFmtId="49" fontId="12" fillId="0" borderId="0" xfId="0" applyNumberFormat="1" applyFont="1" applyAlignment="1">
      <alignment horizontal="center" vertical="center"/>
    </xf>
    <xf numFmtId="0" fontId="40" fillId="0" borderId="36" xfId="0" applyFont="1" applyFill="1" applyBorder="1" applyAlignment="1" applyProtection="1">
      <alignment horizontal="left" vertical="center"/>
    </xf>
    <xf numFmtId="0" fontId="22" fillId="0" borderId="36" xfId="0" applyFont="1" applyBorder="1">
      <alignment vertical="center"/>
    </xf>
    <xf numFmtId="0" fontId="36" fillId="0" borderId="36" xfId="0" applyFont="1" applyBorder="1" applyAlignment="1" applyProtection="1">
      <alignment horizontal="center" vertical="center"/>
    </xf>
    <xf numFmtId="0" fontId="41" fillId="0" borderId="0" xfId="0" applyFont="1" applyAlignment="1">
      <alignment horizontal="right" vertical="center"/>
    </xf>
    <xf numFmtId="0" fontId="44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54" fillId="0" borderId="0" xfId="0" applyFont="1" applyFill="1" applyAlignment="1" applyProtection="1">
      <alignment horizontal="right" vertical="center"/>
    </xf>
    <xf numFmtId="0" fontId="39" fillId="0" borderId="0" xfId="0" applyFont="1" applyFill="1" applyAlignment="1" applyProtection="1"/>
    <xf numFmtId="0" fontId="14" fillId="0" borderId="0" xfId="0" applyFont="1" applyFill="1" applyBorder="1" applyAlignment="1" applyProtection="1">
      <alignment horizontal="center" vertical="center" wrapText="1"/>
    </xf>
    <xf numFmtId="178" fontId="55" fillId="0" borderId="0" xfId="0" applyNumberFormat="1" applyFont="1" applyFill="1" applyBorder="1" applyAlignment="1" applyProtection="1">
      <alignment vertical="top" wrapText="1"/>
    </xf>
    <xf numFmtId="178" fontId="55" fillId="0" borderId="45" xfId="0" applyNumberFormat="1" applyFont="1" applyFill="1" applyBorder="1" applyAlignment="1" applyProtection="1">
      <alignment vertical="top" wrapText="1"/>
    </xf>
    <xf numFmtId="0" fontId="19" fillId="10" borderId="41" xfId="0" applyFont="1" applyFill="1" applyBorder="1" applyAlignment="1" applyProtection="1">
      <alignment horizontal="center"/>
    </xf>
    <xf numFmtId="0" fontId="19" fillId="0" borderId="42" xfId="0" applyFont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left" vertical="center"/>
    </xf>
    <xf numFmtId="0" fontId="90" fillId="0" borderId="0" xfId="0" applyFont="1" applyProtection="1">
      <alignment vertical="center"/>
    </xf>
    <xf numFmtId="0" fontId="91" fillId="0" borderId="0" xfId="0" applyFont="1" applyAlignment="1" applyProtection="1">
      <alignment horizontal="right" vertical="top"/>
    </xf>
    <xf numFmtId="0" fontId="91" fillId="0" borderId="0" xfId="0" applyFont="1" applyAlignment="1" applyProtection="1">
      <alignment vertical="top"/>
    </xf>
    <xf numFmtId="0" fontId="38" fillId="0" borderId="0" xfId="0" applyFont="1" applyAlignment="1" applyProtection="1">
      <alignment horizontal="right" vertical="center"/>
    </xf>
    <xf numFmtId="0" fontId="66" fillId="0" borderId="0" xfId="0" applyFont="1" applyFill="1" applyBorder="1" applyAlignment="1" applyProtection="1">
      <alignment horizontal="left" vertical="center"/>
    </xf>
    <xf numFmtId="178" fontId="55" fillId="0" borderId="0" xfId="0" applyNumberFormat="1" applyFont="1" applyBorder="1" applyAlignment="1" applyProtection="1">
      <alignment vertical="center" wrapText="1"/>
    </xf>
    <xf numFmtId="0" fontId="92" fillId="0" borderId="0" xfId="0" applyFont="1" applyFill="1" applyBorder="1" applyProtection="1">
      <alignment vertical="center"/>
    </xf>
    <xf numFmtId="0" fontId="78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center"/>
    </xf>
    <xf numFmtId="0" fontId="78" fillId="0" borderId="0" xfId="0" applyFont="1" applyBorder="1" applyAlignment="1" applyProtection="1">
      <alignment horizontal="center" vertical="center"/>
    </xf>
    <xf numFmtId="0" fontId="78" fillId="0" borderId="0" xfId="0" applyFont="1" applyFill="1" applyBorder="1" applyAlignment="1" applyProtection="1">
      <alignment vertical="center"/>
    </xf>
    <xf numFmtId="0" fontId="41" fillId="0" borderId="112" xfId="0" applyFont="1" applyBorder="1" applyAlignment="1" applyProtection="1">
      <alignment horizontal="center" vertical="center" wrapText="1"/>
    </xf>
    <xf numFmtId="0" fontId="38" fillId="0" borderId="177" xfId="0" applyFont="1" applyBorder="1" applyAlignment="1" applyProtection="1">
      <alignment horizontal="center" vertical="center" wrapText="1"/>
    </xf>
    <xf numFmtId="0" fontId="41" fillId="0" borderId="114" xfId="0" applyFont="1" applyBorder="1" applyAlignment="1" applyProtection="1">
      <alignment horizontal="center"/>
    </xf>
    <xf numFmtId="0" fontId="22" fillId="0" borderId="0" xfId="0" applyFont="1" applyBorder="1" applyProtection="1">
      <alignment vertical="center"/>
    </xf>
    <xf numFmtId="0" fontId="62" fillId="0" borderId="0" xfId="0" applyFont="1" applyBorder="1" applyAlignment="1" applyProtection="1">
      <alignment vertical="center"/>
    </xf>
    <xf numFmtId="0" fontId="62" fillId="0" borderId="0" xfId="0" applyFont="1" applyBorder="1" applyAlignment="1" applyProtection="1">
      <alignment horizontal="center" vertical="center" wrapText="1"/>
    </xf>
    <xf numFmtId="0" fontId="38" fillId="0" borderId="0" xfId="0" applyFont="1" applyBorder="1" applyAlignment="1" applyProtection="1"/>
    <xf numFmtId="0" fontId="22" fillId="0" borderId="116" xfId="0" applyFont="1" applyFill="1" applyBorder="1" applyProtection="1">
      <alignment vertical="center"/>
    </xf>
    <xf numFmtId="0" fontId="36" fillId="0" borderId="0" xfId="0" applyFont="1" applyFill="1" applyBorder="1" applyAlignment="1" applyProtection="1">
      <alignment horizontal="left" vertical="center" shrinkToFit="1"/>
    </xf>
    <xf numFmtId="0" fontId="36" fillId="0" borderId="0" xfId="0" applyFont="1" applyFill="1" applyBorder="1" applyAlignment="1" applyProtection="1">
      <alignment vertical="center" wrapText="1" shrinkToFit="1"/>
    </xf>
    <xf numFmtId="0" fontId="22" fillId="0" borderId="36" xfId="0" applyFont="1" applyFill="1" applyBorder="1" applyProtection="1">
      <alignment vertical="center"/>
    </xf>
    <xf numFmtId="0" fontId="40" fillId="0" borderId="179" xfId="0" applyFont="1" applyFill="1" applyBorder="1" applyProtection="1">
      <alignment vertical="center"/>
    </xf>
    <xf numFmtId="0" fontId="40" fillId="0" borderId="0" xfId="0" applyFont="1" applyFill="1" applyBorder="1" applyAlignment="1" applyProtection="1">
      <alignment vertical="top" wrapText="1" shrinkToFit="1"/>
    </xf>
    <xf numFmtId="0" fontId="22" fillId="0" borderId="53" xfId="0" applyFont="1" applyBorder="1" applyProtection="1">
      <alignment vertical="center"/>
    </xf>
    <xf numFmtId="0" fontId="22" fillId="0" borderId="0" xfId="0" applyFont="1" applyBorder="1">
      <alignment vertical="center"/>
    </xf>
    <xf numFmtId="0" fontId="22" fillId="0" borderId="49" xfId="0" applyFont="1" applyBorder="1" applyProtection="1">
      <alignment vertical="center"/>
    </xf>
    <xf numFmtId="0" fontId="78" fillId="0" borderId="0" xfId="0" applyFont="1" applyFill="1" applyBorder="1" applyAlignment="1" applyProtection="1">
      <alignment horizontal="center" vertical="center"/>
    </xf>
    <xf numFmtId="0" fontId="22" fillId="0" borderId="116" xfId="0" applyFont="1" applyBorder="1" applyProtection="1">
      <alignment vertical="center"/>
    </xf>
    <xf numFmtId="0" fontId="36" fillId="0" borderId="36" xfId="0" applyFont="1" applyFill="1" applyBorder="1" applyAlignment="1" applyProtection="1">
      <alignment horizontal="left" vertical="center" shrinkToFit="1"/>
    </xf>
    <xf numFmtId="0" fontId="22" fillId="0" borderId="114" xfId="0" applyFont="1" applyBorder="1" applyProtection="1">
      <alignment vertical="center"/>
    </xf>
    <xf numFmtId="0" fontId="38" fillId="0" borderId="114" xfId="0" applyFont="1" applyBorder="1" applyAlignment="1" applyProtection="1"/>
    <xf numFmtId="0" fontId="22" fillId="0" borderId="179" xfId="0" applyFont="1" applyFill="1" applyBorder="1" applyProtection="1">
      <alignment vertical="center"/>
    </xf>
    <xf numFmtId="0" fontId="41" fillId="0" borderId="111" xfId="0" applyFont="1" applyBorder="1" applyAlignment="1" applyProtection="1">
      <alignment vertical="center" wrapText="1"/>
    </xf>
    <xf numFmtId="0" fontId="90" fillId="0" borderId="111" xfId="0" applyFont="1" applyFill="1" applyBorder="1" applyAlignment="1" applyProtection="1">
      <alignment horizontal="right" vertical="center"/>
    </xf>
    <xf numFmtId="0" fontId="90" fillId="0" borderId="179" xfId="0" applyFont="1" applyFill="1" applyBorder="1" applyProtection="1">
      <alignment vertical="center"/>
    </xf>
    <xf numFmtId="0" fontId="38" fillId="0" borderId="182" xfId="0" applyFont="1" applyBorder="1" applyAlignment="1" applyProtection="1">
      <alignment vertical="center" wrapText="1"/>
    </xf>
    <xf numFmtId="0" fontId="36" fillId="0" borderId="98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 wrapText="1"/>
    </xf>
    <xf numFmtId="0" fontId="90" fillId="0" borderId="75" xfId="0" applyFont="1" applyBorder="1" applyAlignment="1" applyProtection="1">
      <alignment horizontal="left" vertical="center"/>
    </xf>
    <xf numFmtId="0" fontId="90" fillId="0" borderId="120" xfId="0" applyFont="1" applyFill="1" applyBorder="1" applyAlignment="1" applyProtection="1">
      <alignment horizontal="left" vertical="center"/>
    </xf>
    <xf numFmtId="0" fontId="90" fillId="0" borderId="75" xfId="0" applyFont="1" applyFill="1" applyBorder="1" applyAlignment="1" applyProtection="1">
      <alignment horizontal="left" vertical="center"/>
    </xf>
    <xf numFmtId="0" fontId="13" fillId="0" borderId="123" xfId="0" applyFont="1" applyFill="1" applyBorder="1" applyAlignment="1" applyProtection="1">
      <alignment horizontal="center" vertical="center"/>
    </xf>
    <xf numFmtId="0" fontId="13" fillId="0" borderId="184" xfId="0" applyFont="1" applyFill="1" applyBorder="1" applyAlignment="1" applyProtection="1">
      <alignment horizontal="center" vertical="center"/>
    </xf>
    <xf numFmtId="0" fontId="13" fillId="0" borderId="125" xfId="0" applyFont="1" applyFill="1" applyBorder="1" applyAlignment="1" applyProtection="1">
      <alignment horizontal="center" vertical="center"/>
    </xf>
    <xf numFmtId="0" fontId="13" fillId="0" borderId="185" xfId="0" applyFont="1" applyFill="1" applyBorder="1" applyAlignment="1" applyProtection="1">
      <alignment horizontal="center" vertical="center"/>
    </xf>
    <xf numFmtId="0" fontId="90" fillId="0" borderId="120" xfId="0" applyFont="1" applyBorder="1" applyAlignment="1" applyProtection="1">
      <alignment horizontal="left" vertical="center"/>
    </xf>
    <xf numFmtId="0" fontId="53" fillId="0" borderId="42" xfId="0" applyFont="1" applyFill="1" applyBorder="1" applyAlignment="1" applyProtection="1">
      <alignment horizontal="center" vertical="center" wrapText="1"/>
    </xf>
    <xf numFmtId="0" fontId="40" fillId="0" borderId="178" xfId="0" applyFont="1" applyBorder="1" applyAlignment="1" applyProtection="1">
      <alignment vertical="center" wrapText="1"/>
    </xf>
    <xf numFmtId="0" fontId="94" fillId="0" borderId="0" xfId="0" applyFont="1" applyAlignment="1" applyProtection="1">
      <alignment horizontal="right" vertical="center"/>
    </xf>
    <xf numFmtId="0" fontId="41" fillId="0" borderId="0" xfId="0" applyFont="1" applyFill="1" applyBorder="1" applyAlignment="1" applyProtection="1">
      <alignment horizontal="left" vertical="center"/>
    </xf>
    <xf numFmtId="0" fontId="95" fillId="0" borderId="0" xfId="0" applyFont="1" applyAlignment="1" applyProtection="1">
      <alignment horizontal="left"/>
    </xf>
    <xf numFmtId="0" fontId="40" fillId="0" borderId="186" xfId="0" applyFont="1" applyBorder="1" applyAlignment="1" applyProtection="1">
      <alignment horizontal="left" vertical="center" wrapText="1"/>
    </xf>
    <xf numFmtId="0" fontId="90" fillId="0" borderId="97" xfId="0" applyFont="1" applyFill="1" applyBorder="1" applyAlignment="1" applyProtection="1">
      <alignment horizontal="left" vertical="center" wrapText="1" shrinkToFit="1"/>
    </xf>
    <xf numFmtId="0" fontId="90" fillId="0" borderId="78" xfId="0" applyFont="1" applyFill="1" applyBorder="1" applyAlignment="1" applyProtection="1">
      <alignment horizontal="left" vertical="center"/>
    </xf>
    <xf numFmtId="0" fontId="56" fillId="0" borderId="129" xfId="0" applyFont="1" applyFill="1" applyBorder="1" applyAlignment="1" applyProtection="1">
      <alignment horizontal="left" vertical="center"/>
    </xf>
    <xf numFmtId="0" fontId="90" fillId="0" borderId="132" xfId="0" applyFont="1" applyFill="1" applyBorder="1" applyAlignment="1" applyProtection="1">
      <alignment horizontal="left" vertical="center" wrapText="1"/>
    </xf>
    <xf numFmtId="0" fontId="90" fillId="0" borderId="132" xfId="0" applyFont="1" applyFill="1" applyBorder="1" applyAlignment="1" applyProtection="1">
      <alignment vertical="center" wrapText="1"/>
    </xf>
    <xf numFmtId="0" fontId="38" fillId="0" borderId="116" xfId="0" applyFont="1" applyBorder="1" applyAlignment="1" applyProtection="1"/>
    <xf numFmtId="0" fontId="38" fillId="0" borderId="116" xfId="0" applyFont="1" applyFill="1" applyBorder="1" applyAlignment="1" applyProtection="1"/>
    <xf numFmtId="0" fontId="93" fillId="0" borderId="97" xfId="0" applyFont="1" applyFill="1" applyBorder="1" applyAlignment="1" applyProtection="1">
      <alignment vertical="center" wrapText="1"/>
    </xf>
    <xf numFmtId="0" fontId="90" fillId="0" borderId="129" xfId="0" applyFont="1" applyFill="1" applyBorder="1" applyAlignment="1" applyProtection="1">
      <alignment horizontal="right" vertical="center"/>
    </xf>
    <xf numFmtId="0" fontId="90" fillId="0" borderId="97" xfId="0" applyFont="1" applyFill="1" applyBorder="1" applyAlignment="1" applyProtection="1">
      <alignment vertical="center" wrapText="1"/>
    </xf>
    <xf numFmtId="0" fontId="90" fillId="0" borderId="78" xfId="0" applyFont="1" applyBorder="1" applyProtection="1">
      <alignment vertical="center"/>
    </xf>
    <xf numFmtId="0" fontId="90" fillId="0" borderId="188" xfId="0" applyFont="1" applyFill="1" applyBorder="1" applyProtection="1">
      <alignment vertical="center"/>
    </xf>
    <xf numFmtId="0" fontId="90" fillId="0" borderId="183" xfId="0" applyFont="1" applyFill="1" applyBorder="1" applyProtection="1">
      <alignment vertical="center"/>
    </xf>
    <xf numFmtId="0" fontId="90" fillId="0" borderId="105" xfId="0" applyFont="1" applyFill="1" applyBorder="1" applyAlignment="1" applyProtection="1">
      <alignment horizontal="right" vertical="center"/>
    </xf>
    <xf numFmtId="0" fontId="90" fillId="0" borderId="105" xfId="0" applyFont="1" applyFill="1" applyBorder="1" applyAlignment="1" applyProtection="1">
      <alignment horizontal="left" vertical="center" wrapText="1"/>
    </xf>
    <xf numFmtId="0" fontId="36" fillId="0" borderId="57" xfId="0" applyFont="1" applyFill="1" applyBorder="1" applyAlignment="1" applyProtection="1">
      <alignment horizontal="center" vertical="center"/>
    </xf>
    <xf numFmtId="0" fontId="56" fillId="0" borderId="129" xfId="0" applyFont="1" applyFill="1" applyBorder="1" applyAlignment="1" applyProtection="1">
      <alignment vertical="center"/>
    </xf>
    <xf numFmtId="0" fontId="90" fillId="0" borderId="103" xfId="0" applyFont="1" applyBorder="1" applyAlignment="1" applyProtection="1">
      <alignment horizontal="left" vertical="center"/>
    </xf>
    <xf numFmtId="0" fontId="90" fillId="0" borderId="103" xfId="0" applyFont="1" applyFill="1" applyBorder="1" applyAlignment="1" applyProtection="1">
      <alignment horizontal="left" vertical="center"/>
    </xf>
    <xf numFmtId="0" fontId="22" fillId="0" borderId="53" xfId="0" applyFont="1" applyBorder="1">
      <alignment vertical="center"/>
    </xf>
    <xf numFmtId="0" fontId="22" fillId="0" borderId="49" xfId="0" applyFont="1" applyFill="1" applyBorder="1" applyAlignment="1" applyProtection="1">
      <alignment horizontal="center" vertical="center"/>
    </xf>
    <xf numFmtId="0" fontId="22" fillId="0" borderId="109" xfId="0" applyFont="1" applyFill="1" applyBorder="1" applyAlignment="1" applyProtection="1">
      <alignment horizontal="left" vertical="center"/>
    </xf>
    <xf numFmtId="0" fontId="22" fillId="0" borderId="131" xfId="0" applyFont="1" applyFill="1" applyBorder="1" applyAlignment="1" applyProtection="1">
      <alignment horizontal="left" vertical="center" wrapText="1"/>
    </xf>
    <xf numFmtId="0" fontId="90" fillId="0" borderId="120" xfId="0" applyFont="1" applyFill="1" applyBorder="1" applyAlignment="1" applyProtection="1">
      <alignment vertical="top" wrapText="1"/>
    </xf>
    <xf numFmtId="176" fontId="41" fillId="0" borderId="90" xfId="0" applyNumberFormat="1" applyFont="1" applyFill="1" applyBorder="1" applyAlignment="1" applyProtection="1">
      <alignment horizontal="center" vertical="center" wrapText="1"/>
    </xf>
    <xf numFmtId="0" fontId="22" fillId="0" borderId="104" xfId="0" applyFont="1" applyFill="1" applyBorder="1" applyProtection="1">
      <alignment vertical="center"/>
    </xf>
    <xf numFmtId="0" fontId="22" fillId="0" borderId="126" xfId="0" applyFont="1" applyFill="1" applyBorder="1" applyProtection="1">
      <alignment vertical="center"/>
    </xf>
    <xf numFmtId="176" fontId="36" fillId="0" borderId="36" xfId="0" quotePrefix="1" applyNumberFormat="1" applyFont="1" applyFill="1" applyBorder="1" applyAlignment="1" applyProtection="1">
      <alignment vertical="center"/>
    </xf>
    <xf numFmtId="0" fontId="90" fillId="0" borderId="104" xfId="0" applyFont="1" applyFill="1" applyBorder="1" applyAlignment="1" applyProtection="1">
      <alignment horizontal="right" vertical="center"/>
    </xf>
    <xf numFmtId="0" fontId="90" fillId="0" borderId="126" xfId="0" applyFont="1" applyFill="1" applyBorder="1" applyAlignment="1" applyProtection="1">
      <alignment horizontal="right" vertical="center"/>
    </xf>
    <xf numFmtId="0" fontId="22" fillId="0" borderId="54" xfId="0" applyFont="1" applyBorder="1" applyProtection="1">
      <alignment vertical="center"/>
    </xf>
    <xf numFmtId="0" fontId="36" fillId="0" borderId="75" xfId="0" applyFont="1" applyFill="1" applyBorder="1" applyAlignment="1" applyProtection="1">
      <alignment horizontal="left" vertical="center" shrinkToFit="1"/>
    </xf>
    <xf numFmtId="0" fontId="36" fillId="0" borderId="71" xfId="0" applyFont="1" applyFill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63" fillId="0" borderId="0" xfId="0" applyFont="1" applyAlignment="1" applyProtection="1">
      <alignment horizontal="right" vertical="center"/>
    </xf>
    <xf numFmtId="0" fontId="63" fillId="0" borderId="0" xfId="0" applyFont="1" applyFill="1" applyAlignment="1" applyProtection="1">
      <alignment horizontal="right" vertical="center"/>
    </xf>
    <xf numFmtId="0" fontId="41" fillId="0" borderId="0" xfId="0" applyFont="1" applyFill="1" applyBorder="1" applyAlignment="1" applyProtection="1">
      <alignment horizontal="center"/>
    </xf>
    <xf numFmtId="0" fontId="78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left" vertical="center"/>
    </xf>
    <xf numFmtId="0" fontId="96" fillId="0" borderId="0" xfId="0" applyFont="1" applyBorder="1" applyAlignment="1" applyProtection="1">
      <alignment horizontal="right" vertical="center"/>
    </xf>
    <xf numFmtId="0" fontId="57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vertical="top" wrapText="1"/>
    </xf>
    <xf numFmtId="0" fontId="96" fillId="0" borderId="0" xfId="0" applyFont="1" applyFill="1" applyBorder="1" applyAlignment="1" applyProtection="1">
      <alignment horizontal="righ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/>
    </xf>
    <xf numFmtId="0" fontId="41" fillId="0" borderId="0" xfId="0" applyFont="1" applyBorder="1" applyAlignment="1" applyProtection="1">
      <alignment vertical="center"/>
    </xf>
    <xf numFmtId="0" fontId="36" fillId="0" borderId="53" xfId="0" applyFont="1" applyBorder="1" applyAlignment="1" applyProtection="1">
      <alignment horizontal="right" vertical="center"/>
    </xf>
    <xf numFmtId="0" fontId="36" fillId="0" borderId="0" xfId="0" applyFont="1" applyBorder="1" applyAlignment="1" applyProtection="1">
      <alignment horizontal="right" vertical="center"/>
    </xf>
    <xf numFmtId="0" fontId="62" fillId="0" borderId="0" xfId="0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36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vertical="center"/>
    </xf>
    <xf numFmtId="0" fontId="22" fillId="0" borderId="45" xfId="0" applyFont="1" applyFill="1" applyBorder="1" applyAlignment="1" applyProtection="1">
      <alignment vertical="center"/>
    </xf>
    <xf numFmtId="0" fontId="55" fillId="11" borderId="189" xfId="0" applyFont="1" applyFill="1" applyBorder="1" applyAlignment="1" applyProtection="1">
      <alignment horizontal="center" vertical="center" wrapText="1"/>
    </xf>
    <xf numFmtId="0" fontId="55" fillId="11" borderId="190" xfId="0" applyFont="1" applyFill="1" applyBorder="1" applyAlignment="1" applyProtection="1">
      <alignment horizontal="center" vertical="center" wrapText="1"/>
    </xf>
    <xf numFmtId="0" fontId="22" fillId="0" borderId="190" xfId="0" applyFont="1" applyBorder="1">
      <alignment vertical="center"/>
    </xf>
    <xf numFmtId="0" fontId="55" fillId="0" borderId="190" xfId="0" applyFont="1" applyFill="1" applyBorder="1" applyAlignment="1" applyProtection="1">
      <alignment vertical="center" wrapText="1"/>
    </xf>
    <xf numFmtId="0" fontId="55" fillId="0" borderId="190" xfId="0" applyFont="1" applyFill="1" applyBorder="1" applyAlignment="1" applyProtection="1">
      <alignment vertical="center" shrinkToFit="1"/>
    </xf>
    <xf numFmtId="0" fontId="55" fillId="11" borderId="191" xfId="0" applyFont="1" applyFill="1" applyBorder="1" applyAlignment="1" applyProtection="1">
      <alignment horizontal="center" vertical="center" wrapText="1"/>
    </xf>
    <xf numFmtId="0" fontId="55" fillId="0" borderId="0" xfId="0" applyFont="1" applyFill="1" applyBorder="1" applyAlignment="1" applyProtection="1">
      <alignment vertical="center" wrapText="1"/>
    </xf>
    <xf numFmtId="179" fontId="12" fillId="11" borderId="192" xfId="0" applyNumberFormat="1" applyFont="1" applyFill="1" applyBorder="1" applyAlignment="1" applyProtection="1">
      <alignment horizontal="center" vertical="center"/>
    </xf>
    <xf numFmtId="179" fontId="12" fillId="11" borderId="193" xfId="0" applyNumberFormat="1" applyFont="1" applyFill="1" applyBorder="1" applyAlignment="1" applyProtection="1">
      <alignment horizontal="center" vertical="center"/>
    </xf>
    <xf numFmtId="0" fontId="22" fillId="0" borderId="193" xfId="0" applyFont="1" applyBorder="1">
      <alignment vertical="center"/>
    </xf>
    <xf numFmtId="178" fontId="12" fillId="0" borderId="193" xfId="0" applyNumberFormat="1" applyFont="1" applyFill="1" applyBorder="1" applyAlignment="1" applyProtection="1">
      <alignment vertical="center"/>
    </xf>
    <xf numFmtId="178" fontId="12" fillId="0" borderId="0" xfId="0" applyNumberFormat="1" applyFont="1" applyFill="1" applyBorder="1" applyAlignment="1" applyProtection="1">
      <alignment vertical="center"/>
    </xf>
    <xf numFmtId="178" fontId="12" fillId="0" borderId="0" xfId="0" applyNumberFormat="1" applyFont="1" applyFill="1" applyBorder="1" applyAlignment="1" applyProtection="1">
      <alignment horizontal="center" vertical="center"/>
    </xf>
    <xf numFmtId="178" fontId="12" fillId="0" borderId="45" xfId="0" applyNumberFormat="1" applyFont="1" applyFill="1" applyBorder="1" applyAlignment="1" applyProtection="1">
      <alignment horizontal="center" vertical="center"/>
    </xf>
    <xf numFmtId="178" fontId="12" fillId="11" borderId="192" xfId="0" applyNumberFormat="1" applyFont="1" applyFill="1" applyBorder="1" applyAlignment="1" applyProtection="1">
      <alignment horizontal="center" vertical="center"/>
    </xf>
    <xf numFmtId="179" fontId="73" fillId="0" borderId="193" xfId="0" applyNumberFormat="1" applyFont="1" applyFill="1" applyBorder="1" applyAlignment="1" applyProtection="1">
      <alignment vertical="center"/>
    </xf>
    <xf numFmtId="178" fontId="86" fillId="0" borderId="0" xfId="0" applyNumberFormat="1" applyFont="1" applyFill="1" applyBorder="1" applyAlignment="1" applyProtection="1">
      <alignment horizontal="left" vertical="center"/>
    </xf>
    <xf numFmtId="0" fontId="12" fillId="0" borderId="5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63" xfId="0" applyFont="1" applyFill="1" applyBorder="1" applyAlignment="1" applyProtection="1">
      <alignment horizontal="left" vertical="center" shrinkToFit="1"/>
    </xf>
    <xf numFmtId="0" fontId="13" fillId="0" borderId="46" xfId="0" applyFont="1" applyFill="1" applyBorder="1" applyAlignment="1" applyProtection="1">
      <alignment horizontal="left" vertical="center" shrinkToFit="1"/>
    </xf>
    <xf numFmtId="0" fontId="13" fillId="0" borderId="64" xfId="0" applyFont="1" applyFill="1" applyBorder="1" applyAlignment="1" applyProtection="1">
      <alignment horizontal="center" vertical="center"/>
    </xf>
    <xf numFmtId="0" fontId="13" fillId="0" borderId="53" xfId="0" applyFont="1" applyFill="1" applyBorder="1" applyAlignment="1" applyProtection="1">
      <alignment horizontal="center" vertical="center"/>
    </xf>
    <xf numFmtId="0" fontId="13" fillId="0" borderId="46" xfId="0" applyFont="1" applyFill="1" applyBorder="1" applyAlignment="1" applyProtection="1">
      <alignment horizontal="center" vertical="center"/>
    </xf>
    <xf numFmtId="0" fontId="13" fillId="0" borderId="122" xfId="0" applyFont="1" applyFill="1" applyBorder="1" applyAlignment="1" applyProtection="1">
      <alignment horizontal="center" vertical="center"/>
    </xf>
    <xf numFmtId="0" fontId="13" fillId="0" borderId="75" xfId="0" applyFont="1" applyFill="1" applyBorder="1" applyAlignment="1" applyProtection="1">
      <alignment horizontal="left" vertical="center" shrinkToFit="1"/>
    </xf>
    <xf numFmtId="0" fontId="13" fillId="0" borderId="127" xfId="0" applyFont="1" applyFill="1" applyBorder="1" applyAlignment="1" applyProtection="1">
      <alignment horizontal="left" vertical="center" shrinkToFit="1"/>
    </xf>
    <xf numFmtId="0" fontId="13" fillId="0" borderId="128" xfId="0" applyFont="1" applyFill="1" applyBorder="1" applyAlignment="1" applyProtection="1">
      <alignment horizontal="center" vertical="center"/>
    </xf>
    <xf numFmtId="0" fontId="13" fillId="0" borderId="124" xfId="0" applyFont="1" applyFill="1" applyBorder="1" applyAlignment="1" applyProtection="1">
      <alignment horizontal="center" vertical="center"/>
    </xf>
    <xf numFmtId="0" fontId="13" fillId="0" borderId="127" xfId="0" applyFont="1" applyFill="1" applyBorder="1" applyAlignment="1" applyProtection="1">
      <alignment horizontal="center" vertical="center"/>
    </xf>
    <xf numFmtId="0" fontId="13" fillId="0" borderId="57" xfId="0" applyFont="1" applyFill="1" applyBorder="1" applyAlignment="1" applyProtection="1">
      <alignment horizontal="left" vertical="center" shrinkToFit="1"/>
    </xf>
    <xf numFmtId="0" fontId="13" fillId="0" borderId="84" xfId="0" applyFont="1" applyFill="1" applyBorder="1" applyAlignment="1" applyProtection="1">
      <alignment horizontal="left" vertical="center" shrinkToFit="1"/>
    </xf>
    <xf numFmtId="0" fontId="13" fillId="0" borderId="85" xfId="0" applyFont="1" applyFill="1" applyBorder="1" applyAlignment="1" applyProtection="1">
      <alignment horizontal="center" vertical="center"/>
    </xf>
    <xf numFmtId="0" fontId="13" fillId="0" borderId="171" xfId="0" applyFont="1" applyFill="1" applyBorder="1" applyAlignment="1" applyProtection="1">
      <alignment horizontal="center" vertical="center"/>
    </xf>
    <xf numFmtId="0" fontId="13" fillId="0" borderId="84" xfId="0" applyFont="1" applyFill="1" applyBorder="1" applyAlignment="1" applyProtection="1">
      <alignment horizontal="center" vertical="center"/>
    </xf>
    <xf numFmtId="0" fontId="13" fillId="0" borderId="90" xfId="0" applyFont="1" applyFill="1" applyBorder="1" applyAlignment="1" applyProtection="1">
      <alignment horizontal="left" vertical="center" shrinkToFit="1"/>
    </xf>
    <xf numFmtId="0" fontId="13" fillId="0" borderId="133" xfId="0" applyFont="1" applyFill="1" applyBorder="1" applyAlignment="1" applyProtection="1">
      <alignment horizontal="left" vertical="center" shrinkToFit="1"/>
    </xf>
    <xf numFmtId="0" fontId="13" fillId="0" borderId="134" xfId="0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/>
    </xf>
    <xf numFmtId="0" fontId="13" fillId="0" borderId="121" xfId="0" applyFont="1" applyFill="1" applyBorder="1" applyAlignment="1" applyProtection="1">
      <alignment horizontal="center" vertical="center"/>
    </xf>
    <xf numFmtId="0" fontId="13" fillId="0" borderId="133" xfId="0" applyFont="1" applyFill="1" applyBorder="1" applyAlignment="1" applyProtection="1">
      <alignment horizontal="center" vertical="center"/>
    </xf>
    <xf numFmtId="0" fontId="13" fillId="0" borderId="46" xfId="0" applyFont="1" applyFill="1" applyBorder="1" applyAlignment="1" applyProtection="1">
      <alignment horizontal="left" vertical="center"/>
    </xf>
    <xf numFmtId="0" fontId="13" fillId="0" borderId="127" xfId="0" applyFont="1" applyFill="1" applyBorder="1" applyAlignment="1" applyProtection="1">
      <alignment horizontal="left" vertical="center"/>
    </xf>
    <xf numFmtId="0" fontId="13" fillId="0" borderId="84" xfId="0" applyFont="1" applyFill="1" applyBorder="1" applyAlignment="1" applyProtection="1">
      <alignment horizontal="left" vertical="center"/>
    </xf>
    <xf numFmtId="0" fontId="13" fillId="0" borderId="133" xfId="0" applyFont="1" applyFill="1" applyBorder="1" applyAlignment="1" applyProtection="1">
      <alignment horizontal="left" vertical="center"/>
    </xf>
    <xf numFmtId="0" fontId="13" fillId="0" borderId="198" xfId="0" applyFont="1" applyFill="1" applyBorder="1" applyAlignment="1" applyProtection="1">
      <alignment horizontal="center" vertical="center"/>
    </xf>
    <xf numFmtId="0" fontId="13" fillId="0" borderId="47" xfId="0" applyFont="1" applyFill="1" applyBorder="1" applyAlignment="1" applyProtection="1">
      <alignment horizontal="center" vertical="center"/>
    </xf>
    <xf numFmtId="0" fontId="13" fillId="0" borderId="44" xfId="0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center" vertical="center"/>
    </xf>
    <xf numFmtId="0" fontId="13" fillId="0" borderId="136" xfId="0" applyFont="1" applyFill="1" applyBorder="1" applyAlignment="1" applyProtection="1">
      <alignment horizontal="center" vertical="center"/>
    </xf>
    <xf numFmtId="0" fontId="13" fillId="0" borderId="196" xfId="0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left" vertical="center"/>
    </xf>
    <xf numFmtId="0" fontId="13" fillId="0" borderId="108" xfId="0" applyFont="1" applyFill="1" applyBorder="1" applyAlignment="1" applyProtection="1">
      <alignment horizontal="center" vertical="center"/>
    </xf>
    <xf numFmtId="0" fontId="13" fillId="0" borderId="47" xfId="0" applyFont="1" applyFill="1" applyBorder="1" applyAlignment="1" applyProtection="1">
      <alignment horizontal="left" vertical="center"/>
    </xf>
    <xf numFmtId="0" fontId="13" fillId="0" borderId="44" xfId="0" applyFont="1" applyFill="1" applyBorder="1" applyAlignment="1" applyProtection="1">
      <alignment horizontal="left" vertical="center"/>
    </xf>
    <xf numFmtId="0" fontId="13" fillId="0" borderId="131" xfId="0" applyFont="1" applyFill="1" applyBorder="1" applyAlignment="1" applyProtection="1">
      <alignment horizontal="center" vertical="center"/>
    </xf>
    <xf numFmtId="0" fontId="13" fillId="0" borderId="110" xfId="0" applyFont="1" applyFill="1" applyBorder="1" applyAlignment="1" applyProtection="1">
      <alignment horizontal="center" vertical="center"/>
    </xf>
    <xf numFmtId="0" fontId="13" fillId="0" borderId="136" xfId="0" applyFont="1" applyFill="1" applyBorder="1" applyAlignment="1" applyProtection="1">
      <alignment horizontal="left" vertical="center"/>
    </xf>
    <xf numFmtId="0" fontId="13" fillId="0" borderId="138" xfId="0" applyFont="1" applyFill="1" applyBorder="1" applyAlignment="1" applyProtection="1">
      <alignment horizontal="center" vertical="center"/>
    </xf>
    <xf numFmtId="0" fontId="13" fillId="0" borderId="65" xfId="0" applyFont="1" applyFill="1" applyBorder="1" applyAlignment="1" applyProtection="1">
      <alignment horizontal="left" vertical="center" shrinkToFit="1"/>
    </xf>
    <xf numFmtId="0" fontId="13" fillId="0" borderId="195" xfId="0" applyFont="1" applyFill="1" applyBorder="1" applyAlignment="1" applyProtection="1">
      <alignment horizontal="left" vertical="center" shrinkToFit="1"/>
    </xf>
    <xf numFmtId="0" fontId="13" fillId="0" borderId="196" xfId="0" applyFont="1" applyFill="1" applyBorder="1" applyAlignment="1" applyProtection="1">
      <alignment horizontal="left" vertical="center" shrinkToFit="1"/>
    </xf>
    <xf numFmtId="0" fontId="13" fillId="0" borderId="197" xfId="0" applyFont="1" applyFill="1" applyBorder="1" applyAlignment="1" applyProtection="1">
      <alignment horizontal="center" vertical="center"/>
    </xf>
    <xf numFmtId="0" fontId="13" fillId="0" borderId="72" xfId="0" applyFont="1" applyFill="1" applyBorder="1" applyAlignment="1" applyProtection="1">
      <alignment horizontal="left" vertical="center" shrinkToFit="1"/>
    </xf>
    <xf numFmtId="0" fontId="13" fillId="0" borderId="88" xfId="0" applyFont="1" applyFill="1" applyBorder="1" applyAlignment="1" applyProtection="1">
      <alignment horizontal="left" vertical="center" shrinkToFit="1"/>
    </xf>
    <xf numFmtId="0" fontId="13" fillId="0" borderId="89" xfId="0" applyFont="1" applyFill="1" applyBorder="1" applyAlignment="1" applyProtection="1">
      <alignment horizontal="left" vertical="center" shrinkToFit="1"/>
    </xf>
    <xf numFmtId="0" fontId="13" fillId="0" borderId="101" xfId="0" applyFont="1" applyFill="1" applyBorder="1" applyAlignment="1" applyProtection="1">
      <alignment horizontal="center" vertical="center"/>
    </xf>
    <xf numFmtId="0" fontId="13" fillId="0" borderId="71" xfId="0" applyFont="1" applyFill="1" applyBorder="1" applyAlignment="1" applyProtection="1">
      <alignment horizontal="center" vertical="center"/>
    </xf>
    <xf numFmtId="0" fontId="13" fillId="0" borderId="89" xfId="0" applyFont="1" applyFill="1" applyBorder="1" applyAlignment="1" applyProtection="1">
      <alignment horizontal="center" vertical="center"/>
    </xf>
    <xf numFmtId="0" fontId="13" fillId="0" borderId="73" xfId="0" applyFont="1" applyFill="1" applyBorder="1" applyAlignment="1" applyProtection="1">
      <alignment horizontal="left" vertical="center"/>
    </xf>
    <xf numFmtId="0" fontId="13" fillId="0" borderId="106" xfId="0" applyFont="1" applyFill="1" applyBorder="1" applyAlignment="1" applyProtection="1">
      <alignment horizontal="center" vertical="center"/>
    </xf>
    <xf numFmtId="0" fontId="13" fillId="0" borderId="80" xfId="0" applyFont="1" applyFill="1" applyBorder="1" applyAlignment="1" applyProtection="1">
      <alignment horizontal="left" vertical="center" shrinkToFit="1"/>
    </xf>
    <xf numFmtId="0" fontId="13" fillId="0" borderId="91" xfId="0" applyFont="1" applyFill="1" applyBorder="1" applyAlignment="1" applyProtection="1">
      <alignment horizontal="left" vertical="center" shrinkToFit="1"/>
    </xf>
    <xf numFmtId="0" fontId="13" fillId="0" borderId="92" xfId="0" applyFont="1" applyFill="1" applyBorder="1" applyAlignment="1" applyProtection="1">
      <alignment horizontal="left" vertical="center" shrinkToFit="1"/>
    </xf>
    <xf numFmtId="0" fontId="13" fillId="0" borderId="77" xfId="0" applyFont="1" applyFill="1" applyBorder="1" applyAlignment="1" applyProtection="1">
      <alignment horizontal="center" vertical="center"/>
    </xf>
    <xf numFmtId="0" fontId="13" fillId="0" borderId="79" xfId="0" applyFont="1" applyFill="1" applyBorder="1" applyAlignment="1" applyProtection="1">
      <alignment horizontal="center" vertical="center"/>
    </xf>
    <xf numFmtId="0" fontId="13" fillId="0" borderId="92" xfId="0" applyFont="1" applyFill="1" applyBorder="1" applyAlignment="1" applyProtection="1">
      <alignment horizontal="center" vertical="center"/>
    </xf>
    <xf numFmtId="0" fontId="13" fillId="0" borderId="81" xfId="0" applyFont="1" applyFill="1" applyBorder="1" applyAlignment="1" applyProtection="1">
      <alignment horizontal="left" vertical="center"/>
    </xf>
    <xf numFmtId="0" fontId="13" fillId="0" borderId="107" xfId="0" applyFont="1" applyFill="1" applyBorder="1" applyAlignment="1" applyProtection="1">
      <alignment horizontal="center" vertical="center"/>
    </xf>
    <xf numFmtId="0" fontId="13" fillId="0" borderId="93" xfId="0" applyFont="1" applyFill="1" applyBorder="1" applyAlignment="1" applyProtection="1">
      <alignment horizontal="center" vertical="center"/>
    </xf>
    <xf numFmtId="0" fontId="13" fillId="0" borderId="86" xfId="0" applyFont="1" applyFill="1" applyBorder="1" applyAlignment="1" applyProtection="1">
      <alignment horizontal="left" vertical="center" shrinkToFit="1"/>
    </xf>
    <xf numFmtId="0" fontId="13" fillId="0" borderId="68" xfId="0" applyFont="1" applyFill="1" applyBorder="1" applyAlignment="1" applyProtection="1">
      <alignment horizontal="left" vertical="center" shrinkToFit="1"/>
    </xf>
    <xf numFmtId="0" fontId="13" fillId="0" borderId="94" xfId="0" applyFont="1" applyFill="1" applyBorder="1" applyAlignment="1" applyProtection="1">
      <alignment horizontal="left" vertical="center" shrinkToFit="1"/>
    </xf>
    <xf numFmtId="0" fontId="13" fillId="0" borderId="100" xfId="0" applyFont="1" applyFill="1" applyBorder="1" applyAlignment="1" applyProtection="1">
      <alignment horizontal="left" vertical="center" shrinkToFit="1"/>
    </xf>
    <xf numFmtId="0" fontId="13" fillId="0" borderId="43" xfId="0" applyFont="1" applyFill="1" applyBorder="1" applyAlignment="1" applyProtection="1">
      <alignment horizontal="left" vertical="center" shrinkToFit="1"/>
    </xf>
    <xf numFmtId="0" fontId="13" fillId="0" borderId="102" xfId="0" applyFont="1" applyFill="1" applyBorder="1" applyAlignment="1" applyProtection="1">
      <alignment horizontal="center" vertical="center"/>
    </xf>
    <xf numFmtId="0" fontId="13" fillId="0" borderId="49" xfId="0" applyFont="1" applyFill="1" applyBorder="1" applyAlignment="1" applyProtection="1">
      <alignment horizontal="center" vertical="center"/>
    </xf>
    <xf numFmtId="0" fontId="13" fillId="0" borderId="43" xfId="0" applyFont="1" applyFill="1" applyBorder="1" applyAlignment="1" applyProtection="1">
      <alignment horizontal="center" vertical="center"/>
    </xf>
    <xf numFmtId="0" fontId="13" fillId="0" borderId="95" xfId="0" applyFont="1" applyFill="1" applyBorder="1" applyAlignment="1" applyProtection="1">
      <alignment horizontal="left" vertical="center"/>
    </xf>
    <xf numFmtId="0" fontId="13" fillId="0" borderId="109" xfId="0" applyFont="1" applyFill="1" applyBorder="1" applyAlignment="1" applyProtection="1">
      <alignment horizontal="center" vertical="center"/>
    </xf>
    <xf numFmtId="0" fontId="13" fillId="0" borderId="98" xfId="0" applyFont="1" applyFill="1" applyBorder="1" applyAlignment="1" applyProtection="1">
      <alignment horizontal="left" vertical="center" shrinkToFit="1"/>
    </xf>
    <xf numFmtId="0" fontId="13" fillId="0" borderId="83" xfId="0" applyFont="1" applyFill="1" applyBorder="1" applyAlignment="1" applyProtection="1">
      <alignment horizontal="left" vertical="center" shrinkToFit="1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left" vertical="center"/>
    </xf>
    <xf numFmtId="0" fontId="19" fillId="0" borderId="0" xfId="0" applyFont="1" applyProtection="1">
      <alignment vertical="center"/>
    </xf>
    <xf numFmtId="0" fontId="36" fillId="0" borderId="190" xfId="0" applyFont="1" applyBorder="1">
      <alignment vertical="center"/>
    </xf>
    <xf numFmtId="0" fontId="36" fillId="0" borderId="190" xfId="0" applyFont="1" applyFill="1" applyBorder="1">
      <alignment vertical="center"/>
    </xf>
    <xf numFmtId="0" fontId="98" fillId="0" borderId="0" xfId="0" applyFont="1" applyFill="1" applyBorder="1" applyProtection="1">
      <alignment vertical="center"/>
    </xf>
    <xf numFmtId="0" fontId="98" fillId="0" borderId="0" xfId="0" applyFont="1" applyProtection="1">
      <alignment vertical="center"/>
    </xf>
    <xf numFmtId="0" fontId="99" fillId="0" borderId="0" xfId="0" applyFont="1" applyFill="1" applyProtection="1">
      <alignment vertical="center"/>
    </xf>
    <xf numFmtId="0" fontId="100" fillId="0" borderId="0" xfId="0" applyFont="1" applyProtection="1">
      <alignment vertical="center"/>
    </xf>
    <xf numFmtId="0" fontId="101" fillId="2" borderId="0" xfId="0" applyFont="1" applyFill="1" applyProtection="1">
      <alignment vertical="center"/>
    </xf>
    <xf numFmtId="0" fontId="99" fillId="0" borderId="0" xfId="0" applyFont="1" applyProtection="1">
      <alignment vertical="center"/>
    </xf>
    <xf numFmtId="0" fontId="19" fillId="0" borderId="0" xfId="0" applyFont="1">
      <alignment vertic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40" fillId="4" borderId="0" xfId="0" applyFont="1" applyFill="1" applyBorder="1" applyAlignment="1" applyProtection="1">
      <alignment horizontal="right" vertical="center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40" fillId="4" borderId="0" xfId="0" applyFont="1" applyFill="1" applyBorder="1" applyAlignment="1" applyProtection="1">
      <alignment horizontal="left" vertical="center"/>
    </xf>
    <xf numFmtId="0" fontId="22" fillId="4" borderId="0" xfId="0" applyFont="1" applyFill="1" applyBorder="1" applyProtection="1">
      <alignment vertical="center"/>
    </xf>
    <xf numFmtId="0" fontId="36" fillId="4" borderId="0" xfId="0" applyFont="1" applyFill="1" applyBorder="1" applyAlignment="1" applyProtection="1">
      <alignment horizontal="center" vertical="center"/>
    </xf>
    <xf numFmtId="0" fontId="22" fillId="4" borderId="0" xfId="0" applyFont="1" applyFill="1" applyBorder="1">
      <alignment vertical="center"/>
    </xf>
    <xf numFmtId="0" fontId="22" fillId="4" borderId="21" xfId="0" applyFont="1" applyFill="1" applyBorder="1">
      <alignment vertical="center"/>
    </xf>
    <xf numFmtId="0" fontId="40" fillId="4" borderId="21" xfId="0" applyFont="1" applyFill="1" applyBorder="1" applyAlignment="1" applyProtection="1">
      <alignment horizontal="right" vertical="center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40" fillId="4" borderId="21" xfId="0" applyFont="1" applyFill="1" applyBorder="1" applyAlignment="1" applyProtection="1">
      <alignment horizontal="left" vertical="center"/>
    </xf>
    <xf numFmtId="0" fontId="22" fillId="4" borderId="21" xfId="0" applyFont="1" applyFill="1" applyBorder="1" applyProtection="1">
      <alignment vertical="center"/>
    </xf>
    <xf numFmtId="0" fontId="71" fillId="4" borderId="12" xfId="0" applyFont="1" applyFill="1" applyBorder="1" applyAlignment="1">
      <alignment horizontal="left" vertical="center"/>
    </xf>
    <xf numFmtId="0" fontId="71" fillId="4" borderId="12" xfId="0" applyFont="1" applyFill="1" applyBorder="1">
      <alignment vertical="center"/>
    </xf>
    <xf numFmtId="0" fontId="102" fillId="4" borderId="12" xfId="0" applyFont="1" applyFill="1" applyBorder="1" applyAlignment="1">
      <alignment horizontal="left" vertical="top"/>
    </xf>
    <xf numFmtId="0" fontId="65" fillId="0" borderId="0" xfId="0" applyFont="1" applyBorder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32" fillId="0" borderId="0" xfId="0" applyFont="1" applyBorder="1">
      <alignment vertical="center"/>
    </xf>
    <xf numFmtId="0" fontId="44" fillId="2" borderId="0" xfId="0" applyFont="1" applyFill="1" applyBorder="1" applyProtection="1">
      <alignment vertical="center"/>
    </xf>
    <xf numFmtId="0" fontId="59" fillId="0" borderId="0" xfId="0" applyFont="1" applyBorder="1" applyProtection="1">
      <alignment vertical="center"/>
    </xf>
    <xf numFmtId="0" fontId="38" fillId="0" borderId="0" xfId="0" applyFont="1" applyBorder="1" applyProtection="1">
      <alignment vertical="center"/>
    </xf>
    <xf numFmtId="0" fontId="38" fillId="2" borderId="0" xfId="0" applyFont="1" applyFill="1" applyBorder="1" applyAlignment="1" applyProtection="1">
      <alignment vertical="center" shrinkToFit="1"/>
    </xf>
    <xf numFmtId="0" fontId="67" fillId="4" borderId="0" xfId="0" applyFont="1" applyFill="1" applyBorder="1" applyProtection="1">
      <alignment vertical="center"/>
    </xf>
    <xf numFmtId="0" fontId="85" fillId="15" borderId="0" xfId="0" applyFont="1" applyFill="1" applyAlignment="1" applyProtection="1">
      <alignment horizontal="center" vertical="top"/>
    </xf>
    <xf numFmtId="0" fontId="42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64" fillId="0" borderId="63" xfId="0" applyFont="1" applyFill="1" applyBorder="1" applyAlignment="1" applyProtection="1">
      <alignment horizontal="left" vertical="center" wrapText="1" shrinkToFit="1"/>
    </xf>
    <xf numFmtId="0" fontId="93" fillId="0" borderId="97" xfId="0" applyFont="1" applyFill="1" applyBorder="1" applyAlignment="1" applyProtection="1">
      <alignment horizontal="left" vertical="center" wrapText="1" shrinkToFit="1"/>
    </xf>
    <xf numFmtId="0" fontId="103" fillId="0" borderId="0" xfId="0" applyFont="1">
      <alignment vertical="center"/>
    </xf>
    <xf numFmtId="0" fontId="69" fillId="0" borderId="0" xfId="0" applyFont="1">
      <alignment vertical="center"/>
    </xf>
    <xf numFmtId="0" fontId="69" fillId="0" borderId="0" xfId="0" applyFont="1" applyBorder="1">
      <alignment vertical="center"/>
    </xf>
    <xf numFmtId="0" fontId="69" fillId="0" borderId="0" xfId="0" applyFont="1" applyFill="1" applyBorder="1" applyProtection="1">
      <alignment vertical="center"/>
    </xf>
    <xf numFmtId="0" fontId="64" fillId="0" borderId="70" xfId="0" applyFont="1" applyFill="1" applyBorder="1" applyAlignment="1" applyProtection="1">
      <alignment vertical="center" wrapText="1"/>
    </xf>
    <xf numFmtId="0" fontId="55" fillId="0" borderId="0" xfId="0" applyFont="1" applyFill="1" applyBorder="1" applyAlignment="1" applyProtection="1">
      <alignment horizontal="left" vertical="center" shrinkToFit="1"/>
    </xf>
    <xf numFmtId="0" fontId="90" fillId="0" borderId="76" xfId="0" applyFont="1" applyFill="1" applyBorder="1" applyAlignment="1" applyProtection="1">
      <alignment vertical="top" wrapText="1"/>
    </xf>
    <xf numFmtId="0" fontId="36" fillId="4" borderId="140" xfId="0" applyFont="1" applyFill="1" applyBorder="1" applyAlignment="1" applyProtection="1">
      <alignment horizontal="center" vertical="center"/>
    </xf>
    <xf numFmtId="0" fontId="41" fillId="5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2" borderId="37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177" fontId="12" fillId="2" borderId="37" xfId="0" applyNumberFormat="1" applyFont="1" applyFill="1" applyBorder="1" applyAlignment="1" applyProtection="1">
      <alignment horizontal="center" vertical="center"/>
    </xf>
    <xf numFmtId="0" fontId="71" fillId="4" borderId="0" xfId="0" applyFont="1" applyFill="1" applyBorder="1" applyAlignment="1" applyProtection="1">
      <alignment horizontal="left" vertical="top"/>
    </xf>
    <xf numFmtId="0" fontId="52" fillId="0" borderId="0" xfId="0" applyFont="1" applyProtection="1">
      <alignment vertical="center"/>
    </xf>
    <xf numFmtId="0" fontId="32" fillId="0" borderId="0" xfId="0" applyFont="1" applyBorder="1" applyProtection="1">
      <alignment vertical="center"/>
    </xf>
    <xf numFmtId="0" fontId="14" fillId="3" borderId="59" xfId="0" applyFont="1" applyFill="1" applyBorder="1" applyAlignment="1" applyProtection="1">
      <alignment horizontal="center" vertical="center" wrapText="1"/>
    </xf>
    <xf numFmtId="0" fontId="14" fillId="3" borderId="61" xfId="0" applyFont="1" applyFill="1" applyBorder="1" applyAlignment="1" applyProtection="1">
      <alignment horizontal="center" vertical="center" wrapText="1"/>
    </xf>
    <xf numFmtId="0" fontId="14" fillId="12" borderId="60" xfId="0" applyFont="1" applyFill="1" applyBorder="1" applyAlignment="1" applyProtection="1">
      <alignment horizontal="center" vertical="center" wrapText="1"/>
    </xf>
    <xf numFmtId="0" fontId="24" fillId="0" borderId="65" xfId="0" applyFont="1" applyBorder="1" applyProtection="1">
      <alignment vertical="center"/>
    </xf>
    <xf numFmtId="0" fontId="24" fillId="0" borderId="72" xfId="0" applyFont="1" applyBorder="1" applyProtection="1">
      <alignment vertical="center"/>
    </xf>
    <xf numFmtId="0" fontId="24" fillId="0" borderId="80" xfId="0" applyFont="1" applyBorder="1" applyProtection="1">
      <alignment vertical="center"/>
    </xf>
    <xf numFmtId="0" fontId="24" fillId="0" borderId="86" xfId="0" applyFont="1" applyBorder="1" applyProtection="1">
      <alignment vertical="center"/>
    </xf>
    <xf numFmtId="0" fontId="24" fillId="0" borderId="94" xfId="0" applyFont="1" applyBorder="1" applyProtection="1">
      <alignment vertical="center"/>
    </xf>
    <xf numFmtId="0" fontId="24" fillId="0" borderId="98" xfId="0" applyFont="1" applyBorder="1" applyProtection="1">
      <alignment vertical="center"/>
    </xf>
    <xf numFmtId="0" fontId="14" fillId="12" borderId="62" xfId="0" applyFont="1" applyFill="1" applyBorder="1" applyAlignment="1" applyProtection="1">
      <alignment horizontal="center" vertical="center" wrapText="1"/>
    </xf>
    <xf numFmtId="0" fontId="12" fillId="4" borderId="88" xfId="0" applyFont="1" applyFill="1" applyBorder="1" applyAlignment="1" applyProtection="1">
      <alignment horizontal="center" vertical="center"/>
      <protection locked="0"/>
    </xf>
    <xf numFmtId="0" fontId="12" fillId="4" borderId="201" xfId="0" applyFont="1" applyFill="1" applyBorder="1" applyAlignment="1" applyProtection="1">
      <alignment horizontal="center" vertical="center"/>
      <protection locked="0"/>
    </xf>
    <xf numFmtId="0" fontId="38" fillId="0" borderId="180" xfId="0" applyFont="1" applyBorder="1" applyAlignment="1" applyProtection="1">
      <alignment vertical="center" wrapText="1"/>
    </xf>
    <xf numFmtId="0" fontId="40" fillId="0" borderId="186" xfId="0" applyFont="1" applyBorder="1" applyAlignment="1" applyProtection="1">
      <alignment vertical="center" wrapText="1"/>
    </xf>
    <xf numFmtId="0" fontId="38" fillId="0" borderId="203" xfId="0" applyFont="1" applyBorder="1" applyAlignment="1" applyProtection="1">
      <alignment horizontal="center" vertical="center" wrapText="1"/>
    </xf>
    <xf numFmtId="0" fontId="13" fillId="0" borderId="64" xfId="0" applyFont="1" applyFill="1" applyBorder="1" applyAlignment="1" applyProtection="1">
      <alignment horizontal="center" vertical="center" shrinkToFit="1"/>
    </xf>
    <xf numFmtId="0" fontId="13" fillId="0" borderId="123" xfId="0" applyFont="1" applyFill="1" applyBorder="1" applyAlignment="1" applyProtection="1">
      <alignment horizontal="center" vertical="center" shrinkToFit="1"/>
    </xf>
    <xf numFmtId="0" fontId="13" fillId="0" borderId="47" xfId="0" applyFont="1" applyFill="1" applyBorder="1" applyAlignment="1" applyProtection="1">
      <alignment horizontal="center" vertical="center" shrinkToFit="1"/>
    </xf>
    <xf numFmtId="0" fontId="13" fillId="0" borderId="53" xfId="0" applyFont="1" applyFill="1" applyBorder="1" applyAlignment="1" applyProtection="1">
      <alignment horizontal="center" vertical="center" shrinkToFit="1"/>
    </xf>
    <xf numFmtId="0" fontId="13" fillId="0" borderId="128" xfId="0" applyFont="1" applyFill="1" applyBorder="1" applyAlignment="1" applyProtection="1">
      <alignment horizontal="center" vertical="center" shrinkToFit="1"/>
    </xf>
    <xf numFmtId="0" fontId="13" fillId="0" borderId="184" xfId="0" applyFont="1" applyFill="1" applyBorder="1" applyAlignment="1" applyProtection="1">
      <alignment horizontal="center" vertical="center" shrinkToFit="1"/>
    </xf>
    <xf numFmtId="0" fontId="13" fillId="0" borderId="44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85" xfId="0" applyFont="1" applyFill="1" applyBorder="1" applyAlignment="1" applyProtection="1">
      <alignment horizontal="center" vertical="center" shrinkToFit="1"/>
    </xf>
    <xf numFmtId="0" fontId="13" fillId="0" borderId="125" xfId="0" applyFont="1" applyFill="1" applyBorder="1" applyAlignment="1" applyProtection="1">
      <alignment horizontal="center" vertical="center" shrinkToFit="1"/>
    </xf>
    <xf numFmtId="0" fontId="13" fillId="0" borderId="55" xfId="0" applyFont="1" applyFill="1" applyBorder="1" applyAlignment="1" applyProtection="1">
      <alignment horizontal="center" vertical="center" shrinkToFit="1"/>
    </xf>
    <xf numFmtId="0" fontId="13" fillId="0" borderId="171" xfId="0" applyFont="1" applyFill="1" applyBorder="1" applyAlignment="1" applyProtection="1">
      <alignment horizontal="center" vertical="center" shrinkToFit="1"/>
    </xf>
    <xf numFmtId="0" fontId="13" fillId="0" borderId="134" xfId="0" applyFont="1" applyFill="1" applyBorder="1" applyAlignment="1" applyProtection="1">
      <alignment horizontal="center" vertical="center" shrinkToFit="1"/>
    </xf>
    <xf numFmtId="0" fontId="13" fillId="0" borderId="185" xfId="0" applyFont="1" applyFill="1" applyBorder="1" applyAlignment="1" applyProtection="1">
      <alignment horizontal="center" vertical="center" shrinkToFit="1"/>
    </xf>
    <xf numFmtId="0" fontId="13" fillId="0" borderId="136" xfId="0" applyFont="1" applyFill="1" applyBorder="1" applyAlignment="1" applyProtection="1">
      <alignment horizontal="center" vertical="center" shrinkToFit="1"/>
    </xf>
    <xf numFmtId="0" fontId="13" fillId="0" borderId="36" xfId="0" applyFont="1" applyFill="1" applyBorder="1" applyAlignment="1" applyProtection="1">
      <alignment horizontal="center" vertical="center" shrinkToFit="1"/>
    </xf>
    <xf numFmtId="0" fontId="22" fillId="0" borderId="204" xfId="0" applyFont="1" applyBorder="1" applyAlignment="1" applyProtection="1">
      <alignment vertical="center"/>
    </xf>
    <xf numFmtId="0" fontId="22" fillId="0" borderId="205" xfId="0" applyFont="1" applyFill="1" applyBorder="1" applyAlignment="1" applyProtection="1">
      <alignment vertical="center"/>
    </xf>
    <xf numFmtId="0" fontId="36" fillId="4" borderId="12" xfId="0" applyFont="1" applyFill="1" applyBorder="1" applyAlignment="1" applyProtection="1">
      <alignment vertical="center"/>
    </xf>
    <xf numFmtId="0" fontId="40" fillId="0" borderId="70" xfId="0" applyFont="1" applyFill="1" applyBorder="1" applyAlignment="1" applyProtection="1">
      <alignment horizontal="left" vertical="center" wrapText="1"/>
    </xf>
    <xf numFmtId="176" fontId="41" fillId="0" borderId="132" xfId="0" quotePrefix="1" applyNumberFormat="1" applyFont="1" applyFill="1" applyBorder="1" applyAlignment="1" applyProtection="1">
      <alignment horizontal="center" vertical="center"/>
    </xf>
    <xf numFmtId="176" fontId="36" fillId="0" borderId="132" xfId="0" quotePrefix="1" applyNumberFormat="1" applyFont="1" applyFill="1" applyBorder="1" applyAlignment="1" applyProtection="1">
      <alignment horizontal="center" vertical="center"/>
    </xf>
    <xf numFmtId="0" fontId="90" fillId="0" borderId="188" xfId="0" applyFont="1" applyFill="1" applyBorder="1" applyAlignment="1" applyProtection="1">
      <alignment horizontal="left" vertical="center"/>
    </xf>
    <xf numFmtId="0" fontId="90" fillId="0" borderId="183" xfId="0" applyFont="1" applyFill="1" applyBorder="1" applyAlignment="1" applyProtection="1">
      <alignment horizontal="left" vertical="center"/>
    </xf>
    <xf numFmtId="0" fontId="90" fillId="0" borderId="105" xfId="0" applyFont="1" applyFill="1" applyBorder="1" applyAlignment="1" applyProtection="1">
      <alignment horizontal="left" vertical="center"/>
    </xf>
    <xf numFmtId="0" fontId="90" fillId="0" borderId="179" xfId="0" applyFont="1" applyFill="1" applyBorder="1" applyAlignment="1" applyProtection="1">
      <alignment horizontal="left" vertical="center"/>
    </xf>
    <xf numFmtId="0" fontId="90" fillId="0" borderId="97" xfId="0" applyFont="1" applyFill="1" applyBorder="1" applyAlignment="1" applyProtection="1">
      <alignment horizontal="left" vertical="center" wrapText="1"/>
    </xf>
    <xf numFmtId="0" fontId="93" fillId="0" borderId="97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vertical="top"/>
    </xf>
    <xf numFmtId="0" fontId="22" fillId="0" borderId="0" xfId="0" applyFont="1" applyAlignment="1">
      <alignment vertical="top"/>
    </xf>
    <xf numFmtId="0" fontId="22" fillId="0" borderId="0" xfId="0" applyFont="1" applyBorder="1" applyAlignment="1">
      <alignment vertical="top"/>
    </xf>
    <xf numFmtId="0" fontId="0" fillId="4" borderId="0" xfId="0" applyFill="1" applyBorder="1" applyAlignment="1" applyProtection="1">
      <alignment vertical="top"/>
    </xf>
    <xf numFmtId="0" fontId="38" fillId="0" borderId="0" xfId="0" applyFont="1" applyBorder="1" applyAlignment="1" applyProtection="1">
      <alignment vertical="top"/>
    </xf>
    <xf numFmtId="0" fontId="38" fillId="2" borderId="0" xfId="0" applyFont="1" applyFill="1" applyBorder="1" applyAlignment="1" applyProtection="1">
      <alignment vertical="top" shrinkToFit="1"/>
    </xf>
    <xf numFmtId="0" fontId="89" fillId="0" borderId="0" xfId="0" applyFont="1" applyAlignment="1" applyProtection="1">
      <alignment vertical="top"/>
    </xf>
    <xf numFmtId="0" fontId="73" fillId="0" borderId="0" xfId="0" applyFont="1" applyAlignment="1" applyProtection="1">
      <alignment vertical="top"/>
    </xf>
    <xf numFmtId="178" fontId="85" fillId="0" borderId="42" xfId="0" applyNumberFormat="1" applyFont="1" applyFill="1" applyBorder="1" applyAlignment="1" applyProtection="1">
      <alignment wrapText="1"/>
      <protection locked="0"/>
    </xf>
    <xf numFmtId="0" fontId="24" fillId="0" borderId="0" xfId="0" applyFont="1" applyBorder="1" applyProtection="1">
      <alignment vertical="center"/>
      <protection locked="0"/>
    </xf>
    <xf numFmtId="0" fontId="24" fillId="0" borderId="45" xfId="0" applyFont="1" applyBorder="1" applyProtection="1">
      <alignment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40" fillId="0" borderId="48" xfId="0" applyFont="1" applyBorder="1" applyAlignment="1" applyProtection="1">
      <alignment vertical="center"/>
      <protection locked="0"/>
    </xf>
    <xf numFmtId="0" fontId="49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Protection="1">
      <alignment vertical="center"/>
      <protection locked="0"/>
    </xf>
    <xf numFmtId="0" fontId="24" fillId="0" borderId="0" xfId="0" applyFont="1" applyFill="1" applyBorder="1" applyProtection="1">
      <alignment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11" fillId="4" borderId="0" xfId="0" applyFont="1" applyFill="1" applyBorder="1" applyAlignment="1" applyProtection="1">
      <alignment vertical="top"/>
      <protection locked="0"/>
    </xf>
    <xf numFmtId="0" fontId="12" fillId="4" borderId="0" xfId="0" applyFont="1" applyFill="1" applyBorder="1" applyAlignment="1" applyProtection="1">
      <alignment horizontal="left" vertical="top"/>
      <protection locked="0"/>
    </xf>
    <xf numFmtId="0" fontId="12" fillId="4" borderId="0" xfId="0" applyFont="1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2" fillId="4" borderId="0" xfId="0" applyFont="1" applyFill="1" applyBorder="1" applyAlignment="1" applyProtection="1">
      <alignment horizontal="center" vertical="center"/>
    </xf>
    <xf numFmtId="0" fontId="65" fillId="2" borderId="0" xfId="0" applyFont="1" applyFill="1" applyProtection="1">
      <alignment vertical="center"/>
    </xf>
    <xf numFmtId="0" fontId="42" fillId="4" borderId="35" xfId="0" applyFont="1" applyFill="1" applyBorder="1" applyAlignment="1" applyProtection="1">
      <alignment horizontal="left" vertical="center" wrapText="1"/>
      <protection locked="0"/>
    </xf>
    <xf numFmtId="0" fontId="8" fillId="12" borderId="214" xfId="0" applyFont="1" applyFill="1" applyBorder="1" applyAlignment="1" applyProtection="1">
      <alignment horizontal="center" vertical="center" wrapText="1"/>
    </xf>
    <xf numFmtId="0" fontId="8" fillId="12" borderId="216" xfId="0" applyFont="1" applyFill="1" applyBorder="1" applyAlignment="1" applyProtection="1">
      <alignment horizontal="center" vertical="center" wrapText="1"/>
    </xf>
    <xf numFmtId="0" fontId="29" fillId="12" borderId="219" xfId="0" applyFont="1" applyFill="1" applyBorder="1" applyAlignment="1" applyProtection="1">
      <alignment horizontal="center" vertical="center" wrapText="1"/>
    </xf>
    <xf numFmtId="0" fontId="14" fillId="17" borderId="220" xfId="0" applyFont="1" applyFill="1" applyBorder="1" applyAlignment="1" applyProtection="1">
      <alignment horizontal="center" vertical="center" wrapText="1"/>
    </xf>
    <xf numFmtId="0" fontId="25" fillId="2" borderId="0" xfId="0" applyFont="1" applyFill="1" applyProtection="1">
      <alignment vertical="center"/>
    </xf>
    <xf numFmtId="0" fontId="25" fillId="0" borderId="0" xfId="0" applyFont="1" applyFill="1" applyProtection="1">
      <alignment vertical="center"/>
    </xf>
    <xf numFmtId="0" fontId="34" fillId="2" borderId="0" xfId="0" applyFont="1" applyFill="1" applyProtection="1">
      <alignment vertical="center"/>
    </xf>
    <xf numFmtId="0" fontId="25" fillId="0" borderId="0" xfId="0" applyFont="1" applyProtection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Protection="1">
      <alignment vertical="center"/>
    </xf>
    <xf numFmtId="0" fontId="74" fillId="0" borderId="0" xfId="0" applyFont="1">
      <alignment vertical="center"/>
    </xf>
    <xf numFmtId="49" fontId="74" fillId="0" borderId="0" xfId="0" applyNumberFormat="1" applyFont="1" applyAlignment="1">
      <alignment horizontal="center" vertical="center"/>
    </xf>
    <xf numFmtId="0" fontId="19" fillId="4" borderId="29" xfId="0" applyFont="1" applyFill="1" applyBorder="1" applyAlignment="1" applyProtection="1">
      <alignment horizontal="left" vertical="center"/>
    </xf>
    <xf numFmtId="0" fontId="37" fillId="4" borderId="26" xfId="0" applyFont="1" applyFill="1" applyBorder="1" applyAlignment="1" applyProtection="1">
      <alignment horizontal="center" vertical="center"/>
    </xf>
    <xf numFmtId="0" fontId="37" fillId="4" borderId="28" xfId="0" applyFont="1" applyFill="1" applyBorder="1" applyAlignment="1" applyProtection="1">
      <alignment horizontal="center" vertical="center"/>
    </xf>
    <xf numFmtId="0" fontId="19" fillId="4" borderId="30" xfId="0" applyFont="1" applyFill="1" applyBorder="1" applyAlignment="1" applyProtection="1">
      <alignment horizontal="left" vertical="center"/>
    </xf>
    <xf numFmtId="0" fontId="8" fillId="12" borderId="223" xfId="0" applyFont="1" applyFill="1" applyBorder="1" applyAlignment="1" applyProtection="1">
      <alignment horizontal="center" vertical="center" wrapText="1"/>
    </xf>
    <xf numFmtId="0" fontId="14" fillId="17" borderId="224" xfId="0" applyFont="1" applyFill="1" applyBorder="1" applyAlignment="1" applyProtection="1">
      <alignment horizontal="center" vertical="center" wrapText="1"/>
    </xf>
    <xf numFmtId="0" fontId="55" fillId="11" borderId="190" xfId="0" applyFont="1" applyFill="1" applyBorder="1" applyAlignment="1" applyProtection="1">
      <alignment horizontal="center" vertical="center" shrinkToFit="1"/>
    </xf>
    <xf numFmtId="0" fontId="105" fillId="4" borderId="32" xfId="0" applyFont="1" applyFill="1" applyBorder="1" applyAlignment="1" applyProtection="1">
      <alignment horizontal="center" vertical="center" wrapText="1"/>
      <protection locked="0"/>
    </xf>
    <xf numFmtId="0" fontId="12" fillId="4" borderId="229" xfId="0" applyFont="1" applyFill="1" applyBorder="1" applyAlignment="1" applyProtection="1">
      <alignment horizontal="center" vertical="center"/>
      <protection locked="0"/>
    </xf>
    <xf numFmtId="0" fontId="12" fillId="4" borderId="230" xfId="0" applyFont="1" applyFill="1" applyBorder="1" applyAlignment="1" applyProtection="1">
      <alignment horizontal="center" vertical="center"/>
      <protection locked="0"/>
    </xf>
    <xf numFmtId="0" fontId="12" fillId="4" borderId="232" xfId="0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alignment vertical="center"/>
    </xf>
    <xf numFmtId="0" fontId="106" fillId="0" borderId="0" xfId="0" applyFont="1" applyFill="1" applyBorder="1" applyAlignment="1" applyProtection="1">
      <alignment vertical="center"/>
    </xf>
    <xf numFmtId="0" fontId="107" fillId="0" borderId="0" xfId="0" applyFont="1" applyBorder="1" applyAlignment="1" applyProtection="1">
      <alignment horizontal="left" vertical="center"/>
    </xf>
    <xf numFmtId="0" fontId="82" fillId="0" borderId="0" xfId="0" applyFont="1" applyBorder="1" applyAlignment="1" applyProtection="1">
      <alignment horizontal="right" vertical="center" wrapText="1"/>
    </xf>
    <xf numFmtId="0" fontId="76" fillId="0" borderId="0" xfId="0" applyFont="1" applyBorder="1" applyAlignment="1" applyProtection="1">
      <alignment horizontal="right" vertical="top" wrapText="1"/>
    </xf>
    <xf numFmtId="0" fontId="82" fillId="0" borderId="0" xfId="0" applyFont="1" applyAlignment="1" applyProtection="1">
      <alignment horizontal="right" vertical="center"/>
    </xf>
    <xf numFmtId="0" fontId="108" fillId="0" borderId="0" xfId="0" applyFont="1" applyFill="1" applyBorder="1" applyAlignment="1" applyProtection="1">
      <alignment horizontal="right" vertical="center"/>
    </xf>
    <xf numFmtId="0" fontId="108" fillId="0" borderId="0" xfId="0" applyFont="1" applyFill="1" applyBorder="1" applyAlignment="1" applyProtection="1">
      <alignment horizontal="left" vertical="center"/>
    </xf>
    <xf numFmtId="0" fontId="82" fillId="0" borderId="0" xfId="0" applyFont="1" applyFill="1" applyBorder="1" applyAlignment="1" applyProtection="1">
      <alignment horizontal="right" vertical="center" wrapText="1"/>
    </xf>
    <xf numFmtId="0" fontId="76" fillId="0" borderId="0" xfId="0" applyFont="1" applyBorder="1" applyAlignment="1" applyProtection="1">
      <alignment vertical="top" wrapText="1"/>
    </xf>
    <xf numFmtId="0" fontId="106" fillId="10" borderId="41" xfId="0" applyFont="1" applyFill="1" applyBorder="1" applyAlignment="1" applyProtection="1">
      <alignment horizontal="center"/>
    </xf>
    <xf numFmtId="0" fontId="106" fillId="0" borderId="42" xfId="0" applyFont="1" applyBorder="1" applyAlignment="1" applyProtection="1">
      <alignment horizontal="center" vertical="center"/>
    </xf>
    <xf numFmtId="0" fontId="82" fillId="0" borderId="42" xfId="0" applyFont="1" applyBorder="1" applyProtection="1">
      <alignment vertical="center"/>
    </xf>
    <xf numFmtId="0" fontId="103" fillId="0" borderId="42" xfId="0" applyFont="1" applyBorder="1" applyProtection="1">
      <alignment vertical="center"/>
      <protection locked="0"/>
    </xf>
    <xf numFmtId="0" fontId="106" fillId="0" borderId="0" xfId="0" applyFont="1" applyBorder="1" applyAlignment="1" applyProtection="1">
      <alignment vertical="center"/>
      <protection locked="0"/>
    </xf>
    <xf numFmtId="0" fontId="69" fillId="0" borderId="0" xfId="0" applyFont="1" applyAlignment="1">
      <alignment vertical="top"/>
    </xf>
    <xf numFmtId="0" fontId="106" fillId="0" borderId="0" xfId="0" applyFont="1" applyBorder="1" applyAlignment="1" applyProtection="1">
      <alignment horizontal="center" vertical="center"/>
    </xf>
    <xf numFmtId="0" fontId="95" fillId="0" borderId="0" xfId="0" applyFont="1" applyBorder="1" applyAlignment="1" applyProtection="1">
      <alignment vertical="center"/>
    </xf>
    <xf numFmtId="0" fontId="82" fillId="0" borderId="63" xfId="0" applyFont="1" applyBorder="1" applyAlignment="1" applyProtection="1">
      <alignment horizontal="left" vertical="center"/>
    </xf>
    <xf numFmtId="0" fontId="82" fillId="0" borderId="75" xfId="0" applyFont="1" applyBorder="1" applyAlignment="1" applyProtection="1">
      <alignment horizontal="left" vertical="center"/>
    </xf>
    <xf numFmtId="0" fontId="82" fillId="0" borderId="57" xfId="0" applyFont="1" applyBorder="1" applyAlignment="1" applyProtection="1">
      <alignment horizontal="left" vertical="center"/>
    </xf>
    <xf numFmtId="0" fontId="82" fillId="0" borderId="90" xfId="0" applyFont="1" applyBorder="1" applyAlignment="1" applyProtection="1">
      <alignment horizontal="left" vertical="center"/>
    </xf>
    <xf numFmtId="0" fontId="76" fillId="0" borderId="63" xfId="0" applyFont="1" applyBorder="1" applyAlignment="1" applyProtection="1">
      <alignment horizontal="left" vertical="center"/>
    </xf>
    <xf numFmtId="0" fontId="76" fillId="0" borderId="75" xfId="0" applyFont="1" applyBorder="1" applyAlignment="1" applyProtection="1">
      <alignment horizontal="left" vertical="center"/>
    </xf>
    <xf numFmtId="0" fontId="76" fillId="0" borderId="57" xfId="0" applyFont="1" applyBorder="1" applyAlignment="1" applyProtection="1">
      <alignment horizontal="left" vertical="center"/>
    </xf>
    <xf numFmtId="0" fontId="76" fillId="0" borderId="90" xfId="0" applyFont="1" applyBorder="1" applyAlignment="1" applyProtection="1">
      <alignment horizontal="left" vertical="center"/>
    </xf>
    <xf numFmtId="0" fontId="0" fillId="0" borderId="0" xfId="0" applyFont="1" applyAlignment="1"/>
    <xf numFmtId="0" fontId="76" fillId="0" borderId="117" xfId="0" applyFont="1" applyBorder="1" applyAlignment="1" applyProtection="1">
      <alignment horizontal="left" vertical="center"/>
    </xf>
    <xf numFmtId="0" fontId="76" fillId="0" borderId="118" xfId="0" applyFont="1" applyBorder="1" applyAlignment="1" applyProtection="1">
      <alignment horizontal="left" vertical="center"/>
    </xf>
    <xf numFmtId="0" fontId="76" fillId="0" borderId="120" xfId="0" applyFont="1" applyBorder="1" applyAlignment="1" applyProtection="1">
      <alignment horizontal="left" vertical="center"/>
    </xf>
    <xf numFmtId="0" fontId="0" fillId="0" borderId="0" xfId="0" applyFont="1">
      <alignment vertical="center"/>
    </xf>
    <xf numFmtId="0" fontId="69" fillId="0" borderId="0" xfId="0" applyFont="1" applyAlignment="1"/>
    <xf numFmtId="0" fontId="36" fillId="0" borderId="0" xfId="0" applyFont="1" applyFill="1" applyBorder="1" applyAlignment="1" applyProtection="1">
      <alignment horizontal="left"/>
    </xf>
    <xf numFmtId="0" fontId="22" fillId="0" borderId="0" xfId="0" applyFont="1" applyAlignment="1"/>
    <xf numFmtId="0" fontId="78" fillId="0" borderId="0" xfId="0" applyFont="1" applyFill="1" applyBorder="1" applyAlignment="1" applyProtection="1">
      <alignment horizontal="center"/>
    </xf>
    <xf numFmtId="0" fontId="78" fillId="0" borderId="0" xfId="0" applyFont="1" applyFill="1" applyBorder="1" applyAlignment="1" applyProtection="1"/>
    <xf numFmtId="0" fontId="48" fillId="0" borderId="0" xfId="0" applyFont="1" applyFill="1" applyBorder="1" applyAlignment="1" applyProtection="1"/>
    <xf numFmtId="0" fontId="46" fillId="0" borderId="0" xfId="0" applyFont="1" applyFill="1" applyBorder="1" applyAlignment="1" applyProtection="1"/>
    <xf numFmtId="0" fontId="24" fillId="0" borderId="0" xfId="0" applyFont="1" applyBorder="1" applyAlignment="1" applyProtection="1">
      <alignment horizontal="center"/>
    </xf>
    <xf numFmtId="0" fontId="34" fillId="0" borderId="0" xfId="0" applyFont="1" applyAlignment="1" applyProtection="1"/>
    <xf numFmtId="0" fontId="35" fillId="0" borderId="0" xfId="0" applyFont="1" applyAlignment="1" applyProtection="1"/>
    <xf numFmtId="0" fontId="59" fillId="0" borderId="0" xfId="0" applyFont="1" applyAlignment="1" applyProtection="1"/>
    <xf numFmtId="0" fontId="44" fillId="2" borderId="0" xfId="0" applyFont="1" applyFill="1" applyAlignment="1" applyProtection="1"/>
    <xf numFmtId="0" fontId="15" fillId="0" borderId="63" xfId="0" applyFont="1" applyBorder="1" applyAlignment="1" applyProtection="1">
      <alignment horizontal="left" vertical="center"/>
    </xf>
    <xf numFmtId="0" fontId="15" fillId="0" borderId="75" xfId="0" applyFont="1" applyBorder="1" applyAlignment="1" applyProtection="1">
      <alignment horizontal="left" vertical="center"/>
    </xf>
    <xf numFmtId="0" fontId="15" fillId="0" borderId="57" xfId="0" applyFont="1" applyBorder="1" applyAlignment="1" applyProtection="1">
      <alignment horizontal="left" vertical="center"/>
    </xf>
    <xf numFmtId="0" fontId="15" fillId="0" borderId="90" xfId="0" applyFont="1" applyBorder="1" applyAlignment="1" applyProtection="1">
      <alignment horizontal="left" vertical="center"/>
    </xf>
    <xf numFmtId="0" fontId="14" fillId="0" borderId="63" xfId="0" applyFont="1" applyBorder="1" applyAlignment="1" applyProtection="1">
      <alignment horizontal="left" vertical="center"/>
    </xf>
    <xf numFmtId="0" fontId="14" fillId="0" borderId="75" xfId="0" applyFont="1" applyBorder="1" applyAlignment="1" applyProtection="1">
      <alignment horizontal="left" vertical="center"/>
    </xf>
    <xf numFmtId="0" fontId="14" fillId="0" borderId="57" xfId="0" applyFont="1" applyBorder="1" applyAlignment="1" applyProtection="1">
      <alignment horizontal="left" vertical="center"/>
    </xf>
    <xf numFmtId="0" fontId="14" fillId="0" borderId="90" xfId="0" applyFont="1" applyBorder="1" applyAlignment="1" applyProtection="1">
      <alignment horizontal="left" vertical="center"/>
    </xf>
    <xf numFmtId="0" fontId="44" fillId="0" borderId="0" xfId="0" applyFont="1" applyAlignment="1"/>
    <xf numFmtId="0" fontId="14" fillId="0" borderId="117" xfId="0" applyFont="1" applyBorder="1" applyAlignment="1" applyProtection="1">
      <alignment horizontal="left" vertical="center"/>
    </xf>
    <xf numFmtId="0" fontId="14" fillId="0" borderId="118" xfId="0" applyFont="1" applyBorder="1" applyAlignment="1" applyProtection="1">
      <alignment horizontal="left" vertical="center"/>
    </xf>
    <xf numFmtId="0" fontId="14" fillId="0" borderId="120" xfId="0" applyFont="1" applyBorder="1" applyAlignment="1" applyProtection="1">
      <alignment horizontal="left" vertical="center"/>
    </xf>
    <xf numFmtId="0" fontId="66" fillId="0" borderId="0" xfId="0" applyFont="1" applyBorder="1" applyAlignment="1">
      <alignment vertical="center" wrapText="1"/>
    </xf>
    <xf numFmtId="49" fontId="42" fillId="0" borderId="0" xfId="0" applyNumberFormat="1" applyFont="1">
      <alignment vertical="center"/>
    </xf>
    <xf numFmtId="49" fontId="80" fillId="0" borderId="0" xfId="0" applyNumberFormat="1" applyFont="1">
      <alignment vertical="center"/>
    </xf>
    <xf numFmtId="56" fontId="86" fillId="0" borderId="0" xfId="0" applyNumberFormat="1" applyFont="1" applyBorder="1" applyAlignment="1" applyProtection="1">
      <alignment vertical="center"/>
    </xf>
    <xf numFmtId="0" fontId="88" fillId="0" borderId="25" xfId="0" applyFont="1" applyFill="1" applyBorder="1" applyAlignment="1" applyProtection="1">
      <alignment horizontal="center" vertical="center" shrinkToFit="1"/>
    </xf>
    <xf numFmtId="0" fontId="40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</xf>
    <xf numFmtId="0" fontId="41" fillId="2" borderId="0" xfId="0" applyFont="1" applyFill="1" applyBorder="1" applyAlignment="1" applyProtection="1">
      <alignment horizontal="left" vertical="center" wrapText="1"/>
    </xf>
    <xf numFmtId="0" fontId="66" fillId="2" borderId="0" xfId="0" applyFont="1" applyFill="1" applyBorder="1" applyAlignment="1" applyProtection="1">
      <alignment horizontal="left" vertical="center" wrapText="1"/>
    </xf>
    <xf numFmtId="0" fontId="38" fillId="0" borderId="160" xfId="0" applyFont="1" applyFill="1" applyBorder="1" applyAlignment="1" applyProtection="1">
      <alignment horizontal="left" vertical="center" shrinkToFit="1"/>
      <protection locked="0"/>
    </xf>
    <xf numFmtId="0" fontId="26" fillId="2" borderId="0" xfId="0" applyFont="1" applyFill="1" applyAlignment="1" applyProtection="1">
      <alignment horizontal="left" vertical="center"/>
    </xf>
    <xf numFmtId="0" fontId="38" fillId="7" borderId="244" xfId="0" applyFont="1" applyFill="1" applyBorder="1" applyAlignment="1" applyProtection="1">
      <alignment horizontal="center" vertical="center" shrinkToFit="1"/>
    </xf>
    <xf numFmtId="0" fontId="18" fillId="0" borderId="245" xfId="0" applyFont="1" applyFill="1" applyBorder="1" applyAlignment="1" applyProtection="1">
      <alignment vertical="center" shrinkToFit="1"/>
    </xf>
    <xf numFmtId="0" fontId="15" fillId="0" borderId="247" xfId="0" applyFont="1" applyBorder="1" applyAlignment="1" applyProtection="1">
      <alignment horizontal="center" vertical="center" wrapText="1"/>
    </xf>
    <xf numFmtId="0" fontId="15" fillId="0" borderId="248" xfId="0" applyFont="1" applyBorder="1" applyAlignment="1" applyProtection="1">
      <alignment horizontal="center" vertical="center" wrapText="1"/>
    </xf>
    <xf numFmtId="0" fontId="15" fillId="0" borderId="249" xfId="0" applyFont="1" applyBorder="1" applyAlignment="1" applyProtection="1">
      <alignment horizontal="center" vertical="center" wrapText="1"/>
    </xf>
    <xf numFmtId="0" fontId="7" fillId="0" borderId="250" xfId="0" applyFont="1" applyBorder="1" applyAlignment="1" applyProtection="1">
      <alignment horizontal="center" vertical="center"/>
    </xf>
    <xf numFmtId="0" fontId="7" fillId="0" borderId="251" xfId="0" applyFont="1" applyBorder="1" applyAlignment="1" applyProtection="1">
      <alignment horizontal="center" vertical="center"/>
    </xf>
    <xf numFmtId="0" fontId="7" fillId="0" borderId="252" xfId="0" applyFont="1" applyBorder="1" applyAlignment="1" applyProtection="1">
      <alignment horizontal="center" vertical="center"/>
    </xf>
    <xf numFmtId="0" fontId="40" fillId="2" borderId="200" xfId="0" applyFont="1" applyFill="1" applyBorder="1" applyAlignment="1" applyProtection="1">
      <alignment horizontal="left" vertical="center" wrapText="1"/>
    </xf>
    <xf numFmtId="0" fontId="40" fillId="2" borderId="12" xfId="0" applyFont="1" applyFill="1" applyBorder="1" applyAlignment="1" applyProtection="1">
      <alignment horizontal="left" vertical="center" wrapText="1"/>
    </xf>
    <xf numFmtId="0" fontId="42" fillId="4" borderId="26" xfId="0" applyFont="1" applyFill="1" applyBorder="1" applyAlignment="1" applyProtection="1">
      <alignment horizontal="left" vertical="center" shrinkToFit="1"/>
    </xf>
    <xf numFmtId="0" fontId="42" fillId="4" borderId="231" xfId="0" applyFont="1" applyFill="1" applyBorder="1" applyAlignment="1" applyProtection="1">
      <alignment horizontal="left" vertical="center" shrinkToFit="1"/>
    </xf>
    <xf numFmtId="0" fontId="42" fillId="4" borderId="233" xfId="0" applyFont="1" applyFill="1" applyBorder="1" applyAlignment="1" applyProtection="1">
      <alignment horizontal="left" vertical="center" shrinkToFit="1"/>
    </xf>
    <xf numFmtId="0" fontId="38" fillId="4" borderId="31" xfId="0" applyFont="1" applyFill="1" applyBorder="1" applyAlignment="1" applyProtection="1">
      <alignment horizontal="left" vertical="center" shrinkToFit="1"/>
    </xf>
    <xf numFmtId="0" fontId="40" fillId="8" borderId="6" xfId="0" applyFont="1" applyFill="1" applyBorder="1" applyAlignment="1" applyProtection="1">
      <alignment horizontal="left" vertical="center" wrapText="1"/>
      <protection locked="0"/>
    </xf>
    <xf numFmtId="0" fontId="18" fillId="2" borderId="16" xfId="0" applyFont="1" applyFill="1" applyBorder="1" applyAlignment="1" applyProtection="1">
      <alignment vertical="center" shrinkToFit="1"/>
    </xf>
    <xf numFmtId="0" fontId="7" fillId="2" borderId="16" xfId="0" applyFont="1" applyFill="1" applyBorder="1" applyAlignment="1" applyProtection="1">
      <alignment vertical="center"/>
    </xf>
    <xf numFmtId="0" fontId="41" fillId="18" borderId="259" xfId="0" applyFont="1" applyFill="1" applyBorder="1" applyAlignment="1" applyProtection="1">
      <alignment horizontal="left" vertical="center" wrapText="1"/>
    </xf>
    <xf numFmtId="0" fontId="3" fillId="18" borderId="0" xfId="0" applyFont="1" applyFill="1" applyBorder="1" applyProtection="1">
      <alignment vertical="center"/>
    </xf>
    <xf numFmtId="0" fontId="41" fillId="18" borderId="260" xfId="0" applyFont="1" applyFill="1" applyBorder="1" applyAlignment="1" applyProtection="1">
      <alignment horizontal="left" vertical="center" wrapText="1"/>
    </xf>
    <xf numFmtId="0" fontId="110" fillId="18" borderId="0" xfId="0" applyFont="1" applyFill="1" applyBorder="1" applyAlignment="1" applyProtection="1">
      <alignment horizontal="center" vertical="center"/>
    </xf>
    <xf numFmtId="0" fontId="66" fillId="18" borderId="259" xfId="0" applyFont="1" applyFill="1" applyBorder="1" applyAlignment="1" applyProtection="1">
      <alignment horizontal="left" vertical="center" wrapText="1"/>
    </xf>
    <xf numFmtId="0" fontId="66" fillId="18" borderId="260" xfId="0" applyFont="1" applyFill="1" applyBorder="1" applyAlignment="1" applyProtection="1">
      <alignment horizontal="left" vertical="center" wrapText="1"/>
    </xf>
    <xf numFmtId="0" fontId="15" fillId="18" borderId="259" xfId="0" applyFont="1" applyFill="1" applyBorder="1" applyAlignment="1" applyProtection="1">
      <alignment horizontal="center" vertical="center" wrapText="1"/>
    </xf>
    <xf numFmtId="0" fontId="15" fillId="18" borderId="260" xfId="0" applyFont="1" applyFill="1" applyBorder="1" applyAlignment="1" applyProtection="1">
      <alignment horizontal="center" vertical="center" wrapText="1"/>
    </xf>
    <xf numFmtId="0" fontId="3" fillId="18" borderId="259" xfId="0" applyFont="1" applyFill="1" applyBorder="1" applyProtection="1">
      <alignment vertical="center"/>
    </xf>
    <xf numFmtId="0" fontId="3" fillId="18" borderId="260" xfId="0" applyFont="1" applyFill="1" applyBorder="1" applyProtection="1">
      <alignment vertical="center"/>
    </xf>
    <xf numFmtId="0" fontId="3" fillId="18" borderId="261" xfId="0" applyFont="1" applyFill="1" applyBorder="1" applyProtection="1">
      <alignment vertical="center"/>
    </xf>
    <xf numFmtId="0" fontId="3" fillId="18" borderId="262" xfId="0" applyFont="1" applyFill="1" applyBorder="1" applyProtection="1">
      <alignment vertical="center"/>
    </xf>
    <xf numFmtId="0" fontId="3" fillId="18" borderId="263" xfId="0" applyFont="1" applyFill="1" applyBorder="1" applyProtection="1">
      <alignment vertical="center"/>
    </xf>
    <xf numFmtId="0" fontId="114" fillId="18" borderId="0" xfId="0" applyFont="1" applyFill="1" applyBorder="1" applyAlignment="1" applyProtection="1">
      <alignment vertical="center" wrapText="1"/>
    </xf>
    <xf numFmtId="49" fontId="89" fillId="0" borderId="0" xfId="0" applyNumberFormat="1" applyFont="1" applyBorder="1" applyAlignment="1" applyProtection="1">
      <alignment vertical="center"/>
    </xf>
    <xf numFmtId="0" fontId="14" fillId="17" borderId="266" xfId="0" applyFont="1" applyFill="1" applyBorder="1" applyAlignment="1" applyProtection="1">
      <alignment horizontal="center" vertical="center" wrapText="1"/>
    </xf>
    <xf numFmtId="0" fontId="14" fillId="17" borderId="267" xfId="0" applyFont="1" applyFill="1" applyBorder="1" applyAlignment="1" applyProtection="1">
      <alignment horizontal="center" vertical="center" wrapText="1"/>
    </xf>
    <xf numFmtId="0" fontId="92" fillId="0" borderId="46" xfId="0" applyFont="1" applyFill="1" applyBorder="1" applyAlignment="1" applyProtection="1">
      <alignment horizontal="center" vertical="center" shrinkToFit="1"/>
    </xf>
    <xf numFmtId="0" fontId="92" fillId="0" borderId="127" xfId="0" applyFont="1" applyFill="1" applyBorder="1" applyAlignment="1" applyProtection="1">
      <alignment horizontal="center" vertical="center" shrinkToFit="1"/>
    </xf>
    <xf numFmtId="0" fontId="92" fillId="0" borderId="84" xfId="0" applyFont="1" applyFill="1" applyBorder="1" applyAlignment="1" applyProtection="1">
      <alignment horizontal="center" vertical="center" shrinkToFit="1"/>
    </xf>
    <xf numFmtId="0" fontId="92" fillId="0" borderId="133" xfId="0" applyFont="1" applyFill="1" applyBorder="1" applyAlignment="1" applyProtection="1">
      <alignment horizontal="center" vertical="center" shrinkToFit="1"/>
    </xf>
    <xf numFmtId="0" fontId="92" fillId="0" borderId="196" xfId="0" applyFont="1" applyFill="1" applyBorder="1" applyAlignment="1" applyProtection="1">
      <alignment horizontal="center" vertical="center"/>
    </xf>
    <xf numFmtId="0" fontId="92" fillId="0" borderId="89" xfId="0" applyFont="1" applyFill="1" applyBorder="1" applyAlignment="1" applyProtection="1">
      <alignment horizontal="center" vertical="center"/>
    </xf>
    <xf numFmtId="0" fontId="92" fillId="0" borderId="92" xfId="0" applyFont="1" applyFill="1" applyBorder="1" applyAlignment="1" applyProtection="1">
      <alignment horizontal="center" vertical="center"/>
    </xf>
    <xf numFmtId="0" fontId="92" fillId="0" borderId="46" xfId="0" applyFont="1" applyFill="1" applyBorder="1" applyAlignment="1" applyProtection="1">
      <alignment horizontal="center" vertical="center"/>
    </xf>
    <xf numFmtId="0" fontId="92" fillId="0" borderId="43" xfId="0" applyFont="1" applyFill="1" applyBorder="1" applyAlignment="1" applyProtection="1">
      <alignment horizontal="center" vertical="center"/>
    </xf>
    <xf numFmtId="0" fontId="92" fillId="0" borderId="84" xfId="0" applyFont="1" applyFill="1" applyBorder="1" applyAlignment="1" applyProtection="1">
      <alignment horizontal="center" vertical="center"/>
    </xf>
    <xf numFmtId="0" fontId="8" fillId="12" borderId="271" xfId="0" applyFont="1" applyFill="1" applyBorder="1" applyAlignment="1" applyProtection="1">
      <alignment horizontal="center" vertical="center" wrapText="1"/>
    </xf>
    <xf numFmtId="0" fontId="8" fillId="12" borderId="272" xfId="0" applyFont="1" applyFill="1" applyBorder="1" applyAlignment="1" applyProtection="1">
      <alignment horizontal="center" vertical="center" wrapText="1"/>
    </xf>
    <xf numFmtId="0" fontId="40" fillId="12" borderId="55" xfId="0" applyFont="1" applyFill="1" applyBorder="1" applyAlignment="1">
      <alignment vertical="center" wrapText="1"/>
    </xf>
    <xf numFmtId="0" fontId="40" fillId="18" borderId="259" xfId="0" applyFont="1" applyFill="1" applyBorder="1" applyAlignment="1" applyProtection="1">
      <alignment horizontal="left" vertical="center" wrapText="1"/>
    </xf>
    <xf numFmtId="0" fontId="40" fillId="18" borderId="260" xfId="0" applyFont="1" applyFill="1" applyBorder="1" applyAlignment="1" applyProtection="1">
      <alignment horizontal="left" vertical="center" wrapText="1"/>
    </xf>
    <xf numFmtId="0" fontId="41" fillId="2" borderId="0" xfId="0" applyFont="1" applyFill="1" applyBorder="1" applyAlignment="1" applyProtection="1">
      <alignment horizontal="left" vertical="top" wrapText="1"/>
    </xf>
    <xf numFmtId="0" fontId="41" fillId="18" borderId="259" xfId="0" applyFont="1" applyFill="1" applyBorder="1" applyAlignment="1" applyProtection="1">
      <alignment horizontal="left" vertical="top" wrapText="1"/>
    </xf>
    <xf numFmtId="0" fontId="41" fillId="18" borderId="260" xfId="0" applyFont="1" applyFill="1" applyBorder="1" applyAlignment="1" applyProtection="1">
      <alignment horizontal="left" vertical="top" wrapText="1"/>
    </xf>
    <xf numFmtId="0" fontId="73" fillId="0" borderId="0" xfId="0" applyFont="1">
      <alignment vertical="center"/>
    </xf>
    <xf numFmtId="0" fontId="64" fillId="0" borderId="0" xfId="0" applyFont="1">
      <alignment vertical="center"/>
    </xf>
    <xf numFmtId="0" fontId="116" fillId="0" borderId="0" xfId="0" applyFont="1">
      <alignment vertical="center"/>
    </xf>
    <xf numFmtId="0" fontId="41" fillId="0" borderId="0" xfId="0" applyFont="1" applyAlignment="1">
      <alignment vertical="center" wrapText="1"/>
    </xf>
    <xf numFmtId="181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2" borderId="73" xfId="0" applyFont="1" applyFill="1" applyBorder="1">
      <alignment vertical="center"/>
    </xf>
    <xf numFmtId="49" fontId="12" fillId="2" borderId="71" xfId="0" applyNumberFormat="1" applyFont="1" applyFill="1" applyBorder="1" applyAlignment="1">
      <alignment horizontal="left" vertical="center"/>
    </xf>
    <xf numFmtId="49" fontId="12" fillId="2" borderId="89" xfId="0" applyNumberFormat="1" applyFont="1" applyFill="1" applyBorder="1" applyAlignment="1">
      <alignment horizontal="left" vertical="center"/>
    </xf>
    <xf numFmtId="0" fontId="75" fillId="2" borderId="71" xfId="0" applyFont="1" applyFill="1" applyBorder="1">
      <alignment vertical="center"/>
    </xf>
    <xf numFmtId="49" fontId="76" fillId="2" borderId="73" xfId="0" applyNumberFormat="1" applyFont="1" applyFill="1" applyBorder="1" applyAlignment="1">
      <alignment horizontal="center" vertical="center"/>
    </xf>
    <xf numFmtId="0" fontId="13" fillId="2" borderId="155" xfId="0" applyFont="1" applyFill="1" applyBorder="1" applyAlignment="1">
      <alignment horizontal="center" vertical="center"/>
    </xf>
    <xf numFmtId="0" fontId="76" fillId="0" borderId="44" xfId="0" applyFont="1" applyBorder="1">
      <alignment vertical="center"/>
    </xf>
    <xf numFmtId="0" fontId="12" fillId="2" borderId="144" xfId="0" applyFont="1" applyFill="1" applyBorder="1">
      <alignment vertical="center"/>
    </xf>
    <xf numFmtId="0" fontId="12" fillId="2" borderId="145" xfId="0" applyFont="1" applyFill="1" applyBorder="1" applyAlignment="1">
      <alignment horizontal="left" vertical="center"/>
    </xf>
    <xf numFmtId="0" fontId="12" fillId="2" borderId="143" xfId="0" applyFont="1" applyFill="1" applyBorder="1" applyAlignment="1">
      <alignment horizontal="left" vertical="center"/>
    </xf>
    <xf numFmtId="0" fontId="75" fillId="2" borderId="145" xfId="0" applyFont="1" applyFill="1" applyBorder="1" applyAlignment="1">
      <alignment vertical="center" wrapText="1"/>
    </xf>
    <xf numFmtId="49" fontId="43" fillId="4" borderId="144" xfId="0" applyNumberFormat="1" applyFont="1" applyFill="1" applyBorder="1" applyAlignment="1">
      <alignment horizontal="center" vertical="center" wrapText="1"/>
    </xf>
    <xf numFmtId="0" fontId="64" fillId="2" borderId="154" xfId="0" applyFont="1" applyFill="1" applyBorder="1" applyAlignment="1">
      <alignment vertical="center" wrapText="1"/>
    </xf>
    <xf numFmtId="49" fontId="76" fillId="0" borderId="44" xfId="0" applyNumberFormat="1" applyFont="1" applyBorder="1" applyAlignment="1">
      <alignment horizontal="center" vertical="center" wrapText="1"/>
    </xf>
    <xf numFmtId="0" fontId="55" fillId="4" borderId="163" xfId="0" applyFont="1" applyFill="1" applyBorder="1" applyAlignment="1">
      <alignment vertical="center" wrapText="1"/>
    </xf>
    <xf numFmtId="0" fontId="55" fillId="4" borderId="163" xfId="0" applyFont="1" applyFill="1" applyBorder="1" applyAlignment="1">
      <alignment vertical="center" shrinkToFit="1"/>
    </xf>
    <xf numFmtId="0" fontId="12" fillId="2" borderId="147" xfId="0" applyFont="1" applyFill="1" applyBorder="1">
      <alignment vertical="center"/>
    </xf>
    <xf numFmtId="0" fontId="12" fillId="2" borderId="148" xfId="0" applyFont="1" applyFill="1" applyBorder="1" applyAlignment="1">
      <alignment horizontal="left" vertical="center"/>
    </xf>
    <xf numFmtId="0" fontId="12" fillId="2" borderId="146" xfId="0" applyFont="1" applyFill="1" applyBorder="1" applyAlignment="1">
      <alignment horizontal="left" vertical="center"/>
    </xf>
    <xf numFmtId="0" fontId="75" fillId="2" borderId="148" xfId="0" applyFont="1" applyFill="1" applyBorder="1" applyAlignment="1">
      <alignment vertical="center" wrapText="1"/>
    </xf>
    <xf numFmtId="49" fontId="43" fillId="4" borderId="147" xfId="0" applyNumberFormat="1" applyFont="1" applyFill="1" applyBorder="1" applyAlignment="1">
      <alignment horizontal="center" vertical="center" wrapText="1"/>
    </xf>
    <xf numFmtId="0" fontId="64" fillId="2" borderId="156" xfId="0" applyFont="1" applyFill="1" applyBorder="1" applyAlignment="1">
      <alignment vertical="center" wrapText="1"/>
    </xf>
    <xf numFmtId="0" fontId="64" fillId="0" borderId="44" xfId="0" applyFont="1" applyBorder="1" applyAlignment="1">
      <alignment vertical="center" wrapText="1"/>
    </xf>
    <xf numFmtId="0" fontId="55" fillId="4" borderId="164" xfId="0" applyFont="1" applyFill="1" applyBorder="1" applyAlignment="1">
      <alignment vertical="center" shrinkToFit="1"/>
    </xf>
    <xf numFmtId="0" fontId="55" fillId="4" borderId="164" xfId="0" applyFont="1" applyFill="1" applyBorder="1" applyAlignment="1">
      <alignment vertical="center" wrapText="1"/>
    </xf>
    <xf numFmtId="0" fontId="75" fillId="2" borderId="148" xfId="0" applyFont="1" applyFill="1" applyBorder="1">
      <alignment vertical="center"/>
    </xf>
    <xf numFmtId="0" fontId="64" fillId="0" borderId="44" xfId="0" applyFont="1" applyBorder="1">
      <alignment vertical="center"/>
    </xf>
    <xf numFmtId="0" fontId="55" fillId="4" borderId="164" xfId="0" applyFont="1" applyFill="1" applyBorder="1">
      <alignment vertical="center"/>
    </xf>
    <xf numFmtId="49" fontId="12" fillId="2" borderId="148" xfId="0" applyNumberFormat="1" applyFont="1" applyFill="1" applyBorder="1" applyAlignment="1">
      <alignment horizontal="left" vertical="center"/>
    </xf>
    <xf numFmtId="49" fontId="12" fillId="2" borderId="146" xfId="0" applyNumberFormat="1" applyFont="1" applyFill="1" applyBorder="1" applyAlignment="1">
      <alignment horizontal="left" vertical="center"/>
    </xf>
    <xf numFmtId="0" fontId="55" fillId="4" borderId="165" xfId="0" applyFont="1" applyFill="1" applyBorder="1" applyAlignment="1">
      <alignment vertical="center" shrinkToFit="1"/>
    </xf>
    <xf numFmtId="0" fontId="55" fillId="4" borderId="165" xfId="0" applyFont="1" applyFill="1" applyBorder="1" applyAlignment="1">
      <alignment vertical="center" wrapText="1"/>
    </xf>
    <xf numFmtId="49" fontId="75" fillId="2" borderId="148" xfId="0" applyNumberFormat="1" applyFont="1" applyFill="1" applyBorder="1" applyAlignment="1">
      <alignment horizontal="center" vertical="center" wrapText="1"/>
    </xf>
    <xf numFmtId="49" fontId="12" fillId="2" borderId="157" xfId="0" applyNumberFormat="1" applyFont="1" applyFill="1" applyBorder="1" applyAlignment="1">
      <alignment horizontal="left" vertical="center"/>
    </xf>
    <xf numFmtId="49" fontId="12" fillId="2" borderId="158" xfId="0" applyNumberFormat="1" applyFont="1" applyFill="1" applyBorder="1" applyAlignment="1">
      <alignment horizontal="left" vertical="center"/>
    </xf>
    <xf numFmtId="49" fontId="12" fillId="2" borderId="149" xfId="0" applyNumberFormat="1" applyFont="1" applyFill="1" applyBorder="1" applyAlignment="1">
      <alignment horizontal="left" vertical="center"/>
    </xf>
    <xf numFmtId="0" fontId="12" fillId="2" borderId="151" xfId="0" applyFont="1" applyFill="1" applyBorder="1">
      <alignment vertical="center"/>
    </xf>
    <xf numFmtId="49" fontId="12" fillId="2" borderId="152" xfId="0" applyNumberFormat="1" applyFont="1" applyFill="1" applyBorder="1" applyAlignment="1">
      <alignment horizontal="left" vertical="center"/>
    </xf>
    <xf numFmtId="49" fontId="74" fillId="2" borderId="152" xfId="0" applyNumberFormat="1" applyFont="1" applyFill="1" applyBorder="1" applyAlignment="1">
      <alignment horizontal="left" vertical="center"/>
    </xf>
    <xf numFmtId="49" fontId="74" fillId="2" borderId="152" xfId="0" applyNumberFormat="1" applyFont="1" applyFill="1" applyBorder="1" applyAlignment="1">
      <alignment horizontal="center" vertical="center"/>
    </xf>
    <xf numFmtId="49" fontId="12" fillId="2" borderId="153" xfId="0" applyNumberFormat="1" applyFont="1" applyFill="1" applyBorder="1" applyAlignment="1">
      <alignment horizontal="left" vertical="center"/>
    </xf>
    <xf numFmtId="0" fontId="41" fillId="4" borderId="278" xfId="0" applyFont="1" applyFill="1" applyBorder="1" applyAlignment="1" applyProtection="1">
      <alignment vertical="top" wrapText="1"/>
      <protection locked="0"/>
    </xf>
    <xf numFmtId="0" fontId="66" fillId="5" borderId="23" xfId="0" applyFont="1" applyFill="1" applyBorder="1" applyAlignment="1">
      <alignment horizontal="center" wrapText="1"/>
    </xf>
    <xf numFmtId="0" fontId="41" fillId="4" borderId="22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>
      <alignment vertical="center"/>
    </xf>
    <xf numFmtId="0" fontId="0" fillId="2" borderId="0" xfId="0" applyFill="1" applyAlignment="1" applyProtection="1">
      <alignment vertical="center"/>
    </xf>
    <xf numFmtId="0" fontId="24" fillId="0" borderId="41" xfId="0" applyFont="1" applyBorder="1">
      <alignment vertical="center"/>
    </xf>
    <xf numFmtId="0" fontId="22" fillId="19" borderId="6" xfId="0" applyFont="1" applyFill="1" applyBorder="1" applyAlignment="1" applyProtection="1">
      <alignment horizontal="center" vertical="center" wrapText="1"/>
      <protection locked="0"/>
    </xf>
    <xf numFmtId="0" fontId="39" fillId="0" borderId="65" xfId="0" applyFont="1" applyBorder="1">
      <alignment vertical="center"/>
    </xf>
    <xf numFmtId="0" fontId="39" fillId="0" borderId="66" xfId="0" applyFont="1" applyBorder="1">
      <alignment vertical="center"/>
    </xf>
    <xf numFmtId="0" fontId="8" fillId="0" borderId="67" xfId="0" applyFont="1" applyBorder="1" applyProtection="1">
      <alignment vertical="center"/>
    </xf>
    <xf numFmtId="0" fontId="39" fillId="0" borderId="72" xfId="0" applyFont="1" applyBorder="1">
      <alignment vertical="center"/>
    </xf>
    <xf numFmtId="0" fontId="39" fillId="0" borderId="73" xfId="0" applyFont="1" applyBorder="1">
      <alignment vertical="center"/>
    </xf>
    <xf numFmtId="0" fontId="8" fillId="0" borderId="74" xfId="0" applyFont="1" applyBorder="1" applyProtection="1">
      <alignment vertical="center"/>
    </xf>
    <xf numFmtId="0" fontId="15" fillId="0" borderId="74" xfId="0" applyFont="1" applyFill="1" applyBorder="1" applyAlignment="1" applyProtection="1">
      <alignment horizontal="left" vertical="center"/>
    </xf>
    <xf numFmtId="0" fontId="39" fillId="0" borderId="80" xfId="0" applyFont="1" applyBorder="1">
      <alignment vertical="center"/>
    </xf>
    <xf numFmtId="0" fontId="39" fillId="0" borderId="81" xfId="0" applyFont="1" applyBorder="1">
      <alignment vertical="center"/>
    </xf>
    <xf numFmtId="0" fontId="8" fillId="0" borderId="82" xfId="0" applyFont="1" applyBorder="1" applyProtection="1">
      <alignment vertical="center"/>
    </xf>
    <xf numFmtId="0" fontId="39" fillId="0" borderId="86" xfId="0" applyFont="1" applyBorder="1">
      <alignment vertical="center"/>
    </xf>
    <xf numFmtId="0" fontId="39" fillId="0" borderId="47" xfId="0" applyFont="1" applyBorder="1">
      <alignment vertical="center"/>
    </xf>
    <xf numFmtId="0" fontId="8" fillId="0" borderId="87" xfId="0" applyFont="1" applyBorder="1" applyProtection="1">
      <alignment vertical="center"/>
    </xf>
    <xf numFmtId="0" fontId="39" fillId="0" borderId="94" xfId="0" applyFont="1" applyBorder="1">
      <alignment vertical="center"/>
    </xf>
    <xf numFmtId="0" fontId="39" fillId="0" borderId="95" xfId="0" applyFont="1" applyBorder="1">
      <alignment vertical="center"/>
    </xf>
    <xf numFmtId="0" fontId="8" fillId="0" borderId="96" xfId="0" applyFont="1" applyBorder="1" applyProtection="1">
      <alignment vertical="center"/>
    </xf>
    <xf numFmtId="0" fontId="39" fillId="0" borderId="98" xfId="0" applyFont="1" applyBorder="1">
      <alignment vertical="center"/>
    </xf>
    <xf numFmtId="0" fontId="39" fillId="0" borderId="55" xfId="0" applyFont="1" applyBorder="1">
      <alignment vertical="center"/>
    </xf>
    <xf numFmtId="0" fontId="8" fillId="0" borderId="99" xfId="0" applyFont="1" applyBorder="1" applyProtection="1">
      <alignment vertical="center"/>
    </xf>
    <xf numFmtId="0" fontId="39" fillId="0" borderId="65" xfId="0" applyFont="1" applyBorder="1" applyProtection="1">
      <alignment vertical="center"/>
    </xf>
    <xf numFmtId="0" fontId="39" fillId="0" borderId="66" xfId="0" applyFont="1" applyBorder="1" applyProtection="1">
      <alignment vertical="center"/>
    </xf>
    <xf numFmtId="0" fontId="39" fillId="0" borderId="72" xfId="0" applyFont="1" applyBorder="1" applyProtection="1">
      <alignment vertical="center"/>
    </xf>
    <xf numFmtId="0" fontId="39" fillId="0" borderId="73" xfId="0" applyFont="1" applyBorder="1" applyProtection="1">
      <alignment vertical="center"/>
    </xf>
    <xf numFmtId="0" fontId="39" fillId="0" borderId="80" xfId="0" applyFont="1" applyBorder="1" applyProtection="1">
      <alignment vertical="center"/>
    </xf>
    <xf numFmtId="0" fontId="39" fillId="0" borderId="81" xfId="0" applyFont="1" applyBorder="1" applyProtection="1">
      <alignment vertical="center"/>
    </xf>
    <xf numFmtId="0" fontId="39" fillId="0" borderId="86" xfId="0" applyFont="1" applyBorder="1" applyProtection="1">
      <alignment vertical="center"/>
    </xf>
    <xf numFmtId="0" fontId="39" fillId="0" borderId="47" xfId="0" applyFont="1" applyBorder="1" applyProtection="1">
      <alignment vertical="center"/>
    </xf>
    <xf numFmtId="0" fontId="39" fillId="0" borderId="94" xfId="0" applyFont="1" applyBorder="1" applyProtection="1">
      <alignment vertical="center"/>
    </xf>
    <xf numFmtId="0" fontId="39" fillId="0" borderId="95" xfId="0" applyFont="1" applyBorder="1" applyProtection="1">
      <alignment vertical="center"/>
    </xf>
    <xf numFmtId="0" fontId="39" fillId="0" borderId="98" xfId="0" applyFont="1" applyBorder="1" applyProtection="1">
      <alignment vertical="center"/>
    </xf>
    <xf numFmtId="0" fontId="39" fillId="0" borderId="55" xfId="0" applyFont="1" applyBorder="1" applyProtection="1">
      <alignment vertical="center"/>
    </xf>
    <xf numFmtId="0" fontId="117" fillId="0" borderId="0" xfId="0" applyFont="1">
      <alignment vertical="center"/>
    </xf>
    <xf numFmtId="182" fontId="12" fillId="4" borderId="35" xfId="0" applyNumberFormat="1" applyFont="1" applyFill="1" applyBorder="1" applyAlignment="1" applyProtection="1">
      <alignment horizontal="center" vertical="center"/>
      <protection locked="0"/>
    </xf>
    <xf numFmtId="0" fontId="92" fillId="0" borderId="53" xfId="0" applyFont="1" applyFill="1" applyBorder="1" applyAlignment="1" applyProtection="1">
      <alignment horizontal="center" vertical="center" shrinkToFit="1"/>
    </xf>
    <xf numFmtId="0" fontId="92" fillId="0" borderId="0" xfId="0" applyFont="1" applyFill="1" applyBorder="1" applyAlignment="1" applyProtection="1">
      <alignment horizontal="center" vertical="center" shrinkToFit="1"/>
    </xf>
    <xf numFmtId="0" fontId="92" fillId="0" borderId="171" xfId="0" applyFont="1" applyFill="1" applyBorder="1" applyAlignment="1" applyProtection="1">
      <alignment horizontal="center" vertical="center" shrinkToFit="1"/>
    </xf>
    <xf numFmtId="0" fontId="92" fillId="0" borderId="36" xfId="0" applyFont="1" applyFill="1" applyBorder="1" applyAlignment="1" applyProtection="1">
      <alignment horizontal="center" vertical="center" shrinkToFit="1"/>
    </xf>
    <xf numFmtId="0" fontId="92" fillId="0" borderId="171" xfId="0" applyFont="1" applyFill="1" applyBorder="1" applyAlignment="1" applyProtection="1">
      <alignment horizontal="center" vertical="center"/>
    </xf>
    <xf numFmtId="0" fontId="92" fillId="0" borderId="71" xfId="0" applyFont="1" applyFill="1" applyBorder="1" applyAlignment="1" applyProtection="1">
      <alignment horizontal="center" vertical="center"/>
    </xf>
    <xf numFmtId="0" fontId="92" fillId="0" borderId="79" xfId="0" applyFont="1" applyFill="1" applyBorder="1" applyAlignment="1" applyProtection="1">
      <alignment horizontal="center" vertical="center"/>
    </xf>
    <xf numFmtId="0" fontId="92" fillId="0" borderId="53" xfId="0" applyFont="1" applyFill="1" applyBorder="1" applyAlignment="1" applyProtection="1">
      <alignment horizontal="center" vertical="center"/>
    </xf>
    <xf numFmtId="0" fontId="92" fillId="0" borderId="49" xfId="0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 wrapText="1"/>
    </xf>
    <xf numFmtId="49" fontId="25" fillId="0" borderId="0" xfId="0" applyNumberFormat="1" applyFont="1" applyFill="1" applyProtection="1">
      <alignment vertical="center"/>
    </xf>
    <xf numFmtId="0" fontId="25" fillId="0" borderId="0" xfId="0" applyFont="1" applyFill="1" applyAlignment="1" applyProtection="1">
      <alignment horizontal="left" vertical="center"/>
    </xf>
    <xf numFmtId="0" fontId="33" fillId="0" borderId="0" xfId="0" applyNumberFormat="1" applyFont="1" applyFill="1" applyAlignment="1" applyProtection="1">
      <alignment horizontal="center" vertical="center"/>
    </xf>
    <xf numFmtId="0" fontId="33" fillId="0" borderId="0" xfId="0" applyNumberFormat="1" applyFont="1" applyFill="1" applyAlignment="1" applyProtection="1">
      <alignment horizontal="left" vertical="center"/>
    </xf>
    <xf numFmtId="0" fontId="73" fillId="0" borderId="0" xfId="0" applyFont="1" applyAlignment="1" applyProtection="1">
      <alignment vertical="center" wrapText="1"/>
    </xf>
    <xf numFmtId="0" fontId="33" fillId="8" borderId="0" xfId="0" applyFont="1" applyFill="1" applyProtection="1">
      <alignment vertical="center"/>
    </xf>
    <xf numFmtId="0" fontId="28" fillId="2" borderId="0" xfId="0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>
      <alignment horizontal="left" vertical="center"/>
    </xf>
    <xf numFmtId="0" fontId="3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Protection="1">
      <alignment vertical="center"/>
      <protection locked="0"/>
    </xf>
    <xf numFmtId="49" fontId="3" fillId="2" borderId="0" xfId="0" applyNumberFormat="1" applyFont="1" applyFill="1" applyProtection="1">
      <alignment vertical="center"/>
    </xf>
    <xf numFmtId="0" fontId="3" fillId="0" borderId="0" xfId="0" applyFont="1" applyProtection="1">
      <alignment vertical="center"/>
    </xf>
    <xf numFmtId="49" fontId="3" fillId="8" borderId="0" xfId="0" applyNumberFormat="1" applyFont="1" applyFill="1" applyProtection="1">
      <alignment vertical="center"/>
    </xf>
    <xf numFmtId="0" fontId="3" fillId="8" borderId="0" xfId="0" applyFont="1" applyFill="1" applyAlignment="1" applyProtection="1">
      <alignment horizontal="left" vertical="center"/>
    </xf>
    <xf numFmtId="0" fontId="27" fillId="2" borderId="0" xfId="0" applyFont="1" applyFill="1" applyProtection="1">
      <alignment vertical="center"/>
    </xf>
    <xf numFmtId="0" fontId="122" fillId="2" borderId="0" xfId="0" applyFont="1" applyFill="1" applyProtection="1">
      <alignment vertical="center"/>
    </xf>
    <xf numFmtId="0" fontId="27" fillId="2" borderId="0" xfId="0" applyFont="1" applyFill="1" applyBorder="1" applyAlignment="1" applyProtection="1">
      <alignment vertical="center"/>
    </xf>
    <xf numFmtId="0" fontId="122" fillId="2" borderId="0" xfId="0" applyFont="1" applyFill="1" applyAlignment="1" applyProtection="1">
      <alignment vertical="center" wrapText="1"/>
    </xf>
    <xf numFmtId="0" fontId="122" fillId="2" borderId="0" xfId="0" applyFont="1" applyFill="1">
      <alignment vertical="center"/>
    </xf>
    <xf numFmtId="0" fontId="27" fillId="0" borderId="0" xfId="0" applyFont="1" applyFill="1" applyProtection="1">
      <alignment vertical="center"/>
    </xf>
    <xf numFmtId="0" fontId="122" fillId="0" borderId="0" xfId="0" applyFont="1" applyFill="1" applyProtection="1">
      <alignment vertical="center"/>
    </xf>
    <xf numFmtId="0" fontId="122" fillId="0" borderId="0" xfId="0" applyFont="1" applyProtection="1">
      <alignment vertical="center"/>
    </xf>
    <xf numFmtId="0" fontId="123" fillId="2" borderId="0" xfId="0" applyFont="1" applyFill="1" applyProtection="1">
      <alignment vertical="center"/>
    </xf>
    <xf numFmtId="0" fontId="124" fillId="2" borderId="0" xfId="0" applyFont="1" applyFill="1" applyProtection="1">
      <alignment vertical="center"/>
    </xf>
    <xf numFmtId="0" fontId="125" fillId="2" borderId="0" xfId="0" applyNumberFormat="1" applyFont="1" applyFill="1" applyAlignment="1" applyProtection="1">
      <alignment horizontal="center" vertical="center"/>
    </xf>
    <xf numFmtId="0" fontId="125" fillId="0" borderId="0" xfId="0" applyNumberFormat="1" applyFont="1" applyFill="1" applyAlignment="1" applyProtection="1">
      <alignment horizontal="center" vertical="center"/>
    </xf>
    <xf numFmtId="0" fontId="124" fillId="0" borderId="0" xfId="0" applyFont="1" applyFill="1" applyProtection="1">
      <alignment vertical="center"/>
    </xf>
    <xf numFmtId="0" fontId="124" fillId="0" borderId="0" xfId="0" applyFont="1" applyFill="1" applyAlignment="1" applyProtection="1"/>
    <xf numFmtId="0" fontId="125" fillId="0" borderId="0" xfId="0" applyFont="1" applyFill="1" applyProtection="1">
      <alignment vertical="center"/>
    </xf>
    <xf numFmtId="49" fontId="125" fillId="0" borderId="0" xfId="0" applyNumberFormat="1" applyFont="1" applyFill="1" applyAlignment="1" applyProtection="1">
      <alignment horizontal="center" vertical="center"/>
    </xf>
    <xf numFmtId="49" fontId="125" fillId="0" borderId="0" xfId="0" applyNumberFormat="1" applyFont="1" applyFill="1" applyProtection="1">
      <alignment vertical="center"/>
    </xf>
    <xf numFmtId="0" fontId="125" fillId="0" borderId="0" xfId="0" applyFont="1" applyFill="1" applyAlignment="1" applyProtection="1"/>
    <xf numFmtId="0" fontId="125" fillId="0" borderId="0" xfId="0" applyFont="1" applyFill="1">
      <alignment vertical="center"/>
    </xf>
    <xf numFmtId="0" fontId="124" fillId="0" borderId="0" xfId="0" applyFont="1" applyFill="1">
      <alignment vertical="center"/>
    </xf>
    <xf numFmtId="0" fontId="22" fillId="4" borderId="35" xfId="0" applyFont="1" applyFill="1" applyBorder="1" applyAlignment="1" applyProtection="1">
      <alignment horizontal="center" vertical="center" wrapText="1"/>
      <protection locked="0"/>
    </xf>
    <xf numFmtId="178" fontId="12" fillId="11" borderId="193" xfId="0" applyNumberFormat="1" applyFont="1" applyFill="1" applyBorder="1" applyAlignment="1" applyProtection="1">
      <alignment horizontal="center" vertical="center"/>
    </xf>
    <xf numFmtId="0" fontId="13" fillId="0" borderId="56" xfId="0" applyFont="1" applyFill="1" applyBorder="1" applyAlignment="1" applyProtection="1">
      <alignment horizontal="center" vertical="center" shrinkToFit="1"/>
    </xf>
    <xf numFmtId="0" fontId="13" fillId="0" borderId="69" xfId="0" applyFont="1" applyFill="1" applyBorder="1" applyAlignment="1" applyProtection="1">
      <alignment horizontal="center" vertical="center" shrinkToFit="1"/>
    </xf>
    <xf numFmtId="0" fontId="13" fillId="0" borderId="93" xfId="0" applyFont="1" applyFill="1" applyBorder="1" applyAlignment="1" applyProtection="1">
      <alignment horizontal="center" vertical="center" shrinkToFit="1"/>
    </xf>
    <xf numFmtId="0" fontId="13" fillId="0" borderId="97" xfId="0" applyFont="1" applyFill="1" applyBorder="1" applyAlignment="1" applyProtection="1">
      <alignment horizontal="center" vertical="center" shrinkToFit="1"/>
    </xf>
    <xf numFmtId="0" fontId="13" fillId="0" borderId="78" xfId="0" applyFont="1" applyFill="1" applyBorder="1" applyAlignment="1" applyProtection="1">
      <alignment horizontal="center" vertical="center" shrinkToFit="1"/>
    </xf>
    <xf numFmtId="0" fontId="13" fillId="0" borderId="87" xfId="0" applyFont="1" applyFill="1" applyBorder="1" applyAlignment="1" applyProtection="1">
      <alignment horizontal="center" vertical="center" shrinkToFit="1"/>
    </xf>
    <xf numFmtId="0" fontId="13" fillId="0" borderId="130" xfId="0" applyFont="1" applyFill="1" applyBorder="1" applyAlignment="1" applyProtection="1">
      <alignment horizontal="center" vertical="center" shrinkToFit="1"/>
    </xf>
    <xf numFmtId="0" fontId="13" fillId="0" borderId="99" xfId="0" applyFont="1" applyFill="1" applyBorder="1" applyAlignment="1" applyProtection="1">
      <alignment horizontal="center" vertical="center" shrinkToFit="1"/>
    </xf>
    <xf numFmtId="0" fontId="13" fillId="0" borderId="137" xfId="0" applyFont="1" applyFill="1" applyBorder="1" applyAlignment="1" applyProtection="1">
      <alignment horizontal="center" vertical="center" shrinkToFit="1"/>
    </xf>
    <xf numFmtId="0" fontId="13" fillId="0" borderId="129" xfId="0" applyFont="1" applyFill="1" applyBorder="1" applyAlignment="1" applyProtection="1">
      <alignment horizontal="center" vertical="center" shrinkToFit="1"/>
    </xf>
    <xf numFmtId="0" fontId="13" fillId="0" borderId="135" xfId="0" applyFont="1" applyFill="1" applyBorder="1" applyAlignment="1" applyProtection="1">
      <alignment horizontal="center" vertical="center" shrinkToFit="1"/>
    </xf>
    <xf numFmtId="0" fontId="38" fillId="4" borderId="234" xfId="0" applyFont="1" applyFill="1" applyBorder="1" applyAlignment="1" applyProtection="1">
      <alignment horizontal="center" vertical="center" shrinkToFit="1"/>
      <protection locked="0"/>
    </xf>
    <xf numFmtId="0" fontId="38" fillId="4" borderId="33" xfId="0" applyFont="1" applyFill="1" applyBorder="1" applyAlignment="1" applyProtection="1">
      <alignment horizontal="center" vertical="center" shrinkToFit="1"/>
      <protection locked="0"/>
    </xf>
    <xf numFmtId="0" fontId="38" fillId="4" borderId="34" xfId="0" applyFont="1" applyFill="1" applyBorder="1" applyAlignment="1" applyProtection="1">
      <alignment horizontal="center" vertical="center" shrinkToFit="1"/>
      <protection locked="0"/>
    </xf>
    <xf numFmtId="0" fontId="24" fillId="18" borderId="0" xfId="0" applyFont="1" applyFill="1" applyProtection="1">
      <alignment vertical="center"/>
    </xf>
    <xf numFmtId="178" fontId="109" fillId="18" borderId="42" xfId="0" applyNumberFormat="1" applyFont="1" applyFill="1" applyBorder="1" applyAlignment="1" applyProtection="1">
      <alignment vertical="center" wrapText="1"/>
    </xf>
    <xf numFmtId="0" fontId="15" fillId="18" borderId="42" xfId="0" applyFont="1" applyFill="1" applyBorder="1" applyAlignment="1" applyProtection="1">
      <alignment vertical="center" wrapText="1"/>
    </xf>
    <xf numFmtId="0" fontId="51" fillId="18" borderId="42" xfId="0" applyFont="1" applyFill="1" applyBorder="1" applyAlignment="1" applyProtection="1">
      <alignment vertical="center" wrapText="1"/>
    </xf>
    <xf numFmtId="0" fontId="51" fillId="18" borderId="50" xfId="0" applyFont="1" applyFill="1" applyBorder="1" applyAlignment="1" applyProtection="1">
      <alignment vertical="center" wrapText="1"/>
    </xf>
    <xf numFmtId="0" fontId="41" fillId="0" borderId="123" xfId="0" applyFont="1" applyFill="1" applyBorder="1" applyAlignment="1" applyProtection="1">
      <alignment horizontal="center" vertical="center" shrinkToFit="1"/>
    </xf>
    <xf numFmtId="0" fontId="41" fillId="0" borderId="46" xfId="0" applyFont="1" applyFill="1" applyBorder="1" applyAlignment="1" applyProtection="1">
      <alignment horizontal="left" vertical="center" shrinkToFit="1"/>
    </xf>
    <xf numFmtId="0" fontId="41" fillId="0" borderId="122" xfId="0" applyFont="1" applyFill="1" applyBorder="1" applyAlignment="1" applyProtection="1">
      <alignment horizontal="center" vertical="center" shrinkToFit="1"/>
    </xf>
    <xf numFmtId="0" fontId="41" fillId="0" borderId="124" xfId="0" applyFont="1" applyFill="1" applyBorder="1" applyAlignment="1" applyProtection="1">
      <alignment horizontal="center" vertical="center" shrinkToFit="1"/>
    </xf>
    <xf numFmtId="0" fontId="41" fillId="0" borderId="127" xfId="0" applyFont="1" applyFill="1" applyBorder="1" applyAlignment="1" applyProtection="1">
      <alignment horizontal="left" vertical="center" shrinkToFit="1"/>
    </xf>
    <xf numFmtId="0" fontId="41" fillId="0" borderId="125" xfId="0" applyFont="1" applyFill="1" applyBorder="1" applyAlignment="1" applyProtection="1">
      <alignment horizontal="center" vertical="center" shrinkToFit="1"/>
    </xf>
    <xf numFmtId="0" fontId="41" fillId="0" borderId="84" xfId="0" applyFont="1" applyFill="1" applyBorder="1" applyAlignment="1" applyProtection="1">
      <alignment horizontal="left" vertical="center" shrinkToFit="1"/>
    </xf>
    <xf numFmtId="0" fontId="41" fillId="0" borderId="121" xfId="0" applyFont="1" applyFill="1" applyBorder="1" applyAlignment="1" applyProtection="1">
      <alignment horizontal="center" vertical="center" shrinkToFit="1"/>
    </xf>
    <xf numFmtId="0" fontId="41" fillId="0" borderId="133" xfId="0" applyFont="1" applyFill="1" applyBorder="1" applyAlignment="1" applyProtection="1">
      <alignment horizontal="left" vertical="center" shrinkToFit="1"/>
    </xf>
    <xf numFmtId="0" fontId="41" fillId="0" borderId="55" xfId="0" applyFont="1" applyFill="1" applyBorder="1" applyAlignment="1" applyProtection="1">
      <alignment horizontal="left" vertical="center" shrinkToFit="1"/>
    </xf>
    <xf numFmtId="0" fontId="41" fillId="0" borderId="47" xfId="0" applyFont="1" applyFill="1" applyBorder="1" applyAlignment="1" applyProtection="1">
      <alignment horizontal="left" vertical="center" shrinkToFit="1"/>
    </xf>
    <xf numFmtId="0" fontId="41" fillId="0" borderId="44" xfId="0" applyFont="1" applyFill="1" applyBorder="1" applyAlignment="1" applyProtection="1">
      <alignment horizontal="left" vertical="center" shrinkToFit="1"/>
    </xf>
    <xf numFmtId="0" fontId="41" fillId="0" borderId="136" xfId="0" applyFont="1" applyFill="1" applyBorder="1" applyAlignment="1" applyProtection="1">
      <alignment horizontal="left" vertical="center" shrinkToFit="1"/>
    </xf>
    <xf numFmtId="0" fontId="41" fillId="0" borderId="125" xfId="0" applyFont="1" applyFill="1" applyBorder="1" applyAlignment="1" applyProtection="1">
      <alignment horizontal="center" vertical="center"/>
    </xf>
    <xf numFmtId="0" fontId="41" fillId="0" borderId="55" xfId="0" applyFont="1" applyFill="1" applyBorder="1" applyAlignment="1" applyProtection="1">
      <alignment horizontal="left" vertical="center"/>
    </xf>
    <xf numFmtId="0" fontId="41" fillId="0" borderId="196" xfId="0" applyFont="1" applyFill="1" applyBorder="1" applyAlignment="1" applyProtection="1">
      <alignment horizontal="left" vertical="center" shrinkToFit="1"/>
    </xf>
    <xf numFmtId="0" fontId="41" fillId="0" borderId="122" xfId="0" applyFont="1" applyFill="1" applyBorder="1" applyAlignment="1" applyProtection="1">
      <alignment horizontal="center" vertical="center"/>
    </xf>
    <xf numFmtId="0" fontId="41" fillId="0" borderId="73" xfId="0" applyFont="1" applyFill="1" applyBorder="1" applyAlignment="1" applyProtection="1">
      <alignment horizontal="left" vertical="center"/>
    </xf>
    <xf numFmtId="0" fontId="41" fillId="0" borderId="89" xfId="0" applyFont="1" applyFill="1" applyBorder="1" applyAlignment="1" applyProtection="1">
      <alignment horizontal="left" vertical="center" shrinkToFit="1"/>
    </xf>
    <xf numFmtId="0" fontId="41" fillId="0" borderId="121" xfId="0" applyFont="1" applyFill="1" applyBorder="1" applyAlignment="1" applyProtection="1">
      <alignment horizontal="center" vertical="center"/>
    </xf>
    <xf numFmtId="0" fontId="41" fillId="0" borderId="81" xfId="0" applyFont="1" applyFill="1" applyBorder="1" applyAlignment="1" applyProtection="1">
      <alignment horizontal="left" vertical="center"/>
    </xf>
    <xf numFmtId="0" fontId="41" fillId="0" borderId="92" xfId="0" applyFont="1" applyFill="1" applyBorder="1" applyAlignment="1" applyProtection="1">
      <alignment horizontal="left" vertical="center" shrinkToFit="1"/>
    </xf>
    <xf numFmtId="0" fontId="41" fillId="0" borderId="123" xfId="0" applyFont="1" applyFill="1" applyBorder="1" applyAlignment="1" applyProtection="1">
      <alignment horizontal="center" vertical="center"/>
    </xf>
    <xf numFmtId="0" fontId="41" fillId="0" borderId="47" xfId="0" applyFont="1" applyFill="1" applyBorder="1" applyAlignment="1" applyProtection="1">
      <alignment horizontal="left" vertical="center"/>
    </xf>
    <xf numFmtId="0" fontId="41" fillId="0" borderId="124" xfId="0" applyFont="1" applyFill="1" applyBorder="1" applyAlignment="1" applyProtection="1">
      <alignment horizontal="center" vertical="center"/>
    </xf>
    <xf numFmtId="0" fontId="41" fillId="0" borderId="95" xfId="0" applyFont="1" applyFill="1" applyBorder="1" applyAlignment="1" applyProtection="1">
      <alignment horizontal="left" vertical="center"/>
    </xf>
    <xf numFmtId="0" fontId="41" fillId="0" borderId="43" xfId="0" applyFont="1" applyFill="1" applyBorder="1" applyAlignment="1" applyProtection="1">
      <alignment horizontal="left" vertical="center" shrinkToFit="1"/>
    </xf>
    <xf numFmtId="0" fontId="90" fillId="17" borderId="172" xfId="0" applyFont="1" applyFill="1" applyBorder="1" applyAlignment="1">
      <alignment vertical="center" wrapText="1"/>
    </xf>
    <xf numFmtId="0" fontId="55" fillId="4" borderId="89" xfId="0" applyFont="1" applyFill="1" applyBorder="1">
      <alignment vertical="center"/>
    </xf>
    <xf numFmtId="178" fontId="12" fillId="11" borderId="194" xfId="0" applyNumberFormat="1" applyFont="1" applyFill="1" applyBorder="1" applyAlignment="1" applyProtection="1">
      <alignment horizontal="center" vertical="center"/>
    </xf>
    <xf numFmtId="0" fontId="27" fillId="2" borderId="43" xfId="0" applyFont="1" applyFill="1" applyBorder="1" applyProtection="1">
      <alignment vertical="center"/>
    </xf>
    <xf numFmtId="0" fontId="27" fillId="2" borderId="127" xfId="0" applyFont="1" applyFill="1" applyBorder="1" applyProtection="1">
      <alignment vertical="center"/>
    </xf>
    <xf numFmtId="0" fontId="27" fillId="2" borderId="46" xfId="0" applyFont="1" applyFill="1" applyBorder="1" applyProtection="1">
      <alignment vertical="center"/>
    </xf>
    <xf numFmtId="0" fontId="12" fillId="2" borderId="73" xfId="0" applyFont="1" applyFill="1" applyBorder="1" applyAlignment="1">
      <alignment horizontal="center" vertical="center"/>
    </xf>
    <xf numFmtId="0" fontId="12" fillId="2" borderId="88" xfId="0" applyFont="1" applyFill="1" applyBorder="1" applyAlignment="1">
      <alignment horizontal="center" vertical="center"/>
    </xf>
    <xf numFmtId="0" fontId="12" fillId="2" borderId="162" xfId="0" applyFont="1" applyFill="1" applyBorder="1" applyAlignment="1">
      <alignment horizontal="center" vertical="center"/>
    </xf>
    <xf numFmtId="0" fontId="12" fillId="2" borderId="160" xfId="0" applyFont="1" applyFill="1" applyBorder="1" applyAlignment="1">
      <alignment horizontal="center" vertical="center"/>
    </xf>
    <xf numFmtId="0" fontId="121" fillId="6" borderId="13" xfId="0" applyFont="1" applyFill="1" applyBorder="1" applyAlignment="1" applyProtection="1">
      <alignment horizontal="left" vertical="center" wrapText="1"/>
    </xf>
    <xf numFmtId="0" fontId="121" fillId="6" borderId="14" xfId="0" applyFont="1" applyFill="1" applyBorder="1" applyAlignment="1" applyProtection="1">
      <alignment horizontal="left" vertical="center"/>
    </xf>
    <xf numFmtId="0" fontId="121" fillId="6" borderId="15" xfId="0" applyFont="1" applyFill="1" applyBorder="1" applyAlignment="1" applyProtection="1">
      <alignment horizontal="left" vertical="center"/>
    </xf>
    <xf numFmtId="0" fontId="121" fillId="6" borderId="16" xfId="0" applyFont="1" applyFill="1" applyBorder="1" applyAlignment="1" applyProtection="1">
      <alignment horizontal="left" vertical="center"/>
    </xf>
    <xf numFmtId="0" fontId="121" fillId="6" borderId="0" xfId="0" applyFont="1" applyFill="1" applyBorder="1" applyAlignment="1" applyProtection="1">
      <alignment horizontal="left" vertical="center"/>
    </xf>
    <xf numFmtId="0" fontId="121" fillId="6" borderId="17" xfId="0" applyFont="1" applyFill="1" applyBorder="1" applyAlignment="1" applyProtection="1">
      <alignment horizontal="left" vertical="center"/>
    </xf>
    <xf numFmtId="0" fontId="121" fillId="6" borderId="18" xfId="0" applyFont="1" applyFill="1" applyBorder="1" applyAlignment="1" applyProtection="1">
      <alignment horizontal="left" vertical="center"/>
    </xf>
    <xf numFmtId="0" fontId="121" fillId="6" borderId="19" xfId="0" applyFont="1" applyFill="1" applyBorder="1" applyAlignment="1" applyProtection="1">
      <alignment horizontal="left" vertical="center"/>
    </xf>
    <xf numFmtId="0" fontId="121" fillId="6" borderId="20" xfId="0" applyFont="1" applyFill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left" vertical="center"/>
    </xf>
    <xf numFmtId="0" fontId="41" fillId="2" borderId="0" xfId="0" applyFont="1" applyFill="1" applyBorder="1" applyAlignment="1" applyProtection="1">
      <alignment horizontal="left" wrapText="1"/>
    </xf>
    <xf numFmtId="0" fontId="13" fillId="2" borderId="0" xfId="0" applyFont="1" applyFill="1" applyBorder="1" applyAlignment="1" applyProtection="1">
      <alignment horizontal="left" wrapText="1"/>
    </xf>
    <xf numFmtId="0" fontId="13" fillId="2" borderId="0" xfId="0" applyFont="1" applyFill="1" applyAlignment="1" applyProtection="1">
      <alignment horizontal="left" wrapText="1"/>
    </xf>
    <xf numFmtId="0" fontId="15" fillId="2" borderId="37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0" fillId="2" borderId="89" xfId="0" applyFill="1" applyBorder="1" applyAlignment="1" applyProtection="1">
      <alignment horizontal="center" vertical="center"/>
    </xf>
    <xf numFmtId="0" fontId="127" fillId="2" borderId="89" xfId="0" applyFont="1" applyFill="1" applyBorder="1" applyAlignment="1" applyProtection="1">
      <alignment horizontal="center" vertical="center" shrinkToFit="1"/>
    </xf>
    <xf numFmtId="0" fontId="28" fillId="4" borderId="168" xfId="0" applyFont="1" applyFill="1" applyBorder="1" applyAlignment="1" applyProtection="1">
      <alignment horizontal="center" vertical="center" wrapText="1"/>
    </xf>
    <xf numFmtId="0" fontId="28" fillId="4" borderId="169" xfId="0" applyFont="1" applyFill="1" applyBorder="1" applyAlignment="1" applyProtection="1">
      <alignment horizontal="center" vertical="center" wrapText="1"/>
    </xf>
    <xf numFmtId="0" fontId="28" fillId="4" borderId="170" xfId="0" applyFont="1" applyFill="1" applyBorder="1" applyAlignment="1" applyProtection="1">
      <alignment horizontal="center" vertical="center" wrapText="1"/>
    </xf>
    <xf numFmtId="0" fontId="84" fillId="16" borderId="24" xfId="0" applyFont="1" applyFill="1" applyBorder="1" applyAlignment="1" applyProtection="1">
      <alignment horizontal="center" vertical="center" shrinkToFit="1"/>
    </xf>
    <xf numFmtId="0" fontId="84" fillId="16" borderId="139" xfId="0" applyFont="1" applyFill="1" applyBorder="1" applyAlignment="1" applyProtection="1">
      <alignment horizontal="center" vertical="center" shrinkToFit="1"/>
    </xf>
    <xf numFmtId="0" fontId="84" fillId="16" borderId="141" xfId="0" applyFont="1" applyFill="1" applyBorder="1" applyAlignment="1" applyProtection="1">
      <alignment horizontal="center" vertical="center" shrinkToFit="1"/>
    </xf>
    <xf numFmtId="0" fontId="84" fillId="16" borderId="142" xfId="0" applyFont="1" applyFill="1" applyBorder="1" applyAlignment="1" applyProtection="1">
      <alignment horizontal="center" vertical="center" shrinkToFit="1"/>
    </xf>
    <xf numFmtId="0" fontId="104" fillId="12" borderId="24" xfId="0" applyFont="1" applyFill="1" applyBorder="1" applyAlignment="1" applyProtection="1">
      <alignment horizontal="center" vertical="center" shrinkToFit="1"/>
    </xf>
    <xf numFmtId="0" fontId="104" fillId="12" borderId="139" xfId="0" applyFont="1" applyFill="1" applyBorder="1" applyAlignment="1" applyProtection="1">
      <alignment horizontal="center" vertical="center" shrinkToFit="1"/>
    </xf>
    <xf numFmtId="0" fontId="104" fillId="12" borderId="141" xfId="0" applyFont="1" applyFill="1" applyBorder="1" applyAlignment="1" applyProtection="1">
      <alignment horizontal="center" vertical="center" shrinkToFit="1"/>
    </xf>
    <xf numFmtId="0" fontId="104" fillId="12" borderId="142" xfId="0" applyFont="1" applyFill="1" applyBorder="1" applyAlignment="1" applyProtection="1">
      <alignment horizontal="center" vertical="center" shrinkToFit="1"/>
    </xf>
    <xf numFmtId="0" fontId="85" fillId="14" borderId="0" xfId="0" applyFont="1" applyFill="1" applyBorder="1" applyAlignment="1" applyProtection="1">
      <alignment horizontal="center" vertical="center" wrapText="1"/>
    </xf>
    <xf numFmtId="0" fontId="121" fillId="6" borderId="13" xfId="0" applyFont="1" applyFill="1" applyBorder="1" applyAlignment="1" applyProtection="1">
      <alignment horizontal="left" vertical="center" wrapText="1" shrinkToFit="1"/>
    </xf>
    <xf numFmtId="0" fontId="121" fillId="6" borderId="14" xfId="0" applyFont="1" applyFill="1" applyBorder="1" applyAlignment="1" applyProtection="1">
      <alignment horizontal="left" vertical="center" wrapText="1" shrinkToFit="1"/>
    </xf>
    <xf numFmtId="0" fontId="121" fillId="6" borderId="15" xfId="0" applyFont="1" applyFill="1" applyBorder="1" applyAlignment="1" applyProtection="1">
      <alignment horizontal="left" vertical="center" wrapText="1" shrinkToFit="1"/>
    </xf>
    <xf numFmtId="0" fontId="121" fillId="6" borderId="16" xfId="0" applyFont="1" applyFill="1" applyBorder="1" applyAlignment="1" applyProtection="1">
      <alignment horizontal="left" vertical="center" wrapText="1" shrinkToFit="1"/>
    </xf>
    <xf numFmtId="0" fontId="121" fillId="6" borderId="0" xfId="0" applyFont="1" applyFill="1" applyBorder="1" applyAlignment="1" applyProtection="1">
      <alignment horizontal="left" vertical="center" wrapText="1" shrinkToFit="1"/>
    </xf>
    <xf numFmtId="0" fontId="121" fillId="6" borderId="17" xfId="0" applyFont="1" applyFill="1" applyBorder="1" applyAlignment="1" applyProtection="1">
      <alignment horizontal="left" vertical="center" wrapText="1" shrinkToFit="1"/>
    </xf>
    <xf numFmtId="0" fontId="121" fillId="6" borderId="18" xfId="0" applyFont="1" applyFill="1" applyBorder="1" applyAlignment="1" applyProtection="1">
      <alignment horizontal="left" vertical="center" wrapText="1" shrinkToFit="1"/>
    </xf>
    <xf numFmtId="0" fontId="121" fillId="6" borderId="19" xfId="0" applyFont="1" applyFill="1" applyBorder="1" applyAlignment="1" applyProtection="1">
      <alignment horizontal="left" vertical="center" wrapText="1" shrinkToFit="1"/>
    </xf>
    <xf numFmtId="0" fontId="121" fillId="6" borderId="20" xfId="0" applyFont="1" applyFill="1" applyBorder="1" applyAlignment="1" applyProtection="1">
      <alignment horizontal="left" vertical="center" wrapText="1" shrinkToFit="1"/>
    </xf>
    <xf numFmtId="0" fontId="55" fillId="3" borderId="6" xfId="0" applyFont="1" applyFill="1" applyBorder="1" applyAlignment="1" applyProtection="1">
      <alignment horizontal="center" vertical="center"/>
      <protection locked="0"/>
    </xf>
    <xf numFmtId="0" fontId="55" fillId="3" borderId="7" xfId="0" applyFont="1" applyFill="1" applyBorder="1" applyAlignment="1" applyProtection="1">
      <alignment horizontal="center" vertical="center"/>
      <protection locked="0"/>
    </xf>
    <xf numFmtId="0" fontId="55" fillId="3" borderId="8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8" fillId="4" borderId="24" xfId="0" applyFont="1" applyFill="1" applyBorder="1" applyAlignment="1" applyProtection="1">
      <alignment horizontal="center" vertical="center" shrinkToFit="1"/>
    </xf>
    <xf numFmtId="0" fontId="8" fillId="4" borderId="21" xfId="0" applyFont="1" applyFill="1" applyBorder="1" applyAlignment="1" applyProtection="1">
      <alignment horizontal="center" vertical="center" shrinkToFit="1"/>
    </xf>
    <xf numFmtId="0" fontId="8" fillId="4" borderId="139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>
      <alignment horizontal="center" vertical="center" shrinkToFit="1"/>
    </xf>
    <xf numFmtId="0" fontId="8" fillId="4" borderId="140" xfId="0" applyFont="1" applyFill="1" applyBorder="1" applyAlignment="1" applyProtection="1">
      <alignment horizontal="center" vertical="center" shrinkToFit="1"/>
    </xf>
    <xf numFmtId="0" fontId="8" fillId="4" borderId="141" xfId="0" applyFont="1" applyFill="1" applyBorder="1" applyAlignment="1" applyProtection="1">
      <alignment horizontal="center" vertical="center" shrinkToFit="1"/>
    </xf>
    <xf numFmtId="0" fontId="8" fillId="4" borderId="23" xfId="0" applyFont="1" applyFill="1" applyBorder="1" applyAlignment="1" applyProtection="1">
      <alignment horizontal="center" vertical="center" shrinkToFit="1"/>
    </xf>
    <xf numFmtId="0" fontId="8" fillId="4" borderId="142" xfId="0" applyFont="1" applyFill="1" applyBorder="1" applyAlignment="1" applyProtection="1">
      <alignment horizontal="center" vertical="center" shrinkToFit="1"/>
    </xf>
    <xf numFmtId="0" fontId="7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70" fillId="0" borderId="239" xfId="0" applyFont="1" applyFill="1" applyBorder="1" applyAlignment="1" applyProtection="1">
      <alignment horizontal="left" vertical="center" wrapText="1"/>
    </xf>
    <xf numFmtId="0" fontId="70" fillId="0" borderId="240" xfId="0" applyFont="1" applyFill="1" applyBorder="1" applyAlignment="1" applyProtection="1">
      <alignment horizontal="left" vertical="center" wrapText="1"/>
    </xf>
    <xf numFmtId="0" fontId="70" fillId="0" borderId="241" xfId="0" applyFont="1" applyFill="1" applyBorder="1" applyAlignment="1" applyProtection="1">
      <alignment horizontal="left" vertical="center" wrapText="1"/>
    </xf>
    <xf numFmtId="0" fontId="28" fillId="2" borderId="12" xfId="0" applyFont="1" applyFill="1" applyBorder="1" applyAlignment="1" applyProtection="1">
      <alignment horizontal="left" vertical="center" wrapText="1"/>
    </xf>
    <xf numFmtId="0" fontId="113" fillId="18" borderId="256" xfId="0" applyFont="1" applyFill="1" applyBorder="1" applyAlignment="1" applyProtection="1">
      <alignment horizontal="center" vertical="center" wrapText="1"/>
    </xf>
    <xf numFmtId="0" fontId="113" fillId="18" borderId="257" xfId="0" applyFont="1" applyFill="1" applyBorder="1" applyAlignment="1" applyProtection="1">
      <alignment horizontal="center" vertical="center" wrapText="1"/>
    </xf>
    <xf numFmtId="0" fontId="113" fillId="18" borderId="258" xfId="0" applyFont="1" applyFill="1" applyBorder="1" applyAlignment="1" applyProtection="1">
      <alignment horizontal="center" vertical="center" wrapText="1"/>
    </xf>
    <xf numFmtId="0" fontId="40" fillId="4" borderId="225" xfId="0" applyFont="1" applyFill="1" applyBorder="1" applyAlignment="1" applyProtection="1">
      <alignment horizontal="left" vertical="center" wrapText="1"/>
    </xf>
    <xf numFmtId="0" fontId="40" fillId="4" borderId="226" xfId="0" applyFont="1" applyFill="1" applyBorder="1" applyAlignment="1" applyProtection="1">
      <alignment horizontal="left" vertical="center" wrapText="1"/>
    </xf>
    <xf numFmtId="0" fontId="40" fillId="4" borderId="227" xfId="0" applyFont="1" applyFill="1" applyBorder="1" applyAlignment="1" applyProtection="1">
      <alignment horizontal="left" vertical="center" wrapText="1"/>
    </xf>
    <xf numFmtId="0" fontId="7" fillId="3" borderId="243" xfId="0" applyFont="1" applyFill="1" applyBorder="1" applyAlignment="1" applyProtection="1">
      <alignment horizontal="center" vertical="center"/>
    </xf>
    <xf numFmtId="0" fontId="7" fillId="3" borderId="242" xfId="0" applyFont="1" applyFill="1" applyBorder="1" applyAlignment="1" applyProtection="1">
      <alignment horizontal="center" vertical="center"/>
    </xf>
    <xf numFmtId="0" fontId="15" fillId="0" borderId="246" xfId="0" applyFont="1" applyBorder="1" applyAlignment="1" applyProtection="1">
      <alignment horizontal="center" vertical="center" wrapText="1"/>
    </xf>
    <xf numFmtId="0" fontId="15" fillId="0" borderId="255" xfId="0" applyFont="1" applyBorder="1" applyAlignment="1" applyProtection="1">
      <alignment horizontal="center" vertical="center" wrapText="1"/>
    </xf>
    <xf numFmtId="0" fontId="85" fillId="15" borderId="0" xfId="0" applyFont="1" applyFill="1" applyBorder="1" applyAlignment="1" applyProtection="1">
      <alignment horizontal="center" vertical="center" wrapText="1"/>
    </xf>
    <xf numFmtId="0" fontId="119" fillId="6" borderId="13" xfId="0" applyFont="1" applyFill="1" applyBorder="1" applyAlignment="1" applyProtection="1">
      <alignment horizontal="left" vertical="center" wrapText="1" shrinkToFit="1"/>
    </xf>
    <xf numFmtId="0" fontId="119" fillId="6" borderId="14" xfId="0" applyFont="1" applyFill="1" applyBorder="1" applyAlignment="1" applyProtection="1">
      <alignment horizontal="left" vertical="center" wrapText="1" shrinkToFit="1"/>
    </xf>
    <xf numFmtId="0" fontId="119" fillId="6" borderId="15" xfId="0" applyFont="1" applyFill="1" applyBorder="1" applyAlignment="1" applyProtection="1">
      <alignment horizontal="left" vertical="center" wrapText="1" shrinkToFit="1"/>
    </xf>
    <xf numFmtId="0" fontId="119" fillId="6" borderId="16" xfId="0" applyFont="1" applyFill="1" applyBorder="1" applyAlignment="1" applyProtection="1">
      <alignment horizontal="left" vertical="center" wrapText="1" shrinkToFit="1"/>
    </xf>
    <xf numFmtId="0" fontId="119" fillId="6" borderId="0" xfId="0" applyFont="1" applyFill="1" applyBorder="1" applyAlignment="1" applyProtection="1">
      <alignment horizontal="left" vertical="center" wrapText="1" shrinkToFit="1"/>
    </xf>
    <xf numFmtId="0" fontId="119" fillId="6" borderId="17" xfId="0" applyFont="1" applyFill="1" applyBorder="1" applyAlignment="1" applyProtection="1">
      <alignment horizontal="left" vertical="center" wrapText="1" shrinkToFit="1"/>
    </xf>
    <xf numFmtId="0" fontId="119" fillId="6" borderId="18" xfId="0" applyFont="1" applyFill="1" applyBorder="1" applyAlignment="1" applyProtection="1">
      <alignment horizontal="left" vertical="center" wrapText="1" shrinkToFit="1"/>
    </xf>
    <xf numFmtId="0" fontId="119" fillId="6" borderId="19" xfId="0" applyFont="1" applyFill="1" applyBorder="1" applyAlignment="1" applyProtection="1">
      <alignment horizontal="left" vertical="center" wrapText="1" shrinkToFit="1"/>
    </xf>
    <xf numFmtId="0" fontId="119" fillId="6" borderId="20" xfId="0" applyFont="1" applyFill="1" applyBorder="1" applyAlignment="1" applyProtection="1">
      <alignment horizontal="left" vertical="center" wrapText="1" shrinkToFit="1"/>
    </xf>
    <xf numFmtId="0" fontId="15" fillId="0" borderId="253" xfId="0" applyFont="1" applyBorder="1" applyAlignment="1" applyProtection="1">
      <alignment horizontal="center" vertical="center" wrapText="1"/>
    </xf>
    <xf numFmtId="0" fontId="15" fillId="0" borderId="254" xfId="0" applyFont="1" applyBorder="1" applyAlignment="1" applyProtection="1">
      <alignment horizontal="center" vertical="center" wrapText="1"/>
    </xf>
    <xf numFmtId="0" fontId="22" fillId="4" borderId="6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left" vertical="center"/>
    </xf>
    <xf numFmtId="0" fontId="8" fillId="12" borderId="215" xfId="0" applyFont="1" applyFill="1" applyBorder="1" applyAlignment="1" applyProtection="1">
      <alignment horizontal="center" vertical="center"/>
    </xf>
    <xf numFmtId="0" fontId="8" fillId="12" borderId="217" xfId="0" applyFont="1" applyFill="1" applyBorder="1" applyAlignment="1" applyProtection="1">
      <alignment horizontal="center" vertical="center"/>
    </xf>
    <xf numFmtId="0" fontId="8" fillId="12" borderId="222" xfId="0" applyFont="1" applyFill="1" applyBorder="1" applyAlignment="1" applyProtection="1">
      <alignment horizontal="center" vertical="center"/>
    </xf>
    <xf numFmtId="0" fontId="19" fillId="12" borderId="217" xfId="0" applyFont="1" applyFill="1" applyBorder="1" applyAlignment="1" applyProtection="1">
      <alignment horizontal="center" vertical="center"/>
    </xf>
    <xf numFmtId="0" fontId="19" fillId="12" borderId="218" xfId="0" applyFont="1" applyFill="1" applyBorder="1" applyAlignment="1" applyProtection="1">
      <alignment horizontal="center" vertical="center"/>
    </xf>
    <xf numFmtId="0" fontId="14" fillId="17" borderId="173" xfId="0" applyFont="1" applyFill="1" applyBorder="1" applyAlignment="1" applyProtection="1">
      <alignment horizontal="center" vertical="center" wrapText="1"/>
    </xf>
    <xf numFmtId="0" fontId="14" fillId="17" borderId="174" xfId="0" applyFont="1" applyFill="1" applyBorder="1" applyAlignment="1" applyProtection="1">
      <alignment horizontal="center" vertical="center" wrapText="1"/>
    </xf>
    <xf numFmtId="0" fontId="14" fillId="17" borderId="202" xfId="0" applyFont="1" applyFill="1" applyBorder="1" applyAlignment="1" applyProtection="1">
      <alignment horizontal="center" vertical="center" wrapText="1"/>
    </xf>
    <xf numFmtId="0" fontId="14" fillId="17" borderId="221" xfId="0" applyFont="1" applyFill="1" applyBorder="1" applyAlignment="1" applyProtection="1">
      <alignment horizontal="center" vertical="center" wrapText="1"/>
    </xf>
    <xf numFmtId="0" fontId="14" fillId="12" borderId="27" xfId="0" applyFont="1" applyFill="1" applyBorder="1" applyAlignment="1" applyProtection="1">
      <alignment horizontal="left" vertical="center" wrapText="1"/>
    </xf>
    <xf numFmtId="0" fontId="14" fillId="12" borderId="228" xfId="0" applyFont="1" applyFill="1" applyBorder="1" applyAlignment="1" applyProtection="1">
      <alignment horizontal="left" vertical="center" wrapText="1"/>
    </xf>
    <xf numFmtId="0" fontId="14" fillId="17" borderId="32" xfId="0" applyFont="1" applyFill="1" applyBorder="1" applyAlignment="1" applyProtection="1">
      <alignment horizontal="center" vertical="center" wrapText="1"/>
    </xf>
    <xf numFmtId="0" fontId="8" fillId="12" borderId="283" xfId="0" applyFont="1" applyFill="1" applyBorder="1" applyAlignment="1" applyProtection="1">
      <alignment horizontal="center" vertical="center"/>
    </xf>
    <xf numFmtId="0" fontId="8" fillId="12" borderId="284" xfId="0" applyFont="1" applyFill="1" applyBorder="1" applyAlignment="1" applyProtection="1">
      <alignment horizontal="center" vertical="center"/>
    </xf>
    <xf numFmtId="0" fontId="8" fillId="12" borderId="285" xfId="0" applyFont="1" applyFill="1" applyBorder="1" applyAlignment="1" applyProtection="1">
      <alignment horizontal="center" vertical="center"/>
    </xf>
    <xf numFmtId="0" fontId="8" fillId="12" borderId="286" xfId="0" applyFont="1" applyFill="1" applyBorder="1" applyAlignment="1" applyProtection="1">
      <alignment horizontal="center" vertical="center"/>
    </xf>
    <xf numFmtId="0" fontId="62" fillId="9" borderId="71" xfId="0" applyFont="1" applyFill="1" applyBorder="1" applyAlignment="1" applyProtection="1">
      <alignment horizontal="center" vertical="center"/>
    </xf>
    <xf numFmtId="0" fontId="55" fillId="0" borderId="0" xfId="0" applyFont="1" applyAlignment="1" applyProtection="1">
      <alignment horizontal="left" vertical="center" wrapText="1"/>
    </xf>
    <xf numFmtId="182" fontId="12" fillId="0" borderId="53" xfId="0" applyNumberFormat="1" applyFont="1" applyFill="1" applyBorder="1" applyAlignment="1" applyProtection="1">
      <alignment horizontal="left" vertical="center"/>
    </xf>
    <xf numFmtId="0" fontId="38" fillId="12" borderId="181" xfId="0" applyFont="1" applyFill="1" applyBorder="1" applyAlignment="1" applyProtection="1">
      <alignment horizontal="center" vertical="center" wrapText="1"/>
    </xf>
    <xf numFmtId="0" fontId="38" fillId="12" borderId="199" xfId="0" applyFont="1" applyFill="1" applyBorder="1" applyAlignment="1" applyProtection="1">
      <alignment horizontal="center" vertical="center" wrapText="1"/>
    </xf>
    <xf numFmtId="0" fontId="38" fillId="12" borderId="119" xfId="0" applyFont="1" applyFill="1" applyBorder="1" applyAlignment="1" applyProtection="1">
      <alignment horizontal="center" vertical="center" wrapText="1"/>
    </xf>
    <xf numFmtId="0" fontId="38" fillId="12" borderId="176" xfId="0" applyFont="1" applyFill="1" applyBorder="1" applyAlignment="1" applyProtection="1">
      <alignment horizontal="center" vertical="center" wrapText="1"/>
    </xf>
    <xf numFmtId="0" fontId="40" fillId="12" borderId="119" xfId="0" applyFont="1" applyFill="1" applyBorder="1" applyAlignment="1" applyProtection="1">
      <alignment horizontal="center" vertical="center" wrapText="1"/>
    </xf>
    <xf numFmtId="0" fontId="40" fillId="12" borderId="17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/>
    </xf>
    <xf numFmtId="0" fontId="129" fillId="0" borderId="264" xfId="0" applyFont="1" applyFill="1" applyBorder="1" applyAlignment="1" applyProtection="1">
      <alignment horizontal="center" vertical="center" wrapText="1"/>
    </xf>
    <xf numFmtId="0" fontId="129" fillId="0" borderId="268" xfId="0" applyFont="1" applyFill="1" applyBorder="1" applyAlignment="1" applyProtection="1">
      <alignment horizontal="center" vertical="center" wrapText="1"/>
    </xf>
    <xf numFmtId="0" fontId="52" fillId="0" borderId="270" xfId="0" applyFont="1" applyFill="1" applyBorder="1" applyAlignment="1" applyProtection="1">
      <alignment horizontal="center" vertical="center"/>
    </xf>
    <xf numFmtId="0" fontId="52" fillId="0" borderId="273" xfId="0" applyFont="1" applyFill="1" applyBorder="1" applyAlignment="1" applyProtection="1">
      <alignment horizontal="center" vertical="center"/>
    </xf>
    <xf numFmtId="0" fontId="52" fillId="0" borderId="274" xfId="0" applyFont="1" applyFill="1" applyBorder="1" applyAlignment="1" applyProtection="1">
      <alignment horizontal="center" vertical="center"/>
    </xf>
    <xf numFmtId="0" fontId="129" fillId="0" borderId="275" xfId="0" applyFont="1" applyFill="1" applyBorder="1" applyAlignment="1" applyProtection="1">
      <alignment horizontal="center" vertical="center" wrapText="1"/>
    </xf>
    <xf numFmtId="0" fontId="129" fillId="0" borderId="276" xfId="0" applyFont="1" applyFill="1" applyBorder="1" applyAlignment="1" applyProtection="1">
      <alignment horizontal="center" vertical="center" wrapText="1"/>
    </xf>
    <xf numFmtId="0" fontId="129" fillId="0" borderId="265" xfId="0" applyFont="1" applyFill="1" applyBorder="1" applyAlignment="1" applyProtection="1">
      <alignment horizontal="center" vertical="center" wrapText="1"/>
    </xf>
    <xf numFmtId="0" fontId="130" fillId="0" borderId="269" xfId="0" applyFont="1" applyFill="1" applyBorder="1" applyAlignment="1" applyProtection="1">
      <alignment horizontal="center" vertical="center" wrapText="1"/>
    </xf>
    <xf numFmtId="0" fontId="130" fillId="0" borderId="277" xfId="0" applyFont="1" applyFill="1" applyBorder="1" applyAlignment="1" applyProtection="1">
      <alignment horizontal="center" vertical="center" wrapText="1"/>
    </xf>
    <xf numFmtId="0" fontId="89" fillId="15" borderId="0" xfId="0" applyFont="1" applyFill="1" applyAlignment="1" applyProtection="1">
      <alignment horizontal="center" vertical="center" wrapText="1"/>
    </xf>
    <xf numFmtId="0" fontId="41" fillId="10" borderId="212" xfId="0" applyFont="1" applyFill="1" applyBorder="1" applyAlignment="1" applyProtection="1">
      <alignment horizontal="center" vertical="center"/>
    </xf>
    <xf numFmtId="0" fontId="41" fillId="10" borderId="213" xfId="0" applyFont="1" applyFill="1" applyBorder="1" applyAlignment="1" applyProtection="1">
      <alignment horizontal="center" vertical="center"/>
    </xf>
    <xf numFmtId="179" fontId="38" fillId="10" borderId="235" xfId="0" applyNumberFormat="1" applyFont="1" applyFill="1" applyBorder="1" applyAlignment="1" applyProtection="1">
      <alignment horizontal="center" vertical="center" shrinkToFit="1"/>
    </xf>
    <xf numFmtId="179" fontId="38" fillId="10" borderId="236" xfId="0" applyNumberFormat="1" applyFont="1" applyFill="1" applyBorder="1" applyAlignment="1" applyProtection="1">
      <alignment horizontal="center" vertical="center" shrinkToFit="1"/>
    </xf>
    <xf numFmtId="0" fontId="120" fillId="0" borderId="0" xfId="0" applyFont="1" applyAlignment="1" applyProtection="1">
      <alignment horizontal="center" vertical="center" wrapText="1" shrinkToFit="1"/>
    </xf>
    <xf numFmtId="0" fontId="58" fillId="10" borderId="38" xfId="0" applyFont="1" applyFill="1" applyBorder="1" applyAlignment="1" applyProtection="1">
      <alignment horizontal="center" vertical="center" wrapText="1"/>
    </xf>
    <xf numFmtId="0" fontId="58" fillId="10" borderId="39" xfId="0" applyFont="1" applyFill="1" applyBorder="1" applyAlignment="1" applyProtection="1">
      <alignment horizontal="center" vertical="center" wrapText="1"/>
    </xf>
    <xf numFmtId="0" fontId="58" fillId="10" borderId="40" xfId="0" applyFont="1" applyFill="1" applyBorder="1" applyAlignment="1" applyProtection="1">
      <alignment horizontal="center" vertical="center" wrapText="1"/>
    </xf>
    <xf numFmtId="0" fontId="55" fillId="11" borderId="190" xfId="0" applyFont="1" applyFill="1" applyBorder="1" applyAlignment="1" applyProtection="1">
      <alignment horizontal="center" vertical="center" shrinkToFit="1"/>
    </xf>
    <xf numFmtId="179" fontId="12" fillId="11" borderId="193" xfId="0" applyNumberFormat="1" applyFont="1" applyFill="1" applyBorder="1" applyAlignment="1" applyProtection="1">
      <alignment horizontal="center" vertical="center"/>
    </xf>
    <xf numFmtId="0" fontId="22" fillId="0" borderId="112" xfId="0" applyFont="1" applyFill="1" applyBorder="1" applyAlignment="1" applyProtection="1">
      <alignment horizontal="left" vertical="center" shrinkToFit="1"/>
    </xf>
    <xf numFmtId="0" fontId="22" fillId="0" borderId="113" xfId="0" applyFont="1" applyFill="1" applyBorder="1" applyAlignment="1" applyProtection="1">
      <alignment horizontal="left" vertical="center" shrinkToFit="1"/>
    </xf>
    <xf numFmtId="0" fontId="40" fillId="0" borderId="63" xfId="0" applyFont="1" applyFill="1" applyBorder="1" applyAlignment="1" applyProtection="1">
      <alignment horizontal="left" vertical="center" wrapText="1" shrinkToFit="1"/>
    </xf>
    <xf numFmtId="0" fontId="40" fillId="0" borderId="53" xfId="0" applyFont="1" applyFill="1" applyBorder="1" applyAlignment="1" applyProtection="1">
      <alignment horizontal="left" vertical="center" wrapText="1" shrinkToFit="1"/>
    </xf>
    <xf numFmtId="0" fontId="40" fillId="0" borderId="108" xfId="0" applyFont="1" applyFill="1" applyBorder="1" applyAlignment="1" applyProtection="1">
      <alignment horizontal="left" vertical="center" wrapText="1" shrinkToFit="1"/>
    </xf>
    <xf numFmtId="0" fontId="12" fillId="11" borderId="38" xfId="0" applyFont="1" applyFill="1" applyBorder="1" applyAlignment="1" applyProtection="1">
      <alignment horizontal="center" vertical="center"/>
    </xf>
    <xf numFmtId="0" fontId="12" fillId="11" borderId="39" xfId="0" applyFont="1" applyFill="1" applyBorder="1" applyAlignment="1" applyProtection="1">
      <alignment horizontal="center" vertical="center"/>
    </xf>
    <xf numFmtId="0" fontId="12" fillId="11" borderId="40" xfId="0" applyFont="1" applyFill="1" applyBorder="1" applyAlignment="1" applyProtection="1">
      <alignment horizontal="center" vertical="center"/>
    </xf>
    <xf numFmtId="0" fontId="90" fillId="0" borderId="123" xfId="0" applyFont="1" applyFill="1" applyBorder="1" applyAlignment="1" applyProtection="1">
      <alignment horizontal="left" vertical="center" wrapText="1"/>
    </xf>
    <xf numFmtId="0" fontId="90" fillId="0" borderId="87" xfId="0" applyFont="1" applyFill="1" applyBorder="1" applyAlignment="1" applyProtection="1">
      <alignment horizontal="left" vertical="center" wrapText="1"/>
    </xf>
    <xf numFmtId="0" fontId="40" fillId="0" borderId="63" xfId="0" applyFont="1" applyFill="1" applyBorder="1" applyAlignment="1" applyProtection="1">
      <alignment horizontal="left" vertical="top" wrapText="1"/>
    </xf>
    <xf numFmtId="0" fontId="40" fillId="0" borderId="111" xfId="0" applyFont="1" applyFill="1" applyBorder="1" applyAlignment="1" applyProtection="1">
      <alignment horizontal="left" vertical="top" wrapText="1"/>
    </xf>
    <xf numFmtId="0" fontId="40" fillId="0" borderId="180" xfId="0" applyFont="1" applyBorder="1" applyAlignment="1" applyProtection="1">
      <alignment horizontal="left" vertical="center" wrapText="1"/>
    </xf>
    <xf numFmtId="0" fontId="40" fillId="0" borderId="113" xfId="0" applyFont="1" applyBorder="1" applyAlignment="1" applyProtection="1">
      <alignment horizontal="left" vertical="center" wrapText="1"/>
    </xf>
    <xf numFmtId="0" fontId="38" fillId="0" borderId="112" xfId="0" applyFont="1" applyBorder="1" applyAlignment="1" applyProtection="1">
      <alignment horizontal="center" vertical="center" wrapText="1"/>
    </xf>
    <xf numFmtId="0" fontId="38" fillId="0" borderId="114" xfId="0" applyFont="1" applyBorder="1" applyAlignment="1" applyProtection="1">
      <alignment horizontal="center" vertical="center" wrapText="1"/>
    </xf>
    <xf numFmtId="0" fontId="36" fillId="0" borderId="57" xfId="0" applyFont="1" applyFill="1" applyBorder="1" applyAlignment="1" applyProtection="1">
      <alignment horizontal="center" vertical="center"/>
    </xf>
    <xf numFmtId="0" fontId="36" fillId="0" borderId="171" xfId="0" applyFont="1" applyFill="1" applyBorder="1" applyAlignment="1" applyProtection="1">
      <alignment horizontal="center" vertical="center"/>
    </xf>
    <xf numFmtId="0" fontId="36" fillId="0" borderId="83" xfId="0" applyFont="1" applyFill="1" applyBorder="1" applyAlignment="1" applyProtection="1">
      <alignment horizontal="center" vertical="center"/>
    </xf>
    <xf numFmtId="0" fontId="64" fillId="0" borderId="63" xfId="0" applyFont="1" applyFill="1" applyBorder="1" applyAlignment="1" applyProtection="1">
      <alignment horizontal="left" vertical="center" wrapText="1" shrinkToFit="1"/>
    </xf>
    <xf numFmtId="0" fontId="64" fillId="0" borderId="53" xfId="0" applyFont="1" applyFill="1" applyBorder="1" applyAlignment="1" applyProtection="1">
      <alignment horizontal="left" vertical="center" wrapText="1" shrinkToFit="1"/>
    </xf>
    <xf numFmtId="0" fontId="64" fillId="0" borderId="108" xfId="0" applyFont="1" applyFill="1" applyBorder="1" applyAlignment="1" applyProtection="1">
      <alignment horizontal="left" vertical="center" wrapText="1" shrinkToFit="1"/>
    </xf>
    <xf numFmtId="0" fontId="90" fillId="0" borderId="187" xfId="0" applyFont="1" applyFill="1" applyBorder="1" applyAlignment="1" applyProtection="1">
      <alignment horizontal="center" vertical="center" wrapText="1"/>
    </xf>
    <xf numFmtId="0" fontId="90" fillId="0" borderId="136" xfId="0" applyFont="1" applyFill="1" applyBorder="1" applyAlignment="1" applyProtection="1">
      <alignment horizontal="center" vertical="center" wrapText="1"/>
    </xf>
    <xf numFmtId="0" fontId="93" fillId="0" borderId="123" xfId="0" applyFont="1" applyFill="1" applyBorder="1" applyAlignment="1" applyProtection="1">
      <alignment horizontal="left" vertical="center" wrapText="1"/>
    </xf>
    <xf numFmtId="0" fontId="93" fillId="0" borderId="87" xfId="0" applyFont="1" applyFill="1" applyBorder="1" applyAlignment="1" applyProtection="1">
      <alignment horizontal="left" vertical="center" wrapText="1"/>
    </xf>
    <xf numFmtId="0" fontId="15" fillId="12" borderId="57" xfId="0" applyFont="1" applyFill="1" applyBorder="1" applyAlignment="1" applyProtection="1">
      <alignment horizontal="center" vertical="center"/>
    </xf>
    <xf numFmtId="0" fontId="15" fillId="12" borderId="58" xfId="0" applyFont="1" applyFill="1" applyBorder="1" applyAlignment="1" applyProtection="1">
      <alignment horizontal="center" vertical="center"/>
    </xf>
    <xf numFmtId="0" fontId="15" fillId="3" borderId="57" xfId="0" applyFont="1" applyFill="1" applyBorder="1" applyAlignment="1" applyProtection="1">
      <alignment horizontal="center" vertical="center"/>
    </xf>
    <xf numFmtId="0" fontId="15" fillId="3" borderId="58" xfId="0" applyFont="1" applyFill="1" applyBorder="1" applyAlignment="1" applyProtection="1">
      <alignment horizontal="center" vertical="center"/>
    </xf>
    <xf numFmtId="0" fontId="40" fillId="0" borderId="86" xfId="0" applyFont="1" applyFill="1" applyBorder="1" applyAlignment="1" applyProtection="1">
      <alignment horizontal="left" vertical="top" wrapText="1" shrinkToFit="1"/>
    </xf>
    <xf numFmtId="0" fontId="40" fillId="0" borderId="89" xfId="0" applyFont="1" applyFill="1" applyBorder="1" applyAlignment="1" applyProtection="1">
      <alignment horizontal="left" vertical="top" wrapText="1" shrinkToFit="1"/>
    </xf>
    <xf numFmtId="0" fontId="40" fillId="0" borderId="127" xfId="0" applyFont="1" applyFill="1" applyBorder="1" applyAlignment="1" applyProtection="1">
      <alignment horizontal="left" vertical="top" wrapText="1" shrinkToFit="1"/>
    </xf>
    <xf numFmtId="0" fontId="40" fillId="0" borderId="130" xfId="0" applyFont="1" applyFill="1" applyBorder="1" applyAlignment="1" applyProtection="1">
      <alignment horizontal="left" vertical="top" wrapText="1" shrinkToFit="1"/>
    </xf>
    <xf numFmtId="0" fontId="40" fillId="0" borderId="63" xfId="0" applyFont="1" applyFill="1" applyBorder="1" applyAlignment="1" applyProtection="1">
      <alignment horizontal="left" vertical="top" wrapText="1" shrinkToFit="1"/>
    </xf>
    <xf numFmtId="0" fontId="40" fillId="0" borderId="53" xfId="0" applyFont="1" applyFill="1" applyBorder="1" applyAlignment="1" applyProtection="1">
      <alignment horizontal="left" vertical="top" wrapText="1" shrinkToFit="1"/>
    </xf>
    <xf numFmtId="0" fontId="40" fillId="0" borderId="111" xfId="0" applyFont="1" applyFill="1" applyBorder="1" applyAlignment="1" applyProtection="1">
      <alignment horizontal="left" vertical="top" wrapText="1" shrinkToFit="1"/>
    </xf>
    <xf numFmtId="176" fontId="41" fillId="0" borderId="90" xfId="0" quotePrefix="1" applyNumberFormat="1" applyFont="1" applyFill="1" applyBorder="1" applyAlignment="1" applyProtection="1">
      <alignment horizontal="center" vertical="center"/>
    </xf>
    <xf numFmtId="176" fontId="41" fillId="0" borderId="36" xfId="0" quotePrefix="1" applyNumberFormat="1" applyFont="1" applyFill="1" applyBorder="1" applyAlignment="1" applyProtection="1">
      <alignment horizontal="center" vertical="center"/>
    </xf>
    <xf numFmtId="176" fontId="41" fillId="0" borderId="115" xfId="0" quotePrefix="1" applyNumberFormat="1" applyFont="1" applyFill="1" applyBorder="1" applyAlignment="1" applyProtection="1">
      <alignment horizontal="center" vertical="center"/>
    </xf>
    <xf numFmtId="0" fontId="90" fillId="0" borderId="120" xfId="0" applyFont="1" applyFill="1" applyBorder="1" applyAlignment="1" applyProtection="1">
      <alignment horizontal="left" vertical="top" wrapText="1"/>
    </xf>
    <xf numFmtId="0" fontId="90" fillId="0" borderId="49" xfId="0" applyFont="1" applyFill="1" applyBorder="1" applyAlignment="1" applyProtection="1">
      <alignment horizontal="left" vertical="top" wrapText="1"/>
    </xf>
    <xf numFmtId="179" fontId="12" fillId="11" borderId="194" xfId="0" applyNumberFormat="1" applyFont="1" applyFill="1" applyBorder="1" applyAlignment="1" applyProtection="1">
      <alignment horizontal="center" vertical="center"/>
    </xf>
    <xf numFmtId="0" fontId="7" fillId="4" borderId="206" xfId="0" applyFont="1" applyFill="1" applyBorder="1" applyAlignment="1" applyProtection="1">
      <alignment horizontal="center" vertical="center"/>
    </xf>
    <xf numFmtId="0" fontId="7" fillId="4" borderId="207" xfId="0" applyFont="1" applyFill="1" applyBorder="1" applyAlignment="1" applyProtection="1">
      <alignment horizontal="center" vertical="center"/>
    </xf>
    <xf numFmtId="0" fontId="7" fillId="4" borderId="208" xfId="0" applyFont="1" applyFill="1" applyBorder="1" applyAlignment="1" applyProtection="1">
      <alignment horizontal="center" vertical="center"/>
    </xf>
    <xf numFmtId="0" fontId="126" fillId="8" borderId="209" xfId="0" applyFont="1" applyFill="1" applyBorder="1" applyAlignment="1" applyProtection="1">
      <alignment horizontal="center" vertical="center" shrinkToFit="1"/>
    </xf>
    <xf numFmtId="0" fontId="126" fillId="8" borderId="210" xfId="0" applyFont="1" applyFill="1" applyBorder="1" applyAlignment="1" applyProtection="1">
      <alignment horizontal="center" vertical="center" shrinkToFit="1"/>
    </xf>
    <xf numFmtId="0" fontId="126" fillId="8" borderId="211" xfId="0" applyFont="1" applyFill="1" applyBorder="1" applyAlignment="1" applyProtection="1">
      <alignment horizontal="center" vertical="center" shrinkToFit="1"/>
    </xf>
    <xf numFmtId="0" fontId="71" fillId="4" borderId="141" xfId="0" applyFont="1" applyFill="1" applyBorder="1" applyAlignment="1">
      <alignment horizontal="left" vertical="top" wrapText="1"/>
    </xf>
    <xf numFmtId="0" fontId="71" fillId="4" borderId="23" xfId="0" applyFont="1" applyFill="1" applyBorder="1" applyAlignment="1">
      <alignment horizontal="left" vertical="top" wrapText="1"/>
    </xf>
    <xf numFmtId="0" fontId="71" fillId="4" borderId="142" xfId="0" applyFont="1" applyFill="1" applyBorder="1" applyAlignment="1">
      <alignment horizontal="left" vertical="top" wrapText="1"/>
    </xf>
    <xf numFmtId="178" fontId="55" fillId="18" borderId="42" xfId="0" applyNumberFormat="1" applyFont="1" applyFill="1" applyBorder="1" applyAlignment="1" applyProtection="1">
      <alignment horizontal="left" vertical="center" wrapText="1"/>
      <protection locked="0"/>
    </xf>
    <xf numFmtId="178" fontId="55" fillId="18" borderId="0" xfId="0" applyNumberFormat="1" applyFont="1" applyFill="1" applyBorder="1" applyAlignment="1" applyProtection="1">
      <alignment horizontal="left" vertical="center" wrapText="1"/>
      <protection locked="0"/>
    </xf>
    <xf numFmtId="178" fontId="55" fillId="18" borderId="45" xfId="0" applyNumberFormat="1" applyFont="1" applyFill="1" applyBorder="1" applyAlignment="1" applyProtection="1">
      <alignment horizontal="left" vertical="center" wrapText="1"/>
      <protection locked="0"/>
    </xf>
    <xf numFmtId="0" fontId="15" fillId="12" borderId="57" xfId="0" applyFont="1" applyFill="1" applyBorder="1" applyAlignment="1">
      <alignment horizontal="center" vertical="center" wrapText="1"/>
    </xf>
    <xf numFmtId="0" fontId="15" fillId="12" borderId="58" xfId="0" applyFont="1" applyFill="1" applyBorder="1" applyAlignment="1">
      <alignment horizontal="center" vertical="center" wrapText="1"/>
    </xf>
    <xf numFmtId="0" fontId="78" fillId="0" borderId="0" xfId="0" applyFont="1" applyAlignment="1" applyProtection="1">
      <alignment horizontal="center" vertical="center" wrapText="1"/>
    </xf>
    <xf numFmtId="0" fontId="8" fillId="0" borderId="104" xfId="0" applyFont="1" applyBorder="1" applyAlignment="1" applyProtection="1">
      <alignment horizontal="center" vertical="center" wrapText="1"/>
    </xf>
    <xf numFmtId="0" fontId="8" fillId="0" borderId="126" xfId="0" applyFont="1" applyBorder="1" applyAlignment="1" applyProtection="1">
      <alignment horizontal="center" vertical="center" wrapText="1"/>
    </xf>
    <xf numFmtId="0" fontId="22" fillId="0" borderId="53" xfId="0" applyFont="1" applyFill="1" applyBorder="1" applyAlignment="1" applyProtection="1">
      <alignment horizontal="left" vertical="center" shrinkToFit="1"/>
    </xf>
    <xf numFmtId="0" fontId="57" fillId="10" borderId="112" xfId="0" applyFont="1" applyFill="1" applyBorder="1" applyAlignment="1" applyProtection="1">
      <alignment horizontal="center" vertical="center"/>
    </xf>
    <xf numFmtId="0" fontId="57" fillId="10" borderId="113" xfId="0" applyFont="1" applyFill="1" applyBorder="1" applyAlignment="1" applyProtection="1">
      <alignment horizontal="center" vertical="center"/>
    </xf>
    <xf numFmtId="0" fontId="8" fillId="12" borderId="279" xfId="0" applyFont="1" applyFill="1" applyBorder="1" applyAlignment="1" applyProtection="1">
      <alignment horizontal="center" vertical="center"/>
    </xf>
    <xf numFmtId="0" fontId="8" fillId="12" borderId="280" xfId="0" applyFont="1" applyFill="1" applyBorder="1" applyAlignment="1" applyProtection="1">
      <alignment horizontal="center" vertical="center"/>
    </xf>
    <xf numFmtId="0" fontId="8" fillId="12" borderId="281" xfId="0" applyFont="1" applyFill="1" applyBorder="1" applyAlignment="1" applyProtection="1">
      <alignment horizontal="center" vertical="center"/>
    </xf>
    <xf numFmtId="0" fontId="8" fillId="12" borderId="282" xfId="0" applyFont="1" applyFill="1" applyBorder="1" applyAlignment="1" applyProtection="1">
      <alignment horizontal="center" vertical="center"/>
    </xf>
    <xf numFmtId="0" fontId="19" fillId="0" borderId="42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/>
    </xf>
    <xf numFmtId="0" fontId="55" fillId="11" borderId="191" xfId="0" applyFont="1" applyFill="1" applyBorder="1" applyAlignment="1" applyProtection="1">
      <alignment horizontal="center" vertical="center" shrinkToFit="1"/>
    </xf>
    <xf numFmtId="0" fontId="38" fillId="0" borderId="104" xfId="0" applyFont="1" applyBorder="1" applyAlignment="1" applyProtection="1">
      <alignment horizontal="center" vertical="center" wrapText="1"/>
    </xf>
    <xf numFmtId="0" fontId="38" fillId="0" borderId="175" xfId="0" applyFont="1" applyBorder="1" applyAlignment="1" applyProtection="1">
      <alignment horizontal="center" vertical="center" wrapText="1"/>
    </xf>
    <xf numFmtId="0" fontId="55" fillId="18" borderId="42" xfId="0" applyNumberFormat="1" applyFont="1" applyFill="1" applyBorder="1" applyAlignment="1" applyProtection="1">
      <alignment horizontal="left" wrapText="1"/>
    </xf>
    <xf numFmtId="0" fontId="55" fillId="18" borderId="0" xfId="0" applyNumberFormat="1" applyFont="1" applyFill="1" applyBorder="1" applyAlignment="1" applyProtection="1">
      <alignment horizontal="left" wrapText="1"/>
    </xf>
    <xf numFmtId="0" fontId="55" fillId="18" borderId="45" xfId="0" applyNumberFormat="1" applyFont="1" applyFill="1" applyBorder="1" applyAlignment="1" applyProtection="1">
      <alignment horizontal="left" wrapText="1"/>
    </xf>
    <xf numFmtId="178" fontId="55" fillId="18" borderId="50" xfId="0" applyNumberFormat="1" applyFont="1" applyFill="1" applyBorder="1" applyAlignment="1" applyProtection="1">
      <alignment horizontal="left" vertical="top" wrapText="1"/>
      <protection locked="0"/>
    </xf>
    <xf numFmtId="178" fontId="55" fillId="18" borderId="51" xfId="0" applyNumberFormat="1" applyFont="1" applyFill="1" applyBorder="1" applyAlignment="1" applyProtection="1">
      <alignment horizontal="left" vertical="top" wrapText="1"/>
      <protection locked="0"/>
    </xf>
    <xf numFmtId="178" fontId="55" fillId="18" borderId="52" xfId="0" applyNumberFormat="1" applyFont="1" applyFill="1" applyBorder="1" applyAlignment="1" applyProtection="1">
      <alignment horizontal="left" vertical="top" wrapText="1"/>
      <protection locked="0"/>
    </xf>
    <xf numFmtId="0" fontId="37" fillId="10" borderId="237" xfId="0" applyFont="1" applyFill="1" applyBorder="1" applyAlignment="1">
      <alignment horizontal="center" vertical="center" wrapText="1"/>
    </xf>
    <xf numFmtId="0" fontId="37" fillId="10" borderId="238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 applyProtection="1">
      <alignment horizontal="center" shrinkToFit="1"/>
    </xf>
    <xf numFmtId="0" fontId="22" fillId="0" borderId="53" xfId="0" applyFont="1" applyFill="1" applyBorder="1" applyAlignment="1" applyProtection="1">
      <alignment horizontal="left" shrinkToFit="1"/>
    </xf>
    <xf numFmtId="0" fontId="12" fillId="0" borderId="104" xfId="0" applyFont="1" applyBorder="1" applyAlignment="1" applyProtection="1">
      <alignment horizontal="center" vertical="center" wrapText="1"/>
    </xf>
    <xf numFmtId="0" fontId="12" fillId="0" borderId="175" xfId="0" applyFont="1" applyBorder="1" applyAlignment="1" applyProtection="1">
      <alignment horizontal="center" vertical="center" wrapText="1"/>
    </xf>
    <xf numFmtId="0" fontId="15" fillId="12" borderId="58" xfId="0" applyFont="1" applyFill="1" applyBorder="1" applyAlignment="1">
      <alignment horizontal="center" vertical="center"/>
    </xf>
    <xf numFmtId="0" fontId="106" fillId="0" borderId="42" xfId="0" applyFont="1" applyFill="1" applyBorder="1" applyAlignment="1">
      <alignment horizontal="center" vertical="center" wrapText="1"/>
    </xf>
    <xf numFmtId="0" fontId="106" fillId="0" borderId="42" xfId="0" applyFont="1" applyFill="1" applyBorder="1" applyAlignment="1">
      <alignment horizontal="center" vertical="center"/>
    </xf>
    <xf numFmtId="0" fontId="120" fillId="0" borderId="0" xfId="0" applyFont="1" applyAlignment="1" applyProtection="1">
      <alignment horizontal="center" vertical="center" wrapText="1"/>
    </xf>
    <xf numFmtId="0" fontId="90" fillId="0" borderId="123" xfId="0" applyFont="1" applyFill="1" applyBorder="1" applyAlignment="1" applyProtection="1">
      <alignment horizontal="center" vertical="center" wrapText="1"/>
    </xf>
    <xf numFmtId="0" fontId="90" fillId="0" borderId="87" xfId="0" applyFont="1" applyFill="1" applyBorder="1" applyAlignment="1" applyProtection="1">
      <alignment horizontal="center" vertical="center" wrapText="1"/>
    </xf>
    <xf numFmtId="0" fontId="12" fillId="11" borderId="50" xfId="0" applyFont="1" applyFill="1" applyBorder="1" applyAlignment="1" applyProtection="1">
      <alignment horizontal="center" vertical="center"/>
    </xf>
    <xf numFmtId="0" fontId="12" fillId="11" borderId="51" xfId="0" applyFont="1" applyFill="1" applyBorder="1" applyAlignment="1" applyProtection="1">
      <alignment horizontal="center" vertical="center"/>
    </xf>
    <xf numFmtId="0" fontId="12" fillId="11" borderId="52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203"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color rgb="FFFF0000"/>
      </font>
      <fill>
        <patternFill>
          <bgColor theme="4" tint="0.39994506668294322"/>
        </patternFill>
      </fill>
    </dxf>
    <dxf>
      <font>
        <b/>
        <i val="0"/>
      </font>
      <fill>
        <patternFill patternType="mediumGray">
          <fgColor rgb="FFFF6600"/>
          <bgColor rgb="FFFFFF99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99FF66"/>
      <color rgb="FFCC66FF"/>
      <color rgb="FFFF99FF"/>
      <color rgb="FF9BC2E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29"/>
</file>

<file path=xl/ctrlProps/ctrlProp2.xml><?xml version="1.0" encoding="utf-8"?>
<formControlPr xmlns="http://schemas.microsoft.com/office/spreadsheetml/2009/9/main" objectType="CheckBox" fmlaLink="$C$26" lockText="1"/>
</file>

<file path=xl/ctrlProps/ctrlProp3.xml><?xml version="1.0" encoding="utf-8"?>
<formControlPr xmlns="http://schemas.microsoft.com/office/spreadsheetml/2009/9/main" objectType="CheckBox" fmlaLink="$C$26" lockText="1"/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8544;!C9"/><Relationship Id="rId1" Type="http://schemas.openxmlformats.org/officeDocument/2006/relationships/hyperlink" Target="#&#8548;&#65297;!B6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hyperlink" Target="#&#8544;!C9"/><Relationship Id="rId1" Type="http://schemas.openxmlformats.org/officeDocument/2006/relationships/hyperlink" Target="#&#8548;&#65298;!B6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8545;!E1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8546;&#65297;!E13"/><Relationship Id="rId2" Type="http://schemas.openxmlformats.org/officeDocument/2006/relationships/hyperlink" Target="#&#8544;!A1"/><Relationship Id="rId1" Type="http://schemas.openxmlformats.org/officeDocument/2006/relationships/hyperlink" Target="#&#8545;!C9"/><Relationship Id="rId4" Type="http://schemas.openxmlformats.org/officeDocument/2006/relationships/hyperlink" Target="#&#8546;&#65298;!E13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8545;!E11"/><Relationship Id="rId1" Type="http://schemas.openxmlformats.org/officeDocument/2006/relationships/hyperlink" Target="#&#8547;&#65297;!B14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8545;!E11"/><Relationship Id="rId1" Type="http://schemas.openxmlformats.org/officeDocument/2006/relationships/hyperlink" Target="#&#8547;&#65298;!B14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8546;&#65297;!E13"/><Relationship Id="rId1" Type="http://schemas.openxmlformats.org/officeDocument/2006/relationships/hyperlink" Target="#&#8548;&#65297;!B6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8546;&#65297;!E13"/><Relationship Id="rId1" Type="http://schemas.openxmlformats.org/officeDocument/2006/relationships/hyperlink" Target="#&#8548;&#65298;!B6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8547;&#65297;!B12"/><Relationship Id="rId1" Type="http://schemas.openxmlformats.org/officeDocument/2006/relationships/hyperlink" Target="#&#8549;&#65297;!C3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8547;&#65298;!B12"/><Relationship Id="rId1" Type="http://schemas.openxmlformats.org/officeDocument/2006/relationships/hyperlink" Target="#&#8549;&#65298;!C3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6</xdr:row>
      <xdr:rowOff>133350</xdr:rowOff>
    </xdr:from>
    <xdr:to>
      <xdr:col>6</xdr:col>
      <xdr:colOff>142875</xdr:colOff>
      <xdr:row>32</xdr:row>
      <xdr:rowOff>47625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533650" y="1504950"/>
          <a:ext cx="4733925" cy="380047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123824</xdr:colOff>
      <xdr:row>16</xdr:row>
      <xdr:rowOff>104775</xdr:rowOff>
    </xdr:from>
    <xdr:to>
      <xdr:col>7</xdr:col>
      <xdr:colOff>800099</xdr:colOff>
      <xdr:row>22</xdr:row>
      <xdr:rowOff>133350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7419974" y="3086100"/>
          <a:ext cx="923925" cy="101917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30</xdr:row>
      <xdr:rowOff>47625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533650" y="1504950"/>
          <a:ext cx="4905375" cy="380047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123824</xdr:colOff>
      <xdr:row>16</xdr:row>
      <xdr:rowOff>104775</xdr:rowOff>
    </xdr:from>
    <xdr:to>
      <xdr:col>7</xdr:col>
      <xdr:colOff>800099</xdr:colOff>
      <xdr:row>22</xdr:row>
      <xdr:rowOff>133350</xdr:rowOff>
    </xdr:to>
    <xdr:sp macro="" textlink="">
      <xdr:nvSpPr>
        <xdr:cNvPr id="5" name="四角形吹き出し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H="1">
          <a:off x="7419974" y="3038475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32</xdr:row>
      <xdr:rowOff>47625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533650" y="1504950"/>
          <a:ext cx="4905375" cy="427672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123824</xdr:colOff>
      <xdr:row>16</xdr:row>
      <xdr:rowOff>104775</xdr:rowOff>
    </xdr:from>
    <xdr:to>
      <xdr:col>7</xdr:col>
      <xdr:colOff>800099</xdr:colOff>
      <xdr:row>22</xdr:row>
      <xdr:rowOff>133350</xdr:rowOff>
    </xdr:to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7419974" y="3038475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9</xdr:col>
      <xdr:colOff>1297781</xdr:colOff>
      <xdr:row>6</xdr:row>
      <xdr:rowOff>71437</xdr:rowOff>
    </xdr:from>
    <xdr:to>
      <xdr:col>12</xdr:col>
      <xdr:colOff>833438</xdr:colOff>
      <xdr:row>21</xdr:row>
      <xdr:rowOff>23812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670381" y="1443037"/>
          <a:ext cx="3821907" cy="2305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nks</a:t>
          </a:r>
          <a:r>
            <a:rPr kumimoji="1" lang="ja-JP" altLang="en-US" sz="1100"/>
            <a:t>　第</a:t>
          </a:r>
          <a:r>
            <a:rPr kumimoji="1" lang="en-US" altLang="ja-JP" sz="1100"/>
            <a:t>1</a:t>
          </a:r>
          <a:r>
            <a:rPr kumimoji="1" lang="ja-JP" altLang="en-US" sz="1100"/>
            <a:t>回の顧問総会で各大会の担当校が決まる</a:t>
          </a:r>
          <a:endParaRPr kumimoji="1" lang="en-US" altLang="ja-JP" sz="1100"/>
        </a:p>
        <a:p>
          <a:pPr algn="l"/>
          <a:r>
            <a:rPr kumimoji="1" lang="ja-JP" altLang="en-US" sz="1100"/>
            <a:t>ピンク下部分を</a:t>
          </a:r>
          <a:r>
            <a:rPr kumimoji="1" lang="en-US" altLang="ja-JP" sz="1100"/>
            <a:t>D</a:t>
          </a:r>
          <a:r>
            <a:rPr kumimoji="1" lang="ja-JP" altLang="en-US" sz="1100"/>
            <a:t>列にコピーする</a:t>
          </a:r>
          <a:endParaRPr kumimoji="1" lang="en-US" altLang="ja-JP" sz="1100"/>
        </a:p>
        <a:p>
          <a:pPr algn="l"/>
          <a:r>
            <a:rPr kumimoji="1" lang="ja-JP" altLang="en-US" sz="1100"/>
            <a:t>不参加顧問削除</a:t>
          </a:r>
          <a:endParaRPr kumimoji="1" lang="en-US" altLang="ja-JP" sz="1100"/>
        </a:p>
        <a:p>
          <a:pPr algn="l"/>
          <a:r>
            <a:rPr kumimoji="1" lang="ja-JP" altLang="en-US" sz="1100"/>
            <a:t>シート保護</a:t>
          </a:r>
          <a:r>
            <a:rPr kumimoji="1" lang="en-US" altLang="ja-JP" sz="1100"/>
            <a:t>dj</a:t>
          </a:r>
        </a:p>
        <a:p>
          <a:pPr algn="l"/>
          <a:r>
            <a:rPr kumimoji="1" lang="en-US" altLang="ja-JP" sz="1100"/>
            <a:t>V1</a:t>
          </a:r>
          <a:r>
            <a:rPr kumimoji="1" lang="ja-JP" altLang="en-US" sz="1100"/>
            <a:t>シートにドロップダウンリスト設定</a:t>
          </a:r>
          <a:endParaRPr kumimoji="1" lang="en-US" altLang="ja-JP" sz="1100"/>
        </a:p>
        <a:p>
          <a:pPr algn="l"/>
          <a:r>
            <a:rPr kumimoji="1" lang="ja-JP" altLang="en-US" sz="1100"/>
            <a:t>データの入力規則設定（朗読作品数）</a:t>
          </a:r>
          <a:endParaRPr kumimoji="1" lang="en-US" altLang="ja-JP" sz="1100"/>
        </a:p>
        <a:p>
          <a:pPr algn="l"/>
          <a:r>
            <a:rPr kumimoji="1" lang="ja-JP" altLang="en-US" sz="1100"/>
            <a:t>シート名を非表示（ファイルーオプションー詳細ー次のブックーシート見出し）</a:t>
          </a:r>
          <a:endParaRPr kumimoji="1" lang="en-US" altLang="ja-JP" sz="1100"/>
        </a:p>
        <a:p>
          <a:pPr algn="l"/>
          <a:r>
            <a:rPr kumimoji="1" lang="ja-JP" altLang="en-US" sz="1100"/>
            <a:t>各校用の様式完成</a:t>
          </a:r>
        </a:p>
      </xdr:txBody>
    </xdr:sp>
    <xdr:clientData/>
  </xdr:twoCellAnchor>
  <xdr:twoCellAnchor>
    <xdr:from>
      <xdr:col>3</xdr:col>
      <xdr:colOff>1647824</xdr:colOff>
      <xdr:row>16</xdr:row>
      <xdr:rowOff>28575</xdr:rowOff>
    </xdr:from>
    <xdr:to>
      <xdr:col>3</xdr:col>
      <xdr:colOff>2762249</xdr:colOff>
      <xdr:row>22</xdr:row>
      <xdr:rowOff>57150</xdr:rowOff>
    </xdr:to>
    <xdr:sp macro="" textlink="">
      <xdr:nvSpPr>
        <xdr:cNvPr id="9" name="四角形吹き出し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H="1">
          <a:off x="3543299" y="3181350"/>
          <a:ext cx="11144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30</xdr:row>
      <xdr:rowOff>47625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2533650" y="1724025"/>
          <a:ext cx="4905375" cy="380047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123824</xdr:colOff>
      <xdr:row>16</xdr:row>
      <xdr:rowOff>104775</xdr:rowOff>
    </xdr:from>
    <xdr:to>
      <xdr:col>7</xdr:col>
      <xdr:colOff>800099</xdr:colOff>
      <xdr:row>22</xdr:row>
      <xdr:rowOff>133350</xdr:rowOff>
    </xdr:to>
    <xdr:sp macro="" textlink="">
      <xdr:nvSpPr>
        <xdr:cNvPr id="11" name="四角形吹き出し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7419974" y="3257550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32</xdr:row>
      <xdr:rowOff>47625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533650" y="1724025"/>
          <a:ext cx="4905375" cy="427672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1297781</xdr:colOff>
      <xdr:row>6</xdr:row>
      <xdr:rowOff>71437</xdr:rowOff>
    </xdr:from>
    <xdr:to>
      <xdr:col>12</xdr:col>
      <xdr:colOff>833438</xdr:colOff>
      <xdr:row>21</xdr:row>
      <xdr:rowOff>23812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670381" y="1662112"/>
          <a:ext cx="3821907" cy="2305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nks</a:t>
          </a:r>
          <a:r>
            <a:rPr kumimoji="1" lang="ja-JP" altLang="en-US" sz="1100"/>
            <a:t>　第</a:t>
          </a:r>
          <a:r>
            <a:rPr kumimoji="1" lang="en-US" altLang="ja-JP" sz="1100"/>
            <a:t>1</a:t>
          </a:r>
          <a:r>
            <a:rPr kumimoji="1" lang="ja-JP" altLang="en-US" sz="1100"/>
            <a:t>回の顧問総会で各大会の担当校が決まる</a:t>
          </a:r>
          <a:endParaRPr kumimoji="1" lang="en-US" altLang="ja-JP" sz="1100"/>
        </a:p>
        <a:p>
          <a:pPr algn="l"/>
          <a:r>
            <a:rPr kumimoji="1" lang="ja-JP" altLang="en-US" sz="1100"/>
            <a:t>ピンク下部分を</a:t>
          </a:r>
          <a:r>
            <a:rPr kumimoji="1" lang="en-US" altLang="ja-JP" sz="1100"/>
            <a:t>D</a:t>
          </a:r>
          <a:r>
            <a:rPr kumimoji="1" lang="ja-JP" altLang="en-US" sz="1100"/>
            <a:t>列にコピーする</a:t>
          </a:r>
          <a:endParaRPr kumimoji="1" lang="en-US" altLang="ja-JP" sz="1100"/>
        </a:p>
        <a:p>
          <a:pPr algn="l"/>
          <a:r>
            <a:rPr kumimoji="1" lang="ja-JP" altLang="en-US" sz="1100"/>
            <a:t>不参加顧問削除</a:t>
          </a:r>
          <a:endParaRPr kumimoji="1" lang="en-US" altLang="ja-JP" sz="1100"/>
        </a:p>
        <a:p>
          <a:pPr algn="l"/>
          <a:r>
            <a:rPr kumimoji="1" lang="ja-JP" altLang="en-US" sz="1100"/>
            <a:t>シート保護</a:t>
          </a:r>
          <a:r>
            <a:rPr kumimoji="1" lang="en-US" altLang="ja-JP" sz="1100"/>
            <a:t>dj</a:t>
          </a:r>
        </a:p>
        <a:p>
          <a:pPr algn="l"/>
          <a:r>
            <a:rPr kumimoji="1" lang="en-US" altLang="ja-JP" sz="1100"/>
            <a:t>V1</a:t>
          </a:r>
          <a:r>
            <a:rPr kumimoji="1" lang="ja-JP" altLang="en-US" sz="1100"/>
            <a:t>シートにドロップダウンリスト設定</a:t>
          </a:r>
          <a:endParaRPr kumimoji="1" lang="en-US" altLang="ja-JP" sz="1100"/>
        </a:p>
        <a:p>
          <a:pPr algn="l"/>
          <a:r>
            <a:rPr kumimoji="1" lang="ja-JP" altLang="en-US" sz="1100"/>
            <a:t>データの入力規則設定（朗読作品数）</a:t>
          </a:r>
          <a:endParaRPr kumimoji="1" lang="en-US" altLang="ja-JP" sz="1100"/>
        </a:p>
        <a:p>
          <a:pPr algn="l"/>
          <a:r>
            <a:rPr kumimoji="1" lang="ja-JP" altLang="en-US" sz="1100"/>
            <a:t>シート名を非表示（ファイルーオプションー詳細ー次のブックーシート見出し）</a:t>
          </a:r>
          <a:endParaRPr kumimoji="1" lang="en-US" altLang="ja-JP" sz="1100"/>
        </a:p>
        <a:p>
          <a:pPr algn="l"/>
          <a:r>
            <a:rPr kumimoji="1" lang="ja-JP" altLang="en-US" sz="1100"/>
            <a:t>各校用の様式完成</a:t>
          </a:r>
        </a:p>
      </xdr:txBody>
    </xdr:sp>
    <xdr:clientData/>
  </xdr:twoCellAnchor>
  <xdr:twoCellAnchor>
    <xdr:from>
      <xdr:col>1</xdr:col>
      <xdr:colOff>266699</xdr:colOff>
      <xdr:row>13</xdr:row>
      <xdr:rowOff>66675</xdr:rowOff>
    </xdr:from>
    <xdr:to>
      <xdr:col>3</xdr:col>
      <xdr:colOff>171449</xdr:colOff>
      <xdr:row>19</xdr:row>
      <xdr:rowOff>123825</xdr:rowOff>
    </xdr:to>
    <xdr:sp macro="" textlink="">
      <xdr:nvSpPr>
        <xdr:cNvPr id="14" name="四角形吹き出し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flipH="1">
          <a:off x="952499" y="2705100"/>
          <a:ext cx="11144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3</xdr:col>
      <xdr:colOff>638175</xdr:colOff>
      <xdr:row>6</xdr:row>
      <xdr:rowOff>133350</xdr:rowOff>
    </xdr:from>
    <xdr:to>
      <xdr:col>6</xdr:col>
      <xdr:colOff>142875</xdr:colOff>
      <xdr:row>32</xdr:row>
      <xdr:rowOff>47625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533650" y="1724025"/>
          <a:ext cx="4905375" cy="4276725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1297781</xdr:colOff>
      <xdr:row>6</xdr:row>
      <xdr:rowOff>71437</xdr:rowOff>
    </xdr:from>
    <xdr:to>
      <xdr:col>12</xdr:col>
      <xdr:colOff>833438</xdr:colOff>
      <xdr:row>21</xdr:row>
      <xdr:rowOff>23812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670381" y="1662112"/>
          <a:ext cx="3821907" cy="2305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nks</a:t>
          </a:r>
          <a:r>
            <a:rPr kumimoji="1" lang="ja-JP" altLang="en-US" sz="1100"/>
            <a:t>　第</a:t>
          </a:r>
          <a:r>
            <a:rPr kumimoji="1" lang="en-US" altLang="ja-JP" sz="1100"/>
            <a:t>1</a:t>
          </a:r>
          <a:r>
            <a:rPr kumimoji="1" lang="ja-JP" altLang="en-US" sz="1100"/>
            <a:t>回の顧問総会で各大会の担当校が決まる</a:t>
          </a:r>
          <a:endParaRPr kumimoji="1" lang="en-US" altLang="ja-JP" sz="1100"/>
        </a:p>
        <a:p>
          <a:pPr algn="l"/>
          <a:r>
            <a:rPr kumimoji="1" lang="ja-JP" altLang="en-US" sz="1100"/>
            <a:t>ピンク下部分を</a:t>
          </a:r>
          <a:r>
            <a:rPr kumimoji="1" lang="en-US" altLang="ja-JP" sz="1100"/>
            <a:t>D</a:t>
          </a:r>
          <a:r>
            <a:rPr kumimoji="1" lang="ja-JP" altLang="en-US" sz="1100"/>
            <a:t>列にコピーする</a:t>
          </a:r>
          <a:endParaRPr kumimoji="1" lang="en-US" altLang="ja-JP" sz="1100"/>
        </a:p>
        <a:p>
          <a:pPr algn="l"/>
          <a:r>
            <a:rPr kumimoji="1" lang="ja-JP" altLang="en-US" sz="1100"/>
            <a:t>不参加顧問削除</a:t>
          </a:r>
          <a:endParaRPr kumimoji="1" lang="en-US" altLang="ja-JP" sz="1100"/>
        </a:p>
        <a:p>
          <a:pPr algn="l"/>
          <a:r>
            <a:rPr kumimoji="1" lang="ja-JP" altLang="en-US" sz="1100"/>
            <a:t>シート保護</a:t>
          </a:r>
          <a:r>
            <a:rPr kumimoji="1" lang="en-US" altLang="ja-JP" sz="1100"/>
            <a:t>dj</a:t>
          </a:r>
        </a:p>
        <a:p>
          <a:pPr algn="l"/>
          <a:r>
            <a:rPr kumimoji="1" lang="en-US" altLang="ja-JP" sz="1100"/>
            <a:t>V1</a:t>
          </a:r>
          <a:r>
            <a:rPr kumimoji="1" lang="ja-JP" altLang="en-US" sz="1100"/>
            <a:t>シートにドロップダウンリスト設定</a:t>
          </a:r>
          <a:endParaRPr kumimoji="1" lang="en-US" altLang="ja-JP" sz="1100"/>
        </a:p>
        <a:p>
          <a:pPr algn="l"/>
          <a:r>
            <a:rPr kumimoji="1" lang="ja-JP" altLang="en-US" sz="1100"/>
            <a:t>データの入力規則設定（朗読作品数）</a:t>
          </a:r>
          <a:endParaRPr kumimoji="1" lang="en-US" altLang="ja-JP" sz="1100"/>
        </a:p>
        <a:p>
          <a:pPr algn="l"/>
          <a:r>
            <a:rPr kumimoji="1" lang="ja-JP" altLang="en-US" sz="1100"/>
            <a:t>シート名を非表示（ファイルーオプションー詳細ー次のブックーシート見出し）</a:t>
          </a:r>
          <a:endParaRPr kumimoji="1" lang="en-US" altLang="ja-JP" sz="1100"/>
        </a:p>
        <a:p>
          <a:pPr algn="l"/>
          <a:r>
            <a:rPr kumimoji="1" lang="ja-JP" altLang="en-US" sz="1100"/>
            <a:t>各校用の様式完成</a:t>
          </a:r>
        </a:p>
      </xdr:txBody>
    </xdr:sp>
    <xdr:clientData/>
  </xdr:twoCellAnchor>
  <xdr:twoCellAnchor>
    <xdr:from>
      <xdr:col>0</xdr:col>
      <xdr:colOff>552449</xdr:colOff>
      <xdr:row>12</xdr:row>
      <xdr:rowOff>123825</xdr:rowOff>
    </xdr:from>
    <xdr:to>
      <xdr:col>2</xdr:col>
      <xdr:colOff>209549</xdr:colOff>
      <xdr:row>19</xdr:row>
      <xdr:rowOff>9525</xdr:rowOff>
    </xdr:to>
    <xdr:sp macro="" textlink="">
      <xdr:nvSpPr>
        <xdr:cNvPr id="17" name="四角形吹き出し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H="1">
          <a:off x="552449" y="2590800"/>
          <a:ext cx="11144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2</xdr:col>
      <xdr:colOff>123824</xdr:colOff>
      <xdr:row>16</xdr:row>
      <xdr:rowOff>104775</xdr:rowOff>
    </xdr:from>
    <xdr:to>
      <xdr:col>3</xdr:col>
      <xdr:colOff>800099</xdr:colOff>
      <xdr:row>22</xdr:row>
      <xdr:rowOff>133350</xdr:rowOff>
    </xdr:to>
    <xdr:sp macro="" textlink="">
      <xdr:nvSpPr>
        <xdr:cNvPr id="18" name="四角形吹き出し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flipH="1">
          <a:off x="7419974" y="3257550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2</xdr:col>
      <xdr:colOff>123824</xdr:colOff>
      <xdr:row>16</xdr:row>
      <xdr:rowOff>104775</xdr:rowOff>
    </xdr:from>
    <xdr:to>
      <xdr:col>3</xdr:col>
      <xdr:colOff>800099</xdr:colOff>
      <xdr:row>22</xdr:row>
      <xdr:rowOff>133350</xdr:rowOff>
    </xdr:to>
    <xdr:sp macro="" textlink="">
      <xdr:nvSpPr>
        <xdr:cNvPr id="19" name="四角形吹き出し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flipH="1">
          <a:off x="7419974" y="3257550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2</xdr:col>
      <xdr:colOff>123824</xdr:colOff>
      <xdr:row>16</xdr:row>
      <xdr:rowOff>104775</xdr:rowOff>
    </xdr:from>
    <xdr:to>
      <xdr:col>3</xdr:col>
      <xdr:colOff>800099</xdr:colOff>
      <xdr:row>22</xdr:row>
      <xdr:rowOff>133350</xdr:rowOff>
    </xdr:to>
    <xdr:sp macro="" textlink="">
      <xdr:nvSpPr>
        <xdr:cNvPr id="20" name="四角形吹き出し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flipH="1">
          <a:off x="7419974" y="3257550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  <xdr:twoCellAnchor>
    <xdr:from>
      <xdr:col>2</xdr:col>
      <xdr:colOff>123824</xdr:colOff>
      <xdr:row>16</xdr:row>
      <xdr:rowOff>104775</xdr:rowOff>
    </xdr:from>
    <xdr:to>
      <xdr:col>3</xdr:col>
      <xdr:colOff>800099</xdr:colOff>
      <xdr:row>22</xdr:row>
      <xdr:rowOff>133350</xdr:rowOff>
    </xdr:to>
    <xdr:sp macro="" textlink="">
      <xdr:nvSpPr>
        <xdr:cNvPr id="21" name="四角形吹き出し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H="1">
          <a:off x="7419974" y="3257550"/>
          <a:ext cx="923925" cy="1000125"/>
        </a:xfrm>
        <a:prstGeom prst="wedgeRectCallout">
          <a:avLst>
            <a:gd name="adj1" fmla="val 103232"/>
            <a:gd name="adj2" fmla="val 1679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Ⅷ</a:t>
          </a:r>
          <a:r>
            <a:rPr kumimoji="1" lang="ja-JP" altLang="en-US" sz="1100"/>
            <a:t>や</a:t>
          </a:r>
          <a:r>
            <a:rPr kumimoji="1" lang="en-US" altLang="ja-JP" sz="1100"/>
            <a:t>Ⅸ</a:t>
          </a:r>
          <a:r>
            <a:rPr kumimoji="1" lang="ja-JP" altLang="en-US" sz="1100"/>
            <a:t>の表示に使う。</a:t>
          </a:r>
          <a:endParaRPr kumimoji="1" lang="en-US" altLang="ja-JP" sz="1100"/>
        </a:p>
        <a:p>
          <a:pPr algn="l"/>
          <a:r>
            <a:rPr kumimoji="1" lang="ja-JP" altLang="en-US" sz="1100"/>
            <a:t>リンク先のもととして設定すること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123824</xdr:colOff>
      <xdr:row>7</xdr:row>
      <xdr:rowOff>85725</xdr:rowOff>
    </xdr:from>
    <xdr:to>
      <xdr:col>18</xdr:col>
      <xdr:colOff>533400</xdr:colOff>
      <xdr:row>13</xdr:row>
      <xdr:rowOff>9525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6753224" y="2295525"/>
          <a:ext cx="1895476" cy="1152525"/>
          <a:chOff x="10358412" y="1775841"/>
          <a:chExt cx="1981199" cy="1247775"/>
        </a:xfrm>
      </xdr:grpSpPr>
      <xdr:sp macro="" textlink="">
        <xdr:nvSpPr>
          <xdr:cNvPr id="7" name="右矢印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 rot="10800000" flipV="1">
            <a:off x="10358412" y="1775841"/>
            <a:ext cx="1981199" cy="1247775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訂正事項がある場合は、</a:t>
            </a:r>
            <a:endParaRPr kumimoji="1" lang="en-US" altLang="ja-JP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8" name="U ターン矢印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 rot="5400000">
            <a:off x="11664200" y="2280659"/>
            <a:ext cx="335938" cy="470773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  <xdr:twoCellAnchor>
    <xdr:from>
      <xdr:col>16</xdr:col>
      <xdr:colOff>380999</xdr:colOff>
      <xdr:row>0</xdr:row>
      <xdr:rowOff>76198</xdr:rowOff>
    </xdr:from>
    <xdr:to>
      <xdr:col>20</xdr:col>
      <xdr:colOff>638174</xdr:colOff>
      <xdr:row>7</xdr:row>
      <xdr:rowOff>104775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362824" y="76198"/>
          <a:ext cx="3228975" cy="2238377"/>
        </a:xfrm>
        <a:prstGeom prst="wedgeRectCallout">
          <a:avLst>
            <a:gd name="adj1" fmla="val -73398"/>
            <a:gd name="adj2" fmla="val -34147"/>
          </a:avLst>
        </a:prstGeom>
        <a:effectLst>
          <a:softEdge rad="31750"/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144000" tIns="72000" rIns="72000" bIns="72000" rtlCol="0" anchor="ctr" anchorCtr="1"/>
        <a:lstStyle/>
        <a:p>
          <a:pPr algn="l"/>
          <a:r>
            <a:rPr lang="ja-JP" altLang="en-US" sz="1200" b="1"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申込入力の最終画面です。入力内容を部員とよく確認し、印刷・送信してください</a:t>
          </a:r>
          <a:r>
            <a:rPr lang="ja-JP" altLang="en-US" sz="1200" b="1">
              <a:effectLst/>
            </a:rPr>
            <a:t>。</a:t>
          </a:r>
          <a:endParaRPr lang="en-US" altLang="ja-JP" sz="1200" b="1">
            <a:effectLst/>
          </a:endParaRPr>
        </a:p>
        <a:p>
          <a:pPr algn="l"/>
          <a:endParaRPr kumimoji="1" lang="en-US" altLang="ja-JP" sz="1100" b="0" cap="none" spc="0">
            <a:ln w="0"/>
            <a:solidFill>
              <a:srgbClr val="FF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①印刷は、通常の印刷処理です。</a:t>
          </a:r>
          <a:b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</a:b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②印刷した申込用紙には公印を捺印し、原稿と一緒に提出です。</a:t>
          </a:r>
          <a:b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</a:b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③申込ファイル保存は、この画面で行ってください。</a:t>
          </a:r>
          <a:b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</a:b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前頁以前に戻っての保存はダメです。</a:t>
          </a:r>
          <a:b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</a:b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④申込ファイルの送信は１回のみです。申込後の内容の変更・修正は、原則として受け付けていませんので、送信前に部員と確認してください。</a:t>
          </a:r>
        </a:p>
      </xdr:txBody>
    </xdr:sp>
    <xdr:clientData fPrintsWithSheet="0"/>
  </xdr:twoCellAnchor>
  <xdr:twoCellAnchor>
    <xdr:from>
      <xdr:col>10</xdr:col>
      <xdr:colOff>762000</xdr:colOff>
      <xdr:row>31</xdr:row>
      <xdr:rowOff>238125</xdr:rowOff>
    </xdr:from>
    <xdr:to>
      <xdr:col>12</xdr:col>
      <xdr:colOff>657225</xdr:colOff>
      <xdr:row>32</xdr:row>
      <xdr:rowOff>171450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4238625" y="9572625"/>
          <a:ext cx="10858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xdr:twoCellAnchor>
    <xdr:from>
      <xdr:col>2</xdr:col>
      <xdr:colOff>476251</xdr:colOff>
      <xdr:row>25</xdr:row>
      <xdr:rowOff>9523</xdr:rowOff>
    </xdr:from>
    <xdr:to>
      <xdr:col>12</xdr:col>
      <xdr:colOff>704850</xdr:colOff>
      <xdr:row>25</xdr:row>
      <xdr:rowOff>504824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733426" y="5838823"/>
          <a:ext cx="4714874" cy="495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下記を読んで内容に了承後、□にチェックを入れて下さい。</a:t>
          </a:r>
          <a:endParaRPr kumimoji="1" lang="en-US" altLang="ja-JP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チェックを入れないと２ページ以降の内容は表示されません。</a:t>
          </a:r>
          <a:endParaRPr lang="ja-JP" altLang="ja-JP" sz="11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ja-JP" altLang="en-US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twoCellAnchor>
    <xdr:from>
      <xdr:col>16</xdr:col>
      <xdr:colOff>352425</xdr:colOff>
      <xdr:row>14</xdr:row>
      <xdr:rowOff>66675</xdr:rowOff>
    </xdr:from>
    <xdr:to>
      <xdr:col>18</xdr:col>
      <xdr:colOff>628650</xdr:colOff>
      <xdr:row>17</xdr:row>
      <xdr:rowOff>0</xdr:rowOff>
    </xdr:to>
    <xdr:sp macro="" textlink="">
      <xdr:nvSpPr>
        <xdr:cNvPr id="22" name="額縁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7277100" y="3095625"/>
          <a:ext cx="1762125" cy="723900"/>
        </a:xfrm>
        <a:prstGeom prst="bevel">
          <a:avLst/>
        </a:prstGeom>
        <a:solidFill>
          <a:srgbClr val="ED7D31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先頭頁に戻りたい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ここをクリック</a:t>
          </a:r>
        </a:p>
      </xdr:txBody>
    </xdr:sp>
    <xdr:clientData/>
  </xdr:twoCellAnchor>
  <xdr:twoCellAnchor>
    <xdr:from>
      <xdr:col>10</xdr:col>
      <xdr:colOff>695325</xdr:colOff>
      <xdr:row>32</xdr:row>
      <xdr:rowOff>19050</xdr:rowOff>
    </xdr:from>
    <xdr:to>
      <xdr:col>12</xdr:col>
      <xdr:colOff>590550</xdr:colOff>
      <xdr:row>32</xdr:row>
      <xdr:rowOff>257175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/>
      </xdr:nvSpPr>
      <xdr:spPr>
        <a:xfrm>
          <a:off x="4229100" y="9134475"/>
          <a:ext cx="10858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xdr:twoCellAnchor>
    <xdr:from>
      <xdr:col>10</xdr:col>
      <xdr:colOff>695325</xdr:colOff>
      <xdr:row>32</xdr:row>
      <xdr:rowOff>19050</xdr:rowOff>
    </xdr:from>
    <xdr:to>
      <xdr:col>14</xdr:col>
      <xdr:colOff>38100</xdr:colOff>
      <xdr:row>32</xdr:row>
      <xdr:rowOff>257175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4229100" y="9134475"/>
          <a:ext cx="15811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16</xdr:col>
          <xdr:colOff>352425</xdr:colOff>
          <xdr:row>31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9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D8D8D8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14999"/>
                    </a:srgbClr>
                  </a:solidFill>
                </a14:hiddenFill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180976</xdr:colOff>
      <xdr:row>7</xdr:row>
      <xdr:rowOff>114300</xdr:rowOff>
    </xdr:from>
    <xdr:to>
      <xdr:col>18</xdr:col>
      <xdr:colOff>428626</xdr:colOff>
      <xdr:row>12</xdr:row>
      <xdr:rowOff>219075</xdr:rowOff>
    </xdr:to>
    <xdr:grpSp>
      <xdr:nvGrpSpPr>
        <xdr:cNvPr id="3" name="グループ化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6896101" y="2324100"/>
          <a:ext cx="1733550" cy="1047750"/>
          <a:chOff x="10315574" y="1122838"/>
          <a:chExt cx="2033063" cy="1320562"/>
        </a:xfrm>
      </xdr:grpSpPr>
      <xdr:sp macro="" textlink="">
        <xdr:nvSpPr>
          <xdr:cNvPr id="4" name="右矢印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 rot="10800000" flipV="1">
            <a:off x="10315574" y="1122838"/>
            <a:ext cx="2033063" cy="1320562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訂正事項がある場合は、</a:t>
            </a:r>
            <a:endParaRPr kumimoji="1" lang="en-US" altLang="ja-JP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rgbClr val="FF0000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 rot="5400000">
            <a:off x="11632744" y="1689628"/>
            <a:ext cx="335939" cy="470773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  <xdr:twoCellAnchor>
    <xdr:from>
      <xdr:col>10</xdr:col>
      <xdr:colOff>695325</xdr:colOff>
      <xdr:row>32</xdr:row>
      <xdr:rowOff>19050</xdr:rowOff>
    </xdr:from>
    <xdr:to>
      <xdr:col>12</xdr:col>
      <xdr:colOff>590550</xdr:colOff>
      <xdr:row>32</xdr:row>
      <xdr:rowOff>257175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4171950" y="10067925"/>
          <a:ext cx="10858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xdr:twoCellAnchor>
    <xdr:from>
      <xdr:col>2</xdr:col>
      <xdr:colOff>476251</xdr:colOff>
      <xdr:row>25</xdr:row>
      <xdr:rowOff>9525</xdr:rowOff>
    </xdr:from>
    <xdr:to>
      <xdr:col>12</xdr:col>
      <xdr:colOff>704850</xdr:colOff>
      <xdr:row>25</xdr:row>
      <xdr:rowOff>485775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/>
      </xdr:nvSpPr>
      <xdr:spPr>
        <a:xfrm>
          <a:off x="733426" y="5972175"/>
          <a:ext cx="4638674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下記を読んで内容に了承後、□にチェックを入れて下さい。</a:t>
          </a:r>
          <a:endParaRPr kumimoji="1" lang="en-US" altLang="ja-JP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チェックを入れないと２ページ以降の内容は表示されません。</a:t>
          </a:r>
          <a:endParaRPr lang="ja-JP" altLang="ja-JP" sz="11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ja-JP" altLang="en-US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twoCellAnchor>
    <xdr:from>
      <xdr:col>10</xdr:col>
      <xdr:colOff>695325</xdr:colOff>
      <xdr:row>32</xdr:row>
      <xdr:rowOff>19050</xdr:rowOff>
    </xdr:from>
    <xdr:to>
      <xdr:col>14</xdr:col>
      <xdr:colOff>38100</xdr:colOff>
      <xdr:row>32</xdr:row>
      <xdr:rowOff>257175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/>
      </xdr:nvSpPr>
      <xdr:spPr>
        <a:xfrm>
          <a:off x="4229100" y="9401175"/>
          <a:ext cx="15811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署名（直筆）</a:t>
          </a:r>
        </a:p>
      </xdr:txBody>
    </xdr:sp>
    <xdr:clientData fPrintsWithSheet="0"/>
  </xdr:twoCellAnchor>
  <xdr:twoCellAnchor>
    <xdr:from>
      <xdr:col>2</xdr:col>
      <xdr:colOff>476251</xdr:colOff>
      <xdr:row>25</xdr:row>
      <xdr:rowOff>9525</xdr:rowOff>
    </xdr:from>
    <xdr:to>
      <xdr:col>12</xdr:col>
      <xdr:colOff>704850</xdr:colOff>
      <xdr:row>25</xdr:row>
      <xdr:rowOff>485775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/>
      </xdr:nvSpPr>
      <xdr:spPr>
        <a:xfrm>
          <a:off x="733426" y="5972175"/>
          <a:ext cx="4638674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下記を読んで内容に了承後、□にチェックを入れて下さい。</a:t>
          </a:r>
          <a:endParaRPr kumimoji="1" lang="en-US" altLang="ja-JP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チェックを入れないと２ページ以降の内容は表示されません。</a:t>
          </a:r>
          <a:endParaRPr lang="ja-JP" altLang="ja-JP" sz="1100"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kumimoji="1" lang="ja-JP" altLang="en-US" sz="12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twoCellAnchor>
    <xdr:from>
      <xdr:col>16</xdr:col>
      <xdr:colOff>428625</xdr:colOff>
      <xdr:row>14</xdr:row>
      <xdr:rowOff>57150</xdr:rowOff>
    </xdr:from>
    <xdr:to>
      <xdr:col>18</xdr:col>
      <xdr:colOff>704850</xdr:colOff>
      <xdr:row>16</xdr:row>
      <xdr:rowOff>247650</xdr:rowOff>
    </xdr:to>
    <xdr:sp macro="" textlink="">
      <xdr:nvSpPr>
        <xdr:cNvPr id="2" name="額縁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362825" y="3086100"/>
          <a:ext cx="1762125" cy="723900"/>
        </a:xfrm>
        <a:prstGeom prst="bevel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PｺﾞｼｯｸE" panose="020B0900000000000000" pitchFamily="50" charset="-128"/>
              <a:ea typeface="HGPｺﾞｼｯｸE" panose="020B0900000000000000" pitchFamily="50" charset="-128"/>
            </a:rPr>
            <a:t>先頭頁に戻りたい</a:t>
          </a:r>
          <a:endParaRPr kumimoji="1" lang="en-US" altLang="ja-JP" sz="14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16</xdr:col>
          <xdr:colOff>0</xdr:colOff>
          <xdr:row>31</xdr:row>
          <xdr:rowOff>0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00000000-0008-0000-0A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Ⅵ１!$C$27:$P$31" spid="_x0000_s1443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57175" y="6305550"/>
              <a:ext cx="6457950" cy="2962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16</xdr:col>
          <xdr:colOff>247650</xdr:colOff>
          <xdr:row>31</xdr:row>
          <xdr:rowOff>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A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14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16</xdr:col>
      <xdr:colOff>400050</xdr:colOff>
      <xdr:row>0</xdr:row>
      <xdr:rowOff>76200</xdr:rowOff>
    </xdr:from>
    <xdr:to>
      <xdr:col>20</xdr:col>
      <xdr:colOff>657225</xdr:colOff>
      <xdr:row>7</xdr:row>
      <xdr:rowOff>104777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362825" y="76200"/>
          <a:ext cx="3228975" cy="2238377"/>
        </a:xfrm>
        <a:prstGeom prst="wedgeRectCallout">
          <a:avLst>
            <a:gd name="adj1" fmla="val -73398"/>
            <a:gd name="adj2" fmla="val -34147"/>
          </a:avLst>
        </a:prstGeom>
        <a:effectLst>
          <a:softEdge rad="31750"/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144000" tIns="72000" rIns="72000" bIns="72000" rtlCol="0" anchor="ctr" anchorCtr="1"/>
        <a:lstStyle/>
        <a:p>
          <a:pPr algn="l"/>
          <a:r>
            <a:rPr lang="ja-JP" altLang="en-US" sz="1200" b="1"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申込入力の最終画面です。入力内容を部員とよく確認し、印刷・送信してください</a:t>
          </a:r>
          <a:r>
            <a:rPr lang="ja-JP" altLang="en-US" sz="1200" b="1">
              <a:effectLst/>
            </a:rPr>
            <a:t>。</a:t>
          </a:r>
          <a:endParaRPr lang="en-US" altLang="ja-JP" sz="1200" b="1">
            <a:effectLst/>
          </a:endParaRPr>
        </a:p>
        <a:p>
          <a:pPr algn="l"/>
          <a:endParaRPr kumimoji="1" lang="en-US" altLang="ja-JP" sz="1100" b="0" cap="none" spc="0">
            <a:ln w="0"/>
            <a:solidFill>
              <a:srgbClr val="FF0000"/>
            </a:solidFill>
            <a:effectLst/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①印刷は、通常の印刷処理です。</a:t>
          </a:r>
          <a:b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</a:b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②印刷した申込用紙には公印を捺印し、原稿と一緒に提出です。</a:t>
          </a:r>
          <a:b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</a:b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③申込ファイル保存は、この画面で行ってください。</a:t>
          </a:r>
          <a:b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</a:b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前頁以前に戻っての保存はダメです。</a:t>
          </a:r>
          <a:b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</a:br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  <a:latin typeface="HGPｺﾞｼｯｸE" panose="020B0900000000000000" pitchFamily="50" charset="-128"/>
              <a:ea typeface="HGPｺﾞｼｯｸE" panose="020B0900000000000000" pitchFamily="50" charset="-128"/>
            </a:rPr>
            <a:t>④申込ファイルの送信は１回のみです。申込後の内容の変更・修正は、原則として受け付けていませんので、送信前に部員と確認してください。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11</xdr:row>
      <xdr:rowOff>66675</xdr:rowOff>
    </xdr:from>
    <xdr:to>
      <xdr:col>12</xdr:col>
      <xdr:colOff>133350</xdr:colOff>
      <xdr:row>22</xdr:row>
      <xdr:rowOff>285750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705850" y="1962150"/>
          <a:ext cx="638175" cy="2333625"/>
        </a:xfrm>
        <a:prstGeom prst="rightBrace">
          <a:avLst>
            <a:gd name="adj1" fmla="val 8333"/>
            <a:gd name="adj2" fmla="val 50405"/>
          </a:avLst>
        </a:prstGeom>
        <a:solidFill>
          <a:schemeClr val="accent2">
            <a:lumMod val="40000"/>
            <a:lumOff val="60000"/>
            <a:alpha val="5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571500</xdr:colOff>
      <xdr:row>14</xdr:row>
      <xdr:rowOff>105335</xdr:rowOff>
    </xdr:from>
    <xdr:ext cx="1722343" cy="1323975"/>
    <xdr:sp macro="" textlink="">
      <xdr:nvSpPr>
        <xdr:cNvPr id="6" name="右矢印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191625" y="2505635"/>
          <a:ext cx="1722343" cy="1323975"/>
        </a:xfrm>
        <a:prstGeom prst="rightArrow">
          <a:avLst>
            <a:gd name="adj1" fmla="val 50000"/>
            <a:gd name="adj2" fmla="val 38489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（担当校の確認）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l"/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5</xdr:row>
      <xdr:rowOff>47627</xdr:rowOff>
    </xdr:from>
    <xdr:to>
      <xdr:col>0</xdr:col>
      <xdr:colOff>1666874</xdr:colOff>
      <xdr:row>10</xdr:row>
      <xdr:rowOff>209552</xdr:rowOff>
    </xdr:to>
    <xdr:grpSp>
      <xdr:nvGrpSpPr>
        <xdr:cNvPr id="2" name="グループ化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85749" y="1582210"/>
          <a:ext cx="1381125" cy="722842"/>
          <a:chOff x="304800" y="695325"/>
          <a:chExt cx="1190625" cy="733425"/>
        </a:xfrm>
      </xdr:grpSpPr>
      <xdr:sp macro="" textlink="">
        <xdr:nvSpPr>
          <xdr:cNvPr id="4" name="右矢印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 rot="10800000" flipV="1">
            <a:off x="285749" y="695327"/>
            <a:ext cx="1381125" cy="733425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</a:t>
            </a:r>
            <a:endParaRPr kumimoji="1" lang="en-US" altLang="ja-JP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endParaRP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 rot="5400000">
            <a:off x="1285994" y="883856"/>
            <a:ext cx="197460" cy="328184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9525</xdr:rowOff>
        </xdr:from>
        <xdr:to>
          <xdr:col>14</xdr:col>
          <xdr:colOff>9525</xdr:colOff>
          <xdr:row>11</xdr:row>
          <xdr:rowOff>9525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>
                <a:alpha val="14999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0</xdr:col>
      <xdr:colOff>104776</xdr:colOff>
      <xdr:row>10</xdr:row>
      <xdr:rowOff>209549</xdr:rowOff>
    </xdr:from>
    <xdr:to>
      <xdr:col>1</xdr:col>
      <xdr:colOff>371474</xdr:colOff>
      <xdr:row>12</xdr:row>
      <xdr:rowOff>38100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4776" y="1428749"/>
          <a:ext cx="2162173" cy="762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右記を読んで内容に了承後、→</a:t>
          </a:r>
          <a:endParaRPr kumimoji="1" lang="en-US" altLang="ja-JP" sz="105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05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□にチェックを入れて下さい。</a:t>
          </a:r>
          <a:endParaRPr kumimoji="1" lang="en-US" altLang="ja-JP" sz="105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※</a:t>
          </a:r>
          <a:r>
            <a:rPr kumimoji="1" lang="ja-JP" altLang="ja-JP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　チェックを入れないと</a:t>
          </a:r>
          <a:r>
            <a:rPr kumimoji="1" lang="ja-JP" altLang="en-US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学校名確認セル以降</a:t>
          </a:r>
          <a:r>
            <a:rPr kumimoji="1" lang="ja-JP" altLang="ja-JP" sz="900">
              <a:solidFill>
                <a:schemeClr val="dk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の内容は表示されません。</a:t>
          </a:r>
          <a:endParaRPr kumimoji="1" lang="ja-JP" altLang="en-US" sz="900">
            <a:solidFill>
              <a:srgbClr val="FF000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 fPrintsWithSheet="0"/>
  </xdr:twoCellAnchor>
  <xdr:oneCellAnchor>
    <xdr:from>
      <xdr:col>13</xdr:col>
      <xdr:colOff>123825</xdr:colOff>
      <xdr:row>12</xdr:row>
      <xdr:rowOff>228601</xdr:rowOff>
    </xdr:from>
    <xdr:ext cx="2790825" cy="571499"/>
    <xdr:sp macro="" textlink="">
      <xdr:nvSpPr>
        <xdr:cNvPr id="15" name="右矢印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7867650" y="2676526"/>
          <a:ext cx="2790825" cy="571499"/>
        </a:xfrm>
        <a:prstGeom prst="rightArrow">
          <a:avLst>
            <a:gd name="adj1" fmla="val 77379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（前日準備を含む）担当校</a:t>
          </a:r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なら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ここをクリックして次（部顧問情報入力１）に進む。</a:t>
          </a:r>
          <a:endParaRPr kumimoji="1" lang="ja-JP" altLang="en-US" sz="900"/>
        </a:p>
      </xdr:txBody>
    </xdr:sp>
    <xdr:clientData/>
  </xdr:oneCellAnchor>
  <xdr:oneCellAnchor>
    <xdr:from>
      <xdr:col>13</xdr:col>
      <xdr:colOff>114300</xdr:colOff>
      <xdr:row>16</xdr:row>
      <xdr:rowOff>247650</xdr:rowOff>
    </xdr:from>
    <xdr:ext cx="2771775" cy="552450"/>
    <xdr:sp macro="" textlink="">
      <xdr:nvSpPr>
        <xdr:cNvPr id="19" name="右矢印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858125" y="3409950"/>
          <a:ext cx="2771775" cy="552450"/>
        </a:xfrm>
        <a:prstGeom prst="rightArrow">
          <a:avLst>
            <a:gd name="adj1" fmla="val 77379"/>
            <a:gd name="adj2" fmla="val 50000"/>
          </a:avLst>
        </a:prstGeom>
        <a:solidFill>
          <a:schemeClr val="accent4">
            <a:lumMod val="60000"/>
            <a:lumOff val="40000"/>
            <a:alpha val="73000"/>
          </a:schemeClr>
        </a:solidFill>
        <a:ln w="34925">
          <a:solidFill>
            <a:srgbClr val="FFFF99"/>
          </a:solidFill>
        </a:ln>
        <a:effectLst>
          <a:glow rad="101600">
            <a:schemeClr val="accent4">
              <a:lumMod val="60000"/>
              <a:lumOff val="40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担当校でないなら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ここをクリックして次（部顧問情報入力１）に進む。</a:t>
          </a:r>
          <a:endParaRPr kumimoji="1" lang="ja-JP" altLang="en-US" sz="900"/>
        </a:p>
      </xdr:txBody>
    </xdr:sp>
    <xdr:clientData/>
  </xdr:oneCellAnchor>
  <xdr:twoCellAnchor>
    <xdr:from>
      <xdr:col>11</xdr:col>
      <xdr:colOff>47625</xdr:colOff>
      <xdr:row>14</xdr:row>
      <xdr:rowOff>28575</xdr:rowOff>
    </xdr:from>
    <xdr:to>
      <xdr:col>13</xdr:col>
      <xdr:colOff>66675</xdr:colOff>
      <xdr:row>15</xdr:row>
      <xdr:rowOff>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353300" y="2790825"/>
          <a:ext cx="457200" cy="295275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57149</xdr:colOff>
      <xdr:row>17</xdr:row>
      <xdr:rowOff>47626</xdr:rowOff>
    </xdr:from>
    <xdr:to>
      <xdr:col>13</xdr:col>
      <xdr:colOff>66674</xdr:colOff>
      <xdr:row>18</xdr:row>
      <xdr:rowOff>285750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7362824" y="3524251"/>
          <a:ext cx="447675" cy="314324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104774</xdr:colOff>
      <xdr:row>6</xdr:row>
      <xdr:rowOff>161927</xdr:rowOff>
    </xdr:from>
    <xdr:ext cx="2162175" cy="952497"/>
    <xdr:sp macro="" textlink="">
      <xdr:nvSpPr>
        <xdr:cNvPr id="2" name="右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677274" y="952502"/>
          <a:ext cx="2162175" cy="952497"/>
        </a:xfrm>
        <a:prstGeom prst="rightArrow">
          <a:avLst>
            <a:gd name="adj1" fmla="val 68705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（部顧問情報入力２）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85725</xdr:colOff>
      <xdr:row>6</xdr:row>
      <xdr:rowOff>333374</xdr:rowOff>
    </xdr:from>
    <xdr:to>
      <xdr:col>1</xdr:col>
      <xdr:colOff>0</xdr:colOff>
      <xdr:row>11</xdr:row>
      <xdr:rowOff>57150</xdr:rowOff>
    </xdr:to>
    <xdr:grpSp>
      <xdr:nvGrpSpPr>
        <xdr:cNvPr id="3" name="グループ化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85725" y="2095499"/>
          <a:ext cx="1362075" cy="762001"/>
          <a:chOff x="19050" y="371586"/>
          <a:chExt cx="1457324" cy="990601"/>
        </a:xfrm>
      </xdr:grpSpPr>
      <xdr:sp macro="" textlink="">
        <xdr:nvSpPr>
          <xdr:cNvPr id="4" name="右矢印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 rot="10800000" flipV="1">
            <a:off x="19050" y="371586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 rot="5400000">
            <a:off x="1058970" y="691613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104774</xdr:colOff>
      <xdr:row>6</xdr:row>
      <xdr:rowOff>161925</xdr:rowOff>
    </xdr:from>
    <xdr:ext cx="2162175" cy="962025"/>
    <xdr:sp macro="" textlink="">
      <xdr:nvSpPr>
        <xdr:cNvPr id="2" name="右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677274" y="952500"/>
          <a:ext cx="2162175" cy="962025"/>
        </a:xfrm>
        <a:prstGeom prst="rightArrow">
          <a:avLst>
            <a:gd name="adj1" fmla="val 68705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（部顧問情報入力２）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85725</xdr:colOff>
      <xdr:row>6</xdr:row>
      <xdr:rowOff>333374</xdr:rowOff>
    </xdr:from>
    <xdr:to>
      <xdr:col>0</xdr:col>
      <xdr:colOff>1638300</xdr:colOff>
      <xdr:row>12</xdr:row>
      <xdr:rowOff>57150</xdr:rowOff>
    </xdr:to>
    <xdr:grpSp>
      <xdr:nvGrpSpPr>
        <xdr:cNvPr id="3" name="グループ化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5725" y="2095499"/>
          <a:ext cx="1362075" cy="895351"/>
          <a:chOff x="19050" y="371586"/>
          <a:chExt cx="1457324" cy="990601"/>
        </a:xfrm>
      </xdr:grpSpPr>
      <xdr:sp macro="" textlink="">
        <xdr:nvSpPr>
          <xdr:cNvPr id="4" name="右矢印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 rot="10800000" flipV="1">
            <a:off x="19050" y="371586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 rot="5400000">
            <a:off x="1058970" y="691613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200025</xdr:colOff>
      <xdr:row>18</xdr:row>
      <xdr:rowOff>76201</xdr:rowOff>
    </xdr:from>
    <xdr:ext cx="1524000" cy="1000124"/>
    <xdr:sp macro="" textlink="">
      <xdr:nvSpPr>
        <xdr:cNvPr id="15" name="右矢印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10191750" y="3371851"/>
          <a:ext cx="1524000" cy="1000124"/>
        </a:xfrm>
        <a:prstGeom prst="rightArrow">
          <a:avLst>
            <a:gd name="adj1" fmla="val 74762"/>
            <a:gd name="adj2" fmla="val 20503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未入力がないことを確認して次に進む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（参加生徒情報入力）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95250</xdr:colOff>
      <xdr:row>6</xdr:row>
      <xdr:rowOff>133350</xdr:rowOff>
    </xdr:from>
    <xdr:to>
      <xdr:col>0</xdr:col>
      <xdr:colOff>1219200</xdr:colOff>
      <xdr:row>10</xdr:row>
      <xdr:rowOff>171449</xdr:rowOff>
    </xdr:to>
    <xdr:grpSp>
      <xdr:nvGrpSpPr>
        <xdr:cNvPr id="16" name="グループ化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95250" y="1456267"/>
          <a:ext cx="1123950" cy="916515"/>
          <a:chOff x="-15648" y="371586"/>
          <a:chExt cx="1364796" cy="990601"/>
        </a:xfrm>
      </xdr:grpSpPr>
      <xdr:sp macro="" textlink="">
        <xdr:nvSpPr>
          <xdr:cNvPr id="17" name="右矢印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/>
        </xdr:nvSpPr>
        <xdr:spPr>
          <a:xfrm rot="10800000" flipV="1">
            <a:off x="-15648" y="371586"/>
            <a:ext cx="1364796" cy="990601"/>
          </a:xfrm>
          <a:prstGeom prst="rightArrow">
            <a:avLst>
              <a:gd name="adj1" fmla="val 59449"/>
              <a:gd name="adj2" fmla="val 36905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</a:t>
            </a:r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18" name="U ターン矢印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/>
        </xdr:nvSpPr>
        <xdr:spPr>
          <a:xfrm rot="5400000">
            <a:off x="978008" y="620858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200025</xdr:colOff>
      <xdr:row>18</xdr:row>
      <xdr:rowOff>76201</xdr:rowOff>
    </xdr:from>
    <xdr:ext cx="1524000" cy="1000124"/>
    <xdr:sp macro="" textlink="">
      <xdr:nvSpPr>
        <xdr:cNvPr id="2" name="右矢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191750" y="3371851"/>
          <a:ext cx="1524000" cy="1000124"/>
        </a:xfrm>
        <a:prstGeom prst="rightArrow">
          <a:avLst>
            <a:gd name="adj1" fmla="val 74762"/>
            <a:gd name="adj2" fmla="val 20503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未入力がないことを確認して次に進む</a:t>
          </a:r>
        </a:p>
        <a:p>
          <a:pPr algn="l"/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（参加生徒情報入力）</a:t>
          </a:r>
        </a:p>
        <a:p>
          <a:pPr algn="l"/>
          <a:r>
            <a:rPr kumimoji="1" lang="ja-JP" altLang="en-US" sz="10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l"/>
          <a:endParaRPr kumimoji="1" lang="ja-JP" altLang="en-US" sz="1100"/>
        </a:p>
      </xdr:txBody>
    </xdr:sp>
    <xdr:clientData/>
  </xdr:oneCellAnchor>
  <xdr:twoCellAnchor>
    <xdr:from>
      <xdr:col>0</xdr:col>
      <xdr:colOff>95250</xdr:colOff>
      <xdr:row>6</xdr:row>
      <xdr:rowOff>133350</xdr:rowOff>
    </xdr:from>
    <xdr:to>
      <xdr:col>0</xdr:col>
      <xdr:colOff>1219200</xdr:colOff>
      <xdr:row>10</xdr:row>
      <xdr:rowOff>171449</xdr:rowOff>
    </xdr:to>
    <xdr:grpSp>
      <xdr:nvGrpSpPr>
        <xdr:cNvPr id="3" name="グループ化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95250" y="1456267"/>
          <a:ext cx="1123950" cy="916515"/>
          <a:chOff x="-15648" y="371586"/>
          <a:chExt cx="1364796" cy="990601"/>
        </a:xfrm>
      </xdr:grpSpPr>
      <xdr:sp macro="" textlink="">
        <xdr:nvSpPr>
          <xdr:cNvPr id="4" name="右矢印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 rot="10800000" flipV="1">
            <a:off x="-15648" y="371586"/>
            <a:ext cx="1364796" cy="990601"/>
          </a:xfrm>
          <a:prstGeom prst="rightArrow">
            <a:avLst>
              <a:gd name="adj1" fmla="val 59449"/>
              <a:gd name="adj2" fmla="val 36905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</a:t>
            </a:r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5" name="U ターン矢印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/>
        </xdr:nvSpPr>
        <xdr:spPr>
          <a:xfrm rot="5400000">
            <a:off x="978008" y="620858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1</xdr:row>
      <xdr:rowOff>9525</xdr:rowOff>
    </xdr:from>
    <xdr:ext cx="1638300" cy="1114424"/>
    <xdr:sp macro="" textlink="">
      <xdr:nvSpPr>
        <xdr:cNvPr id="13" name="右矢印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5829300" y="200025"/>
          <a:ext cx="1638300" cy="1114424"/>
        </a:xfrm>
        <a:prstGeom prst="rightArrow">
          <a:avLst>
            <a:gd name="adj1" fmla="val 59449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（印刷前の確認）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ctr"/>
          <a:endParaRPr kumimoji="1" lang="ja-JP" altLang="en-US" sz="1100"/>
        </a:p>
      </xdr:txBody>
    </xdr:sp>
    <xdr:clientData fPrintsWithSheet="0"/>
  </xdr:oneCellAnchor>
  <xdr:twoCellAnchor>
    <xdr:from>
      <xdr:col>0</xdr:col>
      <xdr:colOff>0</xdr:colOff>
      <xdr:row>2</xdr:row>
      <xdr:rowOff>466726</xdr:rowOff>
    </xdr:from>
    <xdr:to>
      <xdr:col>1</xdr:col>
      <xdr:colOff>95249</xdr:colOff>
      <xdr:row>4</xdr:row>
      <xdr:rowOff>114300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000126"/>
          <a:ext cx="1466849" cy="857249"/>
          <a:chOff x="0" y="1000126"/>
          <a:chExt cx="1466849" cy="857249"/>
        </a:xfrm>
      </xdr:grpSpPr>
      <xdr:sp macro="" textlink="">
        <xdr:nvSpPr>
          <xdr:cNvPr id="15" name="右矢印 1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/>
        </xdr:nvSpPr>
        <xdr:spPr>
          <a:xfrm rot="10800000" flipV="1">
            <a:off x="0" y="1000126"/>
            <a:ext cx="1466849" cy="857249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16" name="U ターン矢印 15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/>
        </xdr:nvSpPr>
        <xdr:spPr>
          <a:xfrm rot="5400000">
            <a:off x="1017852" y="1253193"/>
            <a:ext cx="230798" cy="348553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295275</xdr:colOff>
      <xdr:row>1</xdr:row>
      <xdr:rowOff>47625</xdr:rowOff>
    </xdr:from>
    <xdr:ext cx="1638300" cy="1114424"/>
    <xdr:sp macro="" textlink="">
      <xdr:nvSpPr>
        <xdr:cNvPr id="10" name="右矢印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5915025" y="238125"/>
          <a:ext cx="1638300" cy="1114424"/>
        </a:xfrm>
        <a:prstGeom prst="rightArrow">
          <a:avLst>
            <a:gd name="adj1" fmla="val 59449"/>
            <a:gd name="adj2" fmla="val 50000"/>
          </a:avLst>
        </a:prstGeom>
        <a:solidFill>
          <a:schemeClr val="accent2">
            <a:lumMod val="60000"/>
            <a:lumOff val="40000"/>
          </a:schemeClr>
        </a:solidFill>
        <a:ln w="34925">
          <a:solidFill>
            <a:schemeClr val="accent2">
              <a:lumMod val="75000"/>
            </a:schemeClr>
          </a:solidFill>
        </a:ln>
        <a:effectLst>
          <a:glow rad="228600">
            <a:schemeClr val="accent2">
              <a:satMod val="175000"/>
              <a:alpha val="59000"/>
            </a:schemeClr>
          </a:glow>
          <a:outerShdw blurRad="50800" dist="50800" dir="5400000" algn="ctr" rotWithShape="0">
            <a:schemeClr val="accent2">
              <a:lumMod val="50000"/>
            </a:schemeClr>
          </a:outerShdw>
          <a:softEdge rad="12700"/>
        </a:effectLst>
        <a:scene3d>
          <a:camera prst="perspectiveLef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36000" rIns="72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次に進む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（印刷前の確認）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ここをクリック</a:t>
          </a:r>
        </a:p>
        <a:p>
          <a:pPr algn="ctr"/>
          <a:endParaRPr kumimoji="1" lang="ja-JP" altLang="en-US" sz="1100"/>
        </a:p>
      </xdr:txBody>
    </xdr:sp>
    <xdr:clientData fPrintsWithSheet="0"/>
  </xdr:oneCellAnchor>
  <xdr:twoCellAnchor>
    <xdr:from>
      <xdr:col>0</xdr:col>
      <xdr:colOff>0</xdr:colOff>
      <xdr:row>2</xdr:row>
      <xdr:rowOff>466726</xdr:rowOff>
    </xdr:from>
    <xdr:to>
      <xdr:col>1</xdr:col>
      <xdr:colOff>95249</xdr:colOff>
      <xdr:row>4</xdr:row>
      <xdr:rowOff>114300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1009651"/>
          <a:ext cx="1466849" cy="857249"/>
          <a:chOff x="28575" y="266699"/>
          <a:chExt cx="1457324" cy="990601"/>
        </a:xfrm>
      </xdr:grpSpPr>
      <xdr:sp macro="" textlink="">
        <xdr:nvSpPr>
          <xdr:cNvPr id="12" name="右矢印 1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 rot="10800000" flipV="1">
            <a:off x="28575" y="266699"/>
            <a:ext cx="1457324" cy="990601"/>
          </a:xfrm>
          <a:prstGeom prst="rightArrow">
            <a:avLst>
              <a:gd name="adj1" fmla="val 59449"/>
              <a:gd name="adj2" fmla="val 50000"/>
            </a:avLst>
          </a:prstGeom>
          <a:solidFill>
            <a:schemeClr val="accent1">
              <a:lumMod val="60000"/>
              <a:lumOff val="40000"/>
            </a:schemeClr>
          </a:solidFill>
          <a:ln w="34925">
            <a:solidFill>
              <a:schemeClr val="accent1">
                <a:lumMod val="75000"/>
              </a:schemeClr>
            </a:solidFill>
          </a:ln>
          <a:effectLst>
            <a:glow rad="228600">
              <a:srgbClr val="9BC2E6">
                <a:alpha val="59000"/>
              </a:srgbClr>
            </a:glow>
            <a:outerShdw blurRad="50800" dist="50800" dir="5400000" algn="ctr" rotWithShape="0">
              <a:schemeClr val="accent1">
                <a:lumMod val="50000"/>
              </a:schemeClr>
            </a:outerShdw>
            <a:softEdge rad="12700"/>
          </a:effectLst>
          <a:scene3d>
            <a:camera prst="perspectiveLeft"/>
            <a:lightRig rig="threePt" dir="t"/>
          </a:scene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36000" rIns="0" bIns="36000" rtlCol="0" anchor="ctr" anchorCtr="0">
            <a:noAutofit/>
          </a:bodyPr>
          <a:lstStyle/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前にもどる　　</a:t>
            </a:r>
          </a:p>
          <a:p>
            <a:pPr algn="l"/>
            <a:r>
              <a:rPr kumimoji="1" lang="ja-JP" altLang="en-US" sz="1100">
                <a:solidFill>
                  <a:schemeClr val="tx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ここをクリック　　</a:t>
            </a:r>
          </a:p>
          <a:p>
            <a:pPr algn="ctr"/>
            <a:endParaRPr kumimoji="1" lang="ja-JP" altLang="en-US" sz="1100"/>
          </a:p>
        </xdr:txBody>
      </xdr:sp>
      <xdr:sp macro="" textlink="">
        <xdr:nvSpPr>
          <xdr:cNvPr id="13" name="U ターン矢印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 rot="5400000">
            <a:off x="1058970" y="598380"/>
            <a:ext cx="266700" cy="346290"/>
          </a:xfrm>
          <a:prstGeom prst="uturnArrow">
            <a:avLst/>
          </a:prstGeom>
          <a:solidFill>
            <a:schemeClr val="accent1">
              <a:lumMod val="5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8.xml"/><Relationship Id="rId4" Type="http://schemas.openxmlformats.org/officeDocument/2006/relationships/ctrlProp" Target="../ctrlProps/ctrlProp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9.xml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107"/>
  <sheetViews>
    <sheetView zoomScaleNormal="100" workbookViewId="0">
      <pane xSplit="3" ySplit="2" topLeftCell="D42" activePane="bottomRight" state="frozen"/>
      <selection pane="topRight" activeCell="D1" sqref="D1"/>
      <selection pane="bottomLeft" activeCell="A3" sqref="A3"/>
      <selection pane="bottomRight" activeCell="G107" sqref="G107"/>
    </sheetView>
  </sheetViews>
  <sheetFormatPr defaultColWidth="9" defaultRowHeight="14.25" x14ac:dyDescent="0.15"/>
  <cols>
    <col min="1" max="1" width="9" style="633"/>
    <col min="2" max="2" width="10.125" style="634" customWidth="1"/>
    <col min="3" max="3" width="5.75" style="633" customWidth="1"/>
    <col min="4" max="4" width="44.875" style="633" customWidth="1"/>
    <col min="5" max="5" width="10.25" style="633" customWidth="1"/>
    <col min="6" max="6" width="15.75" style="636" customWidth="1"/>
    <col min="7" max="7" width="3.25" style="637" customWidth="1"/>
    <col min="8" max="8" width="20.75" style="633" customWidth="1"/>
    <col min="9" max="9" width="3.25" style="633" customWidth="1"/>
    <col min="10" max="10" width="11.125" style="768" customWidth="1"/>
    <col min="11" max="11" width="13.75" style="633" bestFit="1" customWidth="1"/>
    <col min="12" max="12" width="9.875" style="768" bestFit="1" customWidth="1"/>
    <col min="13" max="13" width="2.625" style="769" bestFit="1" customWidth="1"/>
    <col min="14" max="14" width="18" style="633" customWidth="1"/>
    <col min="15" max="16384" width="9" style="633"/>
  </cols>
  <sheetData>
    <row r="1" spans="1:12" ht="29.25" customHeight="1" x14ac:dyDescent="0.15">
      <c r="D1" s="199" t="s">
        <v>223</v>
      </c>
      <c r="E1" s="199"/>
      <c r="F1" s="206" t="s">
        <v>231</v>
      </c>
      <c r="G1" s="207"/>
      <c r="H1" s="201" t="s">
        <v>226</v>
      </c>
      <c r="I1" s="201"/>
      <c r="J1" s="201" t="s">
        <v>227</v>
      </c>
    </row>
    <row r="2" spans="1:12" ht="6.75" customHeight="1" x14ac:dyDescent="0.15"/>
    <row r="3" spans="1:12" ht="37.5" customHeight="1" x14ac:dyDescent="0.15">
      <c r="A3" s="634">
        <v>1</v>
      </c>
      <c r="B3" s="633" t="s">
        <v>157</v>
      </c>
      <c r="D3" s="865" t="s">
        <v>498</v>
      </c>
      <c r="E3" s="636"/>
      <c r="F3" s="770" t="s">
        <v>423</v>
      </c>
      <c r="H3" s="865" t="s">
        <v>498</v>
      </c>
      <c r="J3" s="771" t="s">
        <v>425</v>
      </c>
    </row>
    <row r="4" spans="1:12" ht="24" customHeight="1" x14ac:dyDescent="0.15">
      <c r="A4" s="634"/>
      <c r="B4" s="633"/>
      <c r="D4" s="865" t="s">
        <v>499</v>
      </c>
      <c r="F4" s="770" t="s">
        <v>424</v>
      </c>
      <c r="H4" s="865" t="s">
        <v>499</v>
      </c>
      <c r="J4" s="771" t="s">
        <v>426</v>
      </c>
    </row>
    <row r="5" spans="1:12" ht="21" customHeight="1" x14ac:dyDescent="0.15">
      <c r="A5" s="634">
        <v>2</v>
      </c>
      <c r="B5" s="633" t="s">
        <v>159</v>
      </c>
      <c r="D5" s="633" t="s">
        <v>300</v>
      </c>
      <c r="F5" s="854" t="s">
        <v>391</v>
      </c>
      <c r="H5" s="633" t="s">
        <v>300</v>
      </c>
      <c r="J5" s="633" t="s">
        <v>227</v>
      </c>
    </row>
    <row r="6" spans="1:12" ht="6.75" customHeight="1" x14ac:dyDescent="0.15">
      <c r="A6" s="634"/>
      <c r="B6" s="633"/>
      <c r="J6" s="633"/>
    </row>
    <row r="7" spans="1:12" x14ac:dyDescent="0.15">
      <c r="A7" s="634">
        <v>3</v>
      </c>
      <c r="B7" s="633" t="s">
        <v>240</v>
      </c>
      <c r="D7" s="633" t="s">
        <v>301</v>
      </c>
      <c r="E7" s="772"/>
      <c r="F7" s="636" t="s">
        <v>392</v>
      </c>
      <c r="H7" s="633" t="s">
        <v>301</v>
      </c>
      <c r="J7" s="633" t="s">
        <v>302</v>
      </c>
    </row>
    <row r="8" spans="1:12" ht="6.75" customHeight="1" x14ac:dyDescent="0.15">
      <c r="A8" s="634"/>
      <c r="B8" s="633"/>
      <c r="J8" s="633"/>
    </row>
    <row r="9" spans="1:12" x14ac:dyDescent="0.15">
      <c r="A9" s="634">
        <v>4</v>
      </c>
      <c r="B9" s="633" t="s">
        <v>158</v>
      </c>
      <c r="D9" s="705" t="s">
        <v>491</v>
      </c>
      <c r="E9" s="773"/>
      <c r="F9" s="706" t="s">
        <v>488</v>
      </c>
      <c r="G9" s="213"/>
      <c r="H9" s="705" t="s">
        <v>491</v>
      </c>
      <c r="I9" s="705"/>
      <c r="J9" s="705" t="s">
        <v>414</v>
      </c>
    </row>
    <row r="10" spans="1:12" ht="6.75" customHeight="1" x14ac:dyDescent="0.15">
      <c r="A10" s="634"/>
      <c r="B10" s="633"/>
      <c r="J10" s="633"/>
      <c r="K10" s="634"/>
      <c r="L10" s="634"/>
    </row>
    <row r="11" spans="1:12" ht="13.5" x14ac:dyDescent="0.15">
      <c r="A11" s="634">
        <v>5</v>
      </c>
      <c r="B11" s="633" t="s">
        <v>225</v>
      </c>
      <c r="D11" s="633" t="s">
        <v>504</v>
      </c>
      <c r="F11" s="633" t="s">
        <v>83</v>
      </c>
      <c r="G11" s="633"/>
      <c r="H11" s="633" t="s">
        <v>504</v>
      </c>
      <c r="J11" s="633" t="s">
        <v>83</v>
      </c>
      <c r="L11" s="633"/>
    </row>
    <row r="12" spans="1:12" ht="13.5" x14ac:dyDescent="0.15">
      <c r="A12" s="634"/>
      <c r="B12" s="633"/>
      <c r="D12" s="633" t="s">
        <v>505</v>
      </c>
      <c r="F12" s="633" t="s">
        <v>237</v>
      </c>
      <c r="G12" s="272"/>
      <c r="H12" s="633" t="s">
        <v>505</v>
      </c>
      <c r="J12" s="633" t="s">
        <v>237</v>
      </c>
      <c r="L12" s="633"/>
    </row>
    <row r="13" spans="1:12" ht="13.5" x14ac:dyDescent="0.15">
      <c r="A13" s="634"/>
      <c r="B13" s="633"/>
      <c r="D13" s="633" t="s">
        <v>506</v>
      </c>
      <c r="F13" s="633" t="s">
        <v>325</v>
      </c>
      <c r="G13" s="272"/>
      <c r="H13" s="633" t="s">
        <v>506</v>
      </c>
      <c r="J13" s="633" t="s">
        <v>228</v>
      </c>
      <c r="L13" s="633"/>
    </row>
    <row r="14" spans="1:12" ht="13.5" x14ac:dyDescent="0.15">
      <c r="A14" s="634"/>
      <c r="B14" s="633"/>
      <c r="F14" s="633" t="s">
        <v>326</v>
      </c>
      <c r="G14" s="272"/>
      <c r="J14" s="633" t="s">
        <v>229</v>
      </c>
      <c r="L14" s="633"/>
    </row>
    <row r="15" spans="1:12" ht="13.5" x14ac:dyDescent="0.15">
      <c r="A15" s="634"/>
      <c r="B15" s="633"/>
      <c r="F15" s="633" t="s">
        <v>327</v>
      </c>
      <c r="G15" s="272"/>
      <c r="J15" s="633" t="s">
        <v>82</v>
      </c>
      <c r="L15" s="633"/>
    </row>
    <row r="16" spans="1:12" ht="13.5" x14ac:dyDescent="0.15">
      <c r="A16" s="634"/>
      <c r="B16" s="633"/>
      <c r="F16" s="633" t="s">
        <v>328</v>
      </c>
      <c r="G16" s="272"/>
      <c r="J16" s="633" t="s">
        <v>420</v>
      </c>
      <c r="L16" s="633"/>
    </row>
    <row r="17" spans="1:12" ht="13.5" x14ac:dyDescent="0.15">
      <c r="A17" s="634"/>
      <c r="B17" s="633"/>
      <c r="F17" s="633" t="s">
        <v>393</v>
      </c>
      <c r="G17" s="272"/>
      <c r="J17" s="633" t="s">
        <v>420</v>
      </c>
      <c r="L17" s="633"/>
    </row>
    <row r="18" spans="1:12" ht="13.5" x14ac:dyDescent="0.15">
      <c r="A18" s="634"/>
      <c r="B18" s="633"/>
      <c r="F18" s="633" t="s">
        <v>409</v>
      </c>
      <c r="G18" s="272"/>
      <c r="J18" s="633" t="s">
        <v>420</v>
      </c>
      <c r="L18" s="633"/>
    </row>
    <row r="19" spans="1:12" ht="6.75" customHeight="1" x14ac:dyDescent="0.15">
      <c r="A19" s="634"/>
      <c r="B19" s="633"/>
    </row>
    <row r="20" spans="1:12" x14ac:dyDescent="0.15">
      <c r="A20" s="634">
        <v>6</v>
      </c>
      <c r="B20" s="633" t="s">
        <v>230</v>
      </c>
      <c r="C20" s="214">
        <v>1</v>
      </c>
      <c r="F20" s="633" t="s">
        <v>427</v>
      </c>
      <c r="J20" s="819" t="s">
        <v>415</v>
      </c>
    </row>
    <row r="21" spans="1:12" x14ac:dyDescent="0.15">
      <c r="C21" s="214">
        <v>2</v>
      </c>
      <c r="F21" s="633" t="s">
        <v>428</v>
      </c>
      <c r="J21" s="819" t="s">
        <v>416</v>
      </c>
    </row>
    <row r="22" spans="1:12" x14ac:dyDescent="0.15">
      <c r="C22" s="214">
        <v>3</v>
      </c>
      <c r="F22" s="633" t="s">
        <v>431</v>
      </c>
      <c r="J22" s="819" t="s">
        <v>417</v>
      </c>
    </row>
    <row r="23" spans="1:12" x14ac:dyDescent="0.15">
      <c r="C23" s="214">
        <v>4</v>
      </c>
      <c r="F23" s="633" t="s">
        <v>429</v>
      </c>
      <c r="J23" s="819" t="s">
        <v>418</v>
      </c>
    </row>
    <row r="24" spans="1:12" x14ac:dyDescent="0.15">
      <c r="C24" s="214">
        <v>5</v>
      </c>
      <c r="F24" s="633" t="s">
        <v>430</v>
      </c>
      <c r="J24" s="819"/>
    </row>
    <row r="25" spans="1:12" x14ac:dyDescent="0.15">
      <c r="C25" s="214"/>
    </row>
    <row r="26" spans="1:12" x14ac:dyDescent="0.15">
      <c r="C26" s="214"/>
    </row>
    <row r="27" spans="1:12" ht="6.75" customHeight="1" x14ac:dyDescent="0.15">
      <c r="C27" s="634"/>
    </row>
    <row r="28" spans="1:12" ht="14.25" customHeight="1" x14ac:dyDescent="0.15">
      <c r="A28" s="634">
        <v>7</v>
      </c>
      <c r="B28" s="774" t="s">
        <v>245</v>
      </c>
      <c r="C28" s="634"/>
      <c r="F28" s="636" t="s">
        <v>243</v>
      </c>
      <c r="H28" s="633" t="s">
        <v>322</v>
      </c>
      <c r="J28" s="633" t="s">
        <v>244</v>
      </c>
    </row>
    <row r="29" spans="1:12" ht="14.25" customHeight="1" x14ac:dyDescent="0.15">
      <c r="B29" s="634" t="s">
        <v>242</v>
      </c>
      <c r="C29" s="634"/>
      <c r="H29" s="633" t="s">
        <v>323</v>
      </c>
      <c r="J29" s="633" t="s">
        <v>246</v>
      </c>
    </row>
    <row r="30" spans="1:12" ht="14.25" customHeight="1" x14ac:dyDescent="0.15">
      <c r="C30" s="634"/>
      <c r="D30" s="819"/>
      <c r="E30" s="636"/>
      <c r="J30" s="819" t="s">
        <v>419</v>
      </c>
    </row>
    <row r="31" spans="1:12" ht="18.75" customHeight="1" x14ac:dyDescent="0.15">
      <c r="G31" s="955" t="s">
        <v>0</v>
      </c>
      <c r="H31" s="956"/>
      <c r="J31" s="957" t="s">
        <v>289</v>
      </c>
      <c r="K31" s="957" t="s">
        <v>290</v>
      </c>
      <c r="L31" s="957" t="s">
        <v>291</v>
      </c>
    </row>
    <row r="32" spans="1:12" ht="18.75" customHeight="1" x14ac:dyDescent="0.15">
      <c r="B32" s="775"/>
      <c r="C32" s="775"/>
      <c r="D32" s="776" t="s">
        <v>247</v>
      </c>
      <c r="E32" s="777" t="s">
        <v>248</v>
      </c>
      <c r="F32" s="778" t="s">
        <v>232</v>
      </c>
      <c r="G32" s="779" t="s">
        <v>239</v>
      </c>
      <c r="H32" s="780" t="s">
        <v>233</v>
      </c>
      <c r="I32" s="781"/>
      <c r="J32" s="958"/>
      <c r="K32" s="958"/>
      <c r="L32" s="958"/>
    </row>
    <row r="33" spans="1:12" ht="18.75" customHeight="1" x14ac:dyDescent="0.15">
      <c r="A33" s="202" t="s">
        <v>161</v>
      </c>
      <c r="B33" s="782"/>
      <c r="C33" s="782">
        <v>1</v>
      </c>
      <c r="D33" s="783" t="s">
        <v>1</v>
      </c>
      <c r="E33" s="784" t="s">
        <v>263</v>
      </c>
      <c r="F33" s="785" t="s">
        <v>172</v>
      </c>
      <c r="G33" s="786" t="s">
        <v>299</v>
      </c>
      <c r="H33" s="787" t="str">
        <f>IF(G33="n","NHK杯(6月)運営担当校です。",IF(G33="k","高総文祭(9月)運営担当校です。",IF(G33="s","新人戦(11月)運営担当校です。","")))</f>
        <v>NHK杯(6月)運営担当校です。</v>
      </c>
      <c r="I33" s="788"/>
      <c r="J33" s="789" t="s">
        <v>377</v>
      </c>
      <c r="K33" s="789" t="s">
        <v>378</v>
      </c>
      <c r="L33" s="790">
        <v>0</v>
      </c>
    </row>
    <row r="34" spans="1:12" ht="18.75" customHeight="1" x14ac:dyDescent="0.15">
      <c r="A34" s="203" t="s">
        <v>165</v>
      </c>
      <c r="B34" s="791"/>
      <c r="C34" s="791">
        <v>2</v>
      </c>
      <c r="D34" s="792" t="s">
        <v>2</v>
      </c>
      <c r="E34" s="793" t="s">
        <v>264</v>
      </c>
      <c r="F34" s="794" t="s">
        <v>173</v>
      </c>
      <c r="G34" s="795" t="s">
        <v>302</v>
      </c>
      <c r="H34" s="796" t="str">
        <f t="shared" ref="H34:H96" si="0">IF(G34="n","NHK杯(6月)運営担当校です。",IF(G34="k","高総文祭(9月)運営担当校です。",IF(G34="s","新人戦(11月)運営担当校です。","")))</f>
        <v>新人戦(11月)運営担当校です。</v>
      </c>
      <c r="I34" s="797"/>
      <c r="J34" s="798" t="s">
        <v>432</v>
      </c>
      <c r="K34" s="799" t="s">
        <v>433</v>
      </c>
      <c r="L34" s="798" t="s">
        <v>434</v>
      </c>
    </row>
    <row r="35" spans="1:12" ht="18.75" customHeight="1" x14ac:dyDescent="0.15">
      <c r="A35" s="203"/>
      <c r="B35" s="791"/>
      <c r="C35" s="791">
        <v>3</v>
      </c>
      <c r="D35" s="792" t="s">
        <v>3</v>
      </c>
      <c r="E35" s="793" t="s">
        <v>265</v>
      </c>
      <c r="F35" s="794" t="s">
        <v>174</v>
      </c>
      <c r="G35" s="795"/>
      <c r="H35" s="796" t="str">
        <f t="shared" si="0"/>
        <v/>
      </c>
      <c r="I35" s="797"/>
      <c r="J35" s="798">
        <v>0</v>
      </c>
      <c r="K35" s="799">
        <v>0</v>
      </c>
      <c r="L35" s="798">
        <v>0</v>
      </c>
    </row>
    <row r="36" spans="1:12" ht="18.75" customHeight="1" x14ac:dyDescent="0.15">
      <c r="A36" s="203"/>
      <c r="B36" s="791"/>
      <c r="C36" s="791">
        <v>4</v>
      </c>
      <c r="D36" s="792" t="s">
        <v>4</v>
      </c>
      <c r="E36" s="793" t="s">
        <v>266</v>
      </c>
      <c r="F36" s="794" t="s">
        <v>175</v>
      </c>
      <c r="G36" s="795" t="s">
        <v>299</v>
      </c>
      <c r="H36" s="796" t="str">
        <f t="shared" si="0"/>
        <v>NHK杯(6月)運営担当校です。</v>
      </c>
      <c r="I36" s="797"/>
      <c r="J36" s="950" t="s">
        <v>435</v>
      </c>
      <c r="K36" s="950" t="s">
        <v>436</v>
      </c>
      <c r="L36" s="798">
        <v>0</v>
      </c>
    </row>
    <row r="37" spans="1:12" ht="18.75" customHeight="1" x14ac:dyDescent="0.15">
      <c r="A37" s="203"/>
      <c r="B37" s="791"/>
      <c r="C37" s="791">
        <v>5</v>
      </c>
      <c r="D37" s="792" t="s">
        <v>5</v>
      </c>
      <c r="E37" s="793" t="s">
        <v>285</v>
      </c>
      <c r="F37" s="794" t="s">
        <v>176</v>
      </c>
      <c r="G37" s="795" t="s">
        <v>302</v>
      </c>
      <c r="H37" s="796" t="str">
        <f t="shared" si="0"/>
        <v>新人戦(11月)運営担当校です。</v>
      </c>
      <c r="I37" s="797"/>
      <c r="J37" s="798" t="s">
        <v>437</v>
      </c>
      <c r="K37" s="798" t="s">
        <v>438</v>
      </c>
      <c r="L37" s="950" t="s">
        <v>439</v>
      </c>
    </row>
    <row r="38" spans="1:12" ht="18.75" customHeight="1" x14ac:dyDescent="0.15">
      <c r="A38" s="203"/>
      <c r="B38" s="791"/>
      <c r="C38" s="791">
        <v>6</v>
      </c>
      <c r="D38" s="792" t="s">
        <v>6</v>
      </c>
      <c r="E38" s="793" t="s">
        <v>267</v>
      </c>
      <c r="F38" s="794" t="s">
        <v>177</v>
      </c>
      <c r="G38" s="795" t="s">
        <v>302</v>
      </c>
      <c r="H38" s="796" t="str">
        <f t="shared" si="0"/>
        <v>新人戦(11月)運営担当校です。</v>
      </c>
      <c r="I38" s="797"/>
      <c r="J38" s="798" t="s">
        <v>369</v>
      </c>
      <c r="K38" s="950" t="s">
        <v>440</v>
      </c>
      <c r="L38" s="798">
        <v>0</v>
      </c>
    </row>
    <row r="39" spans="1:12" ht="18.75" customHeight="1" x14ac:dyDescent="0.15">
      <c r="A39" s="203"/>
      <c r="B39" s="791"/>
      <c r="C39" s="791">
        <v>7</v>
      </c>
      <c r="D39" s="792" t="s">
        <v>7</v>
      </c>
      <c r="E39" s="793" t="s">
        <v>268</v>
      </c>
      <c r="F39" s="794" t="s">
        <v>178</v>
      </c>
      <c r="G39" s="795" t="s">
        <v>302</v>
      </c>
      <c r="H39" s="796" t="str">
        <f t="shared" si="0"/>
        <v>新人戦(11月)運営担当校です。</v>
      </c>
      <c r="I39" s="797"/>
      <c r="J39" s="799" t="s">
        <v>441</v>
      </c>
      <c r="K39" s="950" t="s">
        <v>442</v>
      </c>
      <c r="L39" s="798">
        <v>0</v>
      </c>
    </row>
    <row r="40" spans="1:12" ht="18.75" customHeight="1" x14ac:dyDescent="0.15">
      <c r="A40" s="203"/>
      <c r="B40" s="791"/>
      <c r="C40" s="791">
        <v>8</v>
      </c>
      <c r="D40" s="792" t="s">
        <v>8</v>
      </c>
      <c r="E40" s="793" t="s">
        <v>269</v>
      </c>
      <c r="F40" s="794" t="s">
        <v>179</v>
      </c>
      <c r="G40" s="795" t="s">
        <v>299</v>
      </c>
      <c r="H40" s="796" t="str">
        <f t="shared" si="0"/>
        <v>NHK杯(6月)運営担当校です。</v>
      </c>
      <c r="I40" s="797"/>
      <c r="J40" s="798" t="s">
        <v>443</v>
      </c>
      <c r="K40" s="799" t="s">
        <v>444</v>
      </c>
      <c r="L40" s="798">
        <v>0</v>
      </c>
    </row>
    <row r="41" spans="1:12" ht="18.75" customHeight="1" x14ac:dyDescent="0.15">
      <c r="A41" s="203"/>
      <c r="B41" s="791"/>
      <c r="C41" s="791">
        <v>9</v>
      </c>
      <c r="D41" s="792" t="s">
        <v>9</v>
      </c>
      <c r="E41" s="793" t="s">
        <v>270</v>
      </c>
      <c r="F41" s="794" t="s">
        <v>180</v>
      </c>
      <c r="G41" s="795"/>
      <c r="H41" s="796" t="str">
        <f t="shared" si="0"/>
        <v/>
      </c>
      <c r="I41" s="797"/>
      <c r="J41" s="798" t="s">
        <v>379</v>
      </c>
      <c r="K41" s="799">
        <v>0</v>
      </c>
      <c r="L41" s="798">
        <v>0</v>
      </c>
    </row>
    <row r="42" spans="1:12" ht="18.75" customHeight="1" x14ac:dyDescent="0.15">
      <c r="A42" s="203"/>
      <c r="B42" s="791"/>
      <c r="C42" s="791">
        <v>10</v>
      </c>
      <c r="D42" s="792" t="s">
        <v>11</v>
      </c>
      <c r="E42" s="793" t="s">
        <v>271</v>
      </c>
      <c r="F42" s="794" t="s">
        <v>181</v>
      </c>
      <c r="G42" s="795" t="s">
        <v>299</v>
      </c>
      <c r="H42" s="796" t="str">
        <f t="shared" si="0"/>
        <v>NHK杯(6月)運営担当校です。</v>
      </c>
      <c r="I42" s="797"/>
      <c r="J42" s="799" t="s">
        <v>445</v>
      </c>
      <c r="K42" s="798" t="s">
        <v>446</v>
      </c>
      <c r="L42" s="798">
        <v>0</v>
      </c>
    </row>
    <row r="43" spans="1:12" ht="18.75" customHeight="1" x14ac:dyDescent="0.15">
      <c r="A43" s="203"/>
      <c r="B43" s="791"/>
      <c r="C43" s="791">
        <v>13</v>
      </c>
      <c r="D43" s="792" t="s">
        <v>32</v>
      </c>
      <c r="E43" s="793" t="s">
        <v>288</v>
      </c>
      <c r="F43" s="800" t="s">
        <v>182</v>
      </c>
      <c r="G43" s="795" t="s">
        <v>299</v>
      </c>
      <c r="H43" s="796" t="str">
        <f t="shared" si="0"/>
        <v>NHK杯(6月)運営担当校です。</v>
      </c>
      <c r="I43" s="797"/>
      <c r="J43" s="798" t="s">
        <v>447</v>
      </c>
      <c r="K43" s="799" t="s">
        <v>448</v>
      </c>
      <c r="L43" s="798">
        <v>0</v>
      </c>
    </row>
    <row r="44" spans="1:12" ht="18.75" customHeight="1" x14ac:dyDescent="0.15">
      <c r="A44" s="203"/>
      <c r="B44" s="791"/>
      <c r="C44" s="791">
        <v>14</v>
      </c>
      <c r="D44" s="792" t="s">
        <v>33</v>
      </c>
      <c r="E44" s="793" t="s">
        <v>100</v>
      </c>
      <c r="F44" s="800" t="s">
        <v>183</v>
      </c>
      <c r="G44" s="795" t="s">
        <v>302</v>
      </c>
      <c r="H44" s="796" t="str">
        <f t="shared" si="0"/>
        <v>新人戦(11月)運営担当校です。</v>
      </c>
      <c r="I44" s="797"/>
      <c r="J44" s="799" t="s">
        <v>449</v>
      </c>
      <c r="K44" s="950" t="s">
        <v>450</v>
      </c>
      <c r="L44" s="798">
        <v>0</v>
      </c>
    </row>
    <row r="45" spans="1:12" ht="18.75" customHeight="1" x14ac:dyDescent="0.15">
      <c r="A45" s="203"/>
      <c r="B45" s="791"/>
      <c r="C45" s="791">
        <v>15</v>
      </c>
      <c r="D45" s="792" t="s">
        <v>34</v>
      </c>
      <c r="E45" s="793" t="s">
        <v>101</v>
      </c>
      <c r="F45" s="800" t="s">
        <v>184</v>
      </c>
      <c r="G45" s="795" t="s">
        <v>302</v>
      </c>
      <c r="H45" s="796" t="str">
        <f t="shared" si="0"/>
        <v>新人戦(11月)運営担当校です。</v>
      </c>
      <c r="I45" s="797"/>
      <c r="J45" s="950" t="s">
        <v>451</v>
      </c>
      <c r="K45" s="950" t="s">
        <v>452</v>
      </c>
      <c r="L45" s="798">
        <v>0</v>
      </c>
    </row>
    <row r="46" spans="1:12" ht="18.75" customHeight="1" x14ac:dyDescent="0.15">
      <c r="A46" s="203"/>
      <c r="B46" s="791"/>
      <c r="C46" s="791">
        <v>17</v>
      </c>
      <c r="D46" s="792" t="s">
        <v>380</v>
      </c>
      <c r="E46" s="793" t="s">
        <v>286</v>
      </c>
      <c r="F46" s="800" t="s">
        <v>381</v>
      </c>
      <c r="G46" s="795" t="s">
        <v>302</v>
      </c>
      <c r="H46" s="796" t="str">
        <f t="shared" si="0"/>
        <v>新人戦(11月)運営担当校です。</v>
      </c>
      <c r="I46" s="797"/>
      <c r="J46" s="950" t="s">
        <v>453</v>
      </c>
      <c r="K46" s="950" t="s">
        <v>454</v>
      </c>
      <c r="L46" s="950">
        <v>0</v>
      </c>
    </row>
    <row r="47" spans="1:12" ht="18.75" customHeight="1" x14ac:dyDescent="0.15">
      <c r="A47" s="204" t="s">
        <v>160</v>
      </c>
      <c r="B47" s="791"/>
      <c r="C47" s="791">
        <v>21</v>
      </c>
      <c r="D47" s="792" t="s">
        <v>12</v>
      </c>
      <c r="E47" s="793" t="s">
        <v>287</v>
      </c>
      <c r="F47" s="794" t="s">
        <v>185</v>
      </c>
      <c r="G47" s="795"/>
      <c r="H47" s="796" t="str">
        <f t="shared" si="0"/>
        <v/>
      </c>
      <c r="I47" s="801"/>
      <c r="J47" s="798">
        <v>0</v>
      </c>
      <c r="K47" s="802">
        <v>0</v>
      </c>
      <c r="L47" s="798">
        <v>0</v>
      </c>
    </row>
    <row r="48" spans="1:12" ht="18.75" customHeight="1" x14ac:dyDescent="0.15">
      <c r="A48" s="203" t="s">
        <v>164</v>
      </c>
      <c r="B48" s="791"/>
      <c r="C48" s="791">
        <v>22</v>
      </c>
      <c r="D48" s="792" t="s">
        <v>13</v>
      </c>
      <c r="E48" s="793" t="s">
        <v>272</v>
      </c>
      <c r="F48" s="794" t="s">
        <v>186</v>
      </c>
      <c r="G48" s="795" t="s">
        <v>301</v>
      </c>
      <c r="H48" s="796" t="str">
        <f t="shared" si="0"/>
        <v>高総文祭(9月)運営担当校です。</v>
      </c>
      <c r="I48" s="801"/>
      <c r="J48" s="798" t="s">
        <v>382</v>
      </c>
      <c r="K48" s="950" t="s">
        <v>394</v>
      </c>
      <c r="L48" s="798">
        <v>0</v>
      </c>
    </row>
    <row r="49" spans="1:12" ht="18.75" customHeight="1" x14ac:dyDescent="0.15">
      <c r="A49" s="204"/>
      <c r="B49" s="791"/>
      <c r="C49" s="791">
        <v>23</v>
      </c>
      <c r="D49" s="792" t="s">
        <v>14</v>
      </c>
      <c r="E49" s="793" t="s">
        <v>273</v>
      </c>
      <c r="F49" s="794" t="s">
        <v>187</v>
      </c>
      <c r="G49" s="795" t="s">
        <v>301</v>
      </c>
      <c r="H49" s="796" t="str">
        <f t="shared" si="0"/>
        <v>高総文祭(9月)運営担当校です。</v>
      </c>
      <c r="I49" s="801"/>
      <c r="J49" s="798" t="s">
        <v>293</v>
      </c>
      <c r="K49" s="802">
        <v>0</v>
      </c>
      <c r="L49" s="798">
        <v>0</v>
      </c>
    </row>
    <row r="50" spans="1:12" ht="18.75" customHeight="1" x14ac:dyDescent="0.15">
      <c r="A50" s="204"/>
      <c r="B50" s="791"/>
      <c r="C50" s="791">
        <v>24</v>
      </c>
      <c r="D50" s="792" t="s">
        <v>15</v>
      </c>
      <c r="E50" s="793" t="s">
        <v>274</v>
      </c>
      <c r="F50" s="794" t="s">
        <v>188</v>
      </c>
      <c r="G50" s="795" t="s">
        <v>301</v>
      </c>
      <c r="H50" s="796" t="str">
        <f t="shared" si="0"/>
        <v>高総文祭(9月)運営担当校です。</v>
      </c>
      <c r="I50" s="801"/>
      <c r="J50" s="950" t="s">
        <v>455</v>
      </c>
      <c r="K50" s="802" t="s">
        <v>456</v>
      </c>
      <c r="L50" s="798">
        <v>0</v>
      </c>
    </row>
    <row r="51" spans="1:12" ht="18.75" customHeight="1" x14ac:dyDescent="0.15">
      <c r="A51" s="204"/>
      <c r="B51" s="791"/>
      <c r="C51" s="791">
        <v>25</v>
      </c>
      <c r="D51" s="792" t="s">
        <v>16</v>
      </c>
      <c r="E51" s="793" t="s">
        <v>275</v>
      </c>
      <c r="F51" s="794" t="s">
        <v>189</v>
      </c>
      <c r="G51" s="795" t="s">
        <v>301</v>
      </c>
      <c r="H51" s="796" t="str">
        <f t="shared" si="0"/>
        <v>高総文祭(9月)運営担当校です。</v>
      </c>
      <c r="I51" s="801"/>
      <c r="J51" s="798" t="s">
        <v>370</v>
      </c>
      <c r="K51" s="802">
        <v>0</v>
      </c>
      <c r="L51" s="798">
        <v>0</v>
      </c>
    </row>
    <row r="52" spans="1:12" ht="18.75" customHeight="1" x14ac:dyDescent="0.15">
      <c r="A52" s="204"/>
      <c r="B52" s="791"/>
      <c r="C52" s="791">
        <v>26</v>
      </c>
      <c r="D52" s="792" t="s">
        <v>17</v>
      </c>
      <c r="E52" s="793" t="s">
        <v>276</v>
      </c>
      <c r="F52" s="794" t="s">
        <v>190</v>
      </c>
      <c r="G52" s="795" t="s">
        <v>301</v>
      </c>
      <c r="H52" s="796" t="str">
        <f t="shared" si="0"/>
        <v>高総文祭(9月)運営担当校です。</v>
      </c>
      <c r="I52" s="801"/>
      <c r="J52" s="802" t="s">
        <v>457</v>
      </c>
      <c r="K52" s="798" t="s">
        <v>458</v>
      </c>
      <c r="L52" s="798">
        <v>0</v>
      </c>
    </row>
    <row r="53" spans="1:12" ht="18.75" customHeight="1" x14ac:dyDescent="0.15">
      <c r="A53" s="204"/>
      <c r="B53" s="791"/>
      <c r="C53" s="791">
        <v>27</v>
      </c>
      <c r="D53" s="792" t="s">
        <v>25</v>
      </c>
      <c r="E53" s="793" t="s">
        <v>283</v>
      </c>
      <c r="F53" s="800" t="s">
        <v>191</v>
      </c>
      <c r="G53" s="795" t="s">
        <v>302</v>
      </c>
      <c r="H53" s="796" t="str">
        <f t="shared" si="0"/>
        <v>新人戦(11月)運営担当校です。</v>
      </c>
      <c r="I53" s="797"/>
      <c r="J53" s="798" t="s">
        <v>294</v>
      </c>
      <c r="K53" s="950" t="s">
        <v>395</v>
      </c>
      <c r="L53" s="798">
        <v>0</v>
      </c>
    </row>
    <row r="54" spans="1:12" ht="18.75" customHeight="1" x14ac:dyDescent="0.15">
      <c r="A54" s="204"/>
      <c r="B54" s="791"/>
      <c r="C54" s="791">
        <v>28</v>
      </c>
      <c r="D54" s="792" t="s">
        <v>26</v>
      </c>
      <c r="E54" s="793" t="s">
        <v>92</v>
      </c>
      <c r="F54" s="800" t="s">
        <v>192</v>
      </c>
      <c r="G54" s="795" t="s">
        <v>301</v>
      </c>
      <c r="H54" s="796" t="str">
        <f t="shared" si="0"/>
        <v>高総文祭(9月)運営担当校です。</v>
      </c>
      <c r="I54" s="797"/>
      <c r="J54" s="798" t="s">
        <v>371</v>
      </c>
      <c r="K54" s="950" t="s">
        <v>396</v>
      </c>
      <c r="L54" s="798">
        <v>0</v>
      </c>
    </row>
    <row r="55" spans="1:12" ht="18.75" customHeight="1" x14ac:dyDescent="0.15">
      <c r="A55" s="204"/>
      <c r="B55" s="791"/>
      <c r="C55" s="791">
        <v>29</v>
      </c>
      <c r="D55" s="792" t="s">
        <v>31</v>
      </c>
      <c r="E55" s="793" t="s">
        <v>97</v>
      </c>
      <c r="F55" s="800" t="s">
        <v>193</v>
      </c>
      <c r="G55" s="795" t="s">
        <v>301</v>
      </c>
      <c r="H55" s="796" t="str">
        <f t="shared" si="0"/>
        <v>高総文祭(9月)運営担当校です。</v>
      </c>
      <c r="I55" s="801"/>
      <c r="J55" s="798" t="s">
        <v>459</v>
      </c>
      <c r="K55" s="802" t="s">
        <v>460</v>
      </c>
      <c r="L55" s="798">
        <v>0</v>
      </c>
    </row>
    <row r="56" spans="1:12" ht="18.75" customHeight="1" collapsed="1" x14ac:dyDescent="0.15">
      <c r="A56" s="204" t="s">
        <v>162</v>
      </c>
      <c r="B56" s="791"/>
      <c r="C56" s="791">
        <v>41</v>
      </c>
      <c r="D56" s="792" t="s">
        <v>18</v>
      </c>
      <c r="E56" s="793" t="s">
        <v>277</v>
      </c>
      <c r="F56" s="794" t="s">
        <v>194</v>
      </c>
      <c r="G56" s="795" t="s">
        <v>299</v>
      </c>
      <c r="H56" s="796" t="str">
        <f t="shared" si="0"/>
        <v>NHK杯(6月)運営担当校です。</v>
      </c>
      <c r="I56" s="801"/>
      <c r="J56" s="798" t="s">
        <v>372</v>
      </c>
      <c r="K56" s="802" t="s">
        <v>461</v>
      </c>
      <c r="L56" s="798">
        <v>0</v>
      </c>
    </row>
    <row r="57" spans="1:12" ht="18.75" customHeight="1" x14ac:dyDescent="0.15">
      <c r="A57" s="203" t="s">
        <v>166</v>
      </c>
      <c r="B57" s="791"/>
      <c r="C57" s="791">
        <v>42</v>
      </c>
      <c r="D57" s="792" t="s">
        <v>19</v>
      </c>
      <c r="E57" s="793" t="s">
        <v>278</v>
      </c>
      <c r="F57" s="794" t="s">
        <v>195</v>
      </c>
      <c r="G57" s="795" t="s">
        <v>299</v>
      </c>
      <c r="H57" s="796" t="str">
        <f t="shared" si="0"/>
        <v>NHK杯(6月)運営担当校です。</v>
      </c>
      <c r="I57" s="801"/>
      <c r="J57" s="798" t="s">
        <v>383</v>
      </c>
      <c r="K57" s="802">
        <v>0</v>
      </c>
      <c r="L57" s="798">
        <v>0</v>
      </c>
    </row>
    <row r="58" spans="1:12" ht="18.75" customHeight="1" x14ac:dyDescent="0.15">
      <c r="A58" s="204"/>
      <c r="B58" s="791"/>
      <c r="C58" s="791">
        <v>43</v>
      </c>
      <c r="D58" s="792" t="s">
        <v>20</v>
      </c>
      <c r="E58" s="793" t="s">
        <v>279</v>
      </c>
      <c r="F58" s="794" t="s">
        <v>196</v>
      </c>
      <c r="G58" s="795" t="s">
        <v>299</v>
      </c>
      <c r="H58" s="796" t="str">
        <f t="shared" si="0"/>
        <v>NHK杯(6月)運営担当校です。</v>
      </c>
      <c r="I58" s="801"/>
      <c r="J58" s="798" t="s">
        <v>373</v>
      </c>
      <c r="K58" s="950" t="s">
        <v>397</v>
      </c>
      <c r="L58" s="798">
        <v>0</v>
      </c>
    </row>
    <row r="59" spans="1:12" ht="18.75" customHeight="1" x14ac:dyDescent="0.15">
      <c r="A59" s="204"/>
      <c r="B59" s="791"/>
      <c r="C59" s="791">
        <v>44</v>
      </c>
      <c r="D59" s="792" t="s">
        <v>21</v>
      </c>
      <c r="E59" s="793" t="s">
        <v>90</v>
      </c>
      <c r="F59" s="794" t="s">
        <v>197</v>
      </c>
      <c r="G59" s="795" t="s">
        <v>299</v>
      </c>
      <c r="H59" s="796" t="str">
        <f t="shared" si="0"/>
        <v>NHK杯(6月)運営担当校です。</v>
      </c>
      <c r="I59" s="801"/>
      <c r="J59" s="798" t="s">
        <v>462</v>
      </c>
      <c r="K59" s="802" t="s">
        <v>463</v>
      </c>
      <c r="L59" s="798">
        <v>0</v>
      </c>
    </row>
    <row r="60" spans="1:12" ht="18.75" customHeight="1" x14ac:dyDescent="0.15">
      <c r="A60" s="204"/>
      <c r="B60" s="791"/>
      <c r="C60" s="791">
        <v>45</v>
      </c>
      <c r="D60" s="792" t="s">
        <v>22</v>
      </c>
      <c r="E60" s="793" t="s">
        <v>280</v>
      </c>
      <c r="F60" s="800" t="s">
        <v>198</v>
      </c>
      <c r="G60" s="795"/>
      <c r="H60" s="796" t="str">
        <f t="shared" si="0"/>
        <v/>
      </c>
      <c r="I60" s="801"/>
      <c r="J60" s="798">
        <v>0</v>
      </c>
      <c r="K60" s="802">
        <v>0</v>
      </c>
      <c r="L60" s="798">
        <v>0</v>
      </c>
    </row>
    <row r="61" spans="1:12" ht="18.75" customHeight="1" x14ac:dyDescent="0.15">
      <c r="A61" s="204"/>
      <c r="B61" s="791"/>
      <c r="C61" s="791">
        <v>46</v>
      </c>
      <c r="D61" s="792" t="s">
        <v>27</v>
      </c>
      <c r="E61" s="793" t="s">
        <v>93</v>
      </c>
      <c r="F61" s="800" t="s">
        <v>199</v>
      </c>
      <c r="G61" s="795" t="s">
        <v>299</v>
      </c>
      <c r="H61" s="796" t="str">
        <f t="shared" si="0"/>
        <v>NHK杯(6月)運営担当校です。</v>
      </c>
      <c r="I61" s="801"/>
      <c r="J61" s="798" t="s">
        <v>374</v>
      </c>
      <c r="K61" s="950" t="s">
        <v>398</v>
      </c>
      <c r="L61" s="798">
        <v>0</v>
      </c>
    </row>
    <row r="62" spans="1:12" ht="18.75" customHeight="1" x14ac:dyDescent="0.15">
      <c r="A62" s="204"/>
      <c r="B62" s="791"/>
      <c r="C62" s="791">
        <v>47</v>
      </c>
      <c r="D62" s="792" t="s">
        <v>28</v>
      </c>
      <c r="E62" s="793" t="s">
        <v>94</v>
      </c>
      <c r="F62" s="794" t="s">
        <v>200</v>
      </c>
      <c r="G62" s="795" t="s">
        <v>299</v>
      </c>
      <c r="H62" s="796" t="str">
        <f t="shared" si="0"/>
        <v>NHK杯(6月)運営担当校です。</v>
      </c>
      <c r="I62" s="801"/>
      <c r="J62" s="798" t="s">
        <v>292</v>
      </c>
      <c r="K62" s="802">
        <v>0</v>
      </c>
      <c r="L62" s="798">
        <v>0</v>
      </c>
    </row>
    <row r="63" spans="1:12" ht="18.75" customHeight="1" x14ac:dyDescent="0.15">
      <c r="A63" s="204"/>
      <c r="B63" s="791"/>
      <c r="C63" s="791">
        <v>48</v>
      </c>
      <c r="D63" s="792" t="s">
        <v>29</v>
      </c>
      <c r="E63" s="793" t="s">
        <v>95</v>
      </c>
      <c r="F63" s="794" t="s">
        <v>201</v>
      </c>
      <c r="G63" s="795" t="s">
        <v>299</v>
      </c>
      <c r="H63" s="796" t="str">
        <f t="shared" si="0"/>
        <v>NHK杯(6月)運営担当校です。</v>
      </c>
      <c r="I63" s="801"/>
      <c r="J63" s="950" t="s">
        <v>464</v>
      </c>
      <c r="K63" s="950" t="s">
        <v>465</v>
      </c>
      <c r="L63" s="798">
        <v>0</v>
      </c>
    </row>
    <row r="64" spans="1:12" ht="18.75" customHeight="1" x14ac:dyDescent="0.15">
      <c r="A64" s="204"/>
      <c r="B64" s="791"/>
      <c r="C64" s="791">
        <v>49</v>
      </c>
      <c r="D64" s="792" t="s">
        <v>35</v>
      </c>
      <c r="E64" s="793" t="s">
        <v>103</v>
      </c>
      <c r="F64" s="800" t="s">
        <v>202</v>
      </c>
      <c r="G64" s="795" t="s">
        <v>301</v>
      </c>
      <c r="H64" s="796" t="str">
        <f t="shared" si="0"/>
        <v>高総文祭(9月)運営担当校です。</v>
      </c>
      <c r="I64" s="797"/>
      <c r="J64" s="798" t="s">
        <v>466</v>
      </c>
      <c r="K64" s="950" t="s">
        <v>467</v>
      </c>
      <c r="L64" s="798" t="s">
        <v>468</v>
      </c>
    </row>
    <row r="65" spans="1:12" ht="18.75" customHeight="1" x14ac:dyDescent="0.15">
      <c r="A65" s="204"/>
      <c r="B65" s="791"/>
      <c r="C65" s="791">
        <v>50</v>
      </c>
      <c r="D65" s="792" t="s">
        <v>36</v>
      </c>
      <c r="E65" s="793" t="s">
        <v>106</v>
      </c>
      <c r="F65" s="800" t="s">
        <v>203</v>
      </c>
      <c r="G65" s="795" t="s">
        <v>301</v>
      </c>
      <c r="H65" s="796" t="str">
        <f t="shared" si="0"/>
        <v>高総文祭(9月)運営担当校です。</v>
      </c>
      <c r="I65" s="797"/>
      <c r="J65" s="798" t="s">
        <v>469</v>
      </c>
      <c r="K65" s="950" t="s">
        <v>470</v>
      </c>
      <c r="L65" s="798">
        <v>0</v>
      </c>
    </row>
    <row r="66" spans="1:12" ht="18.75" customHeight="1" x14ac:dyDescent="0.15">
      <c r="A66" s="204"/>
      <c r="B66" s="791"/>
      <c r="C66" s="791">
        <v>51</v>
      </c>
      <c r="D66" s="792" t="s">
        <v>37</v>
      </c>
      <c r="E66" s="793" t="s">
        <v>108</v>
      </c>
      <c r="F66" s="800" t="s">
        <v>204</v>
      </c>
      <c r="G66" s="795" t="s">
        <v>301</v>
      </c>
      <c r="H66" s="796" t="str">
        <f t="shared" si="0"/>
        <v>高総文祭(9月)運営担当校です。</v>
      </c>
      <c r="I66" s="797"/>
      <c r="J66" s="798" t="s">
        <v>471</v>
      </c>
      <c r="K66" s="799" t="s">
        <v>472</v>
      </c>
      <c r="L66" s="798">
        <v>0</v>
      </c>
    </row>
    <row r="67" spans="1:12" ht="18.75" customHeight="1" collapsed="1" x14ac:dyDescent="0.15">
      <c r="A67" s="204" t="s">
        <v>163</v>
      </c>
      <c r="B67" s="791"/>
      <c r="C67" s="791">
        <v>61</v>
      </c>
      <c r="D67" s="792" t="s">
        <v>23</v>
      </c>
      <c r="E67" s="793" t="s">
        <v>281</v>
      </c>
      <c r="F67" s="800" t="s">
        <v>205</v>
      </c>
      <c r="G67" s="795" t="s">
        <v>302</v>
      </c>
      <c r="H67" s="796" t="str">
        <f t="shared" si="0"/>
        <v>新人戦(11月)運営担当校です。</v>
      </c>
      <c r="I67" s="797"/>
      <c r="J67" s="798" t="s">
        <v>473</v>
      </c>
      <c r="K67" s="799" t="s">
        <v>375</v>
      </c>
      <c r="L67" s="798">
        <v>0</v>
      </c>
    </row>
    <row r="68" spans="1:12" ht="18.75" customHeight="1" x14ac:dyDescent="0.15">
      <c r="A68" s="203" t="s">
        <v>167</v>
      </c>
      <c r="B68" s="791"/>
      <c r="C68" s="791">
        <v>62</v>
      </c>
      <c r="D68" s="792" t="s">
        <v>24</v>
      </c>
      <c r="E68" s="793" t="s">
        <v>282</v>
      </c>
      <c r="F68" s="800" t="s">
        <v>206</v>
      </c>
      <c r="G68" s="795" t="s">
        <v>302</v>
      </c>
      <c r="H68" s="796" t="str">
        <f t="shared" si="0"/>
        <v>新人戦(11月)運営担当校です。</v>
      </c>
      <c r="I68" s="797"/>
      <c r="J68" s="798" t="s">
        <v>474</v>
      </c>
      <c r="K68" s="799" t="s">
        <v>475</v>
      </c>
      <c r="L68" s="798">
        <v>0</v>
      </c>
    </row>
    <row r="69" spans="1:12" ht="18.75" customHeight="1" x14ac:dyDescent="0.15">
      <c r="A69" s="204"/>
      <c r="B69" s="791"/>
      <c r="C69" s="791">
        <v>63</v>
      </c>
      <c r="D69" s="792" t="s">
        <v>30</v>
      </c>
      <c r="E69" s="793" t="s">
        <v>96</v>
      </c>
      <c r="F69" s="794" t="s">
        <v>207</v>
      </c>
      <c r="G69" s="795" t="s">
        <v>302</v>
      </c>
      <c r="H69" s="796" t="str">
        <f t="shared" si="0"/>
        <v>新人戦(11月)運営担当校です。</v>
      </c>
      <c r="I69" s="801"/>
      <c r="J69" s="798" t="s">
        <v>295</v>
      </c>
      <c r="K69" s="802">
        <v>0</v>
      </c>
      <c r="L69" s="798">
        <v>0</v>
      </c>
    </row>
    <row r="70" spans="1:12" ht="18.75" customHeight="1" collapsed="1" x14ac:dyDescent="0.15">
      <c r="A70" s="203" t="s">
        <v>168</v>
      </c>
      <c r="B70" s="791"/>
      <c r="C70" s="791">
        <v>71</v>
      </c>
      <c r="D70" s="792" t="s">
        <v>38</v>
      </c>
      <c r="E70" s="793" t="s">
        <v>109</v>
      </c>
      <c r="F70" s="800" t="s">
        <v>208</v>
      </c>
      <c r="G70" s="795"/>
      <c r="H70" s="796" t="str">
        <f t="shared" si="0"/>
        <v/>
      </c>
      <c r="I70" s="797"/>
      <c r="J70" s="950">
        <v>0</v>
      </c>
      <c r="K70" s="799">
        <v>0</v>
      </c>
      <c r="L70" s="798">
        <v>0</v>
      </c>
    </row>
    <row r="71" spans="1:12" ht="18.75" customHeight="1" x14ac:dyDescent="0.15">
      <c r="A71" s="203" t="s">
        <v>169</v>
      </c>
      <c r="B71" s="791"/>
      <c r="C71" s="791">
        <v>72</v>
      </c>
      <c r="D71" s="792" t="s">
        <v>39</v>
      </c>
      <c r="E71" s="793" t="s">
        <v>112</v>
      </c>
      <c r="F71" s="800" t="s">
        <v>209</v>
      </c>
      <c r="G71" s="795" t="s">
        <v>301</v>
      </c>
      <c r="H71" s="796" t="str">
        <f t="shared" si="0"/>
        <v>高総文祭(9月)運営担当校です。</v>
      </c>
      <c r="I71" s="797"/>
      <c r="J71" s="798" t="s">
        <v>296</v>
      </c>
      <c r="K71" s="799">
        <v>0</v>
      </c>
      <c r="L71" s="798">
        <v>0</v>
      </c>
    </row>
    <row r="72" spans="1:12" ht="18.75" customHeight="1" x14ac:dyDescent="0.15">
      <c r="A72" s="203"/>
      <c r="B72" s="791"/>
      <c r="C72" s="791">
        <v>73</v>
      </c>
      <c r="D72" s="792" t="s">
        <v>40</v>
      </c>
      <c r="E72" s="793" t="s">
        <v>113</v>
      </c>
      <c r="F72" s="800" t="s">
        <v>210</v>
      </c>
      <c r="G72" s="795" t="s">
        <v>301</v>
      </c>
      <c r="H72" s="796" t="str">
        <f t="shared" si="0"/>
        <v>高総文祭(9月)運営担当校です。</v>
      </c>
      <c r="I72" s="797"/>
      <c r="J72" s="798" t="s">
        <v>476</v>
      </c>
      <c r="K72" s="799" t="s">
        <v>477</v>
      </c>
      <c r="L72" s="798">
        <v>0</v>
      </c>
    </row>
    <row r="73" spans="1:12" ht="18.75" customHeight="1" x14ac:dyDescent="0.15">
      <c r="A73" s="203"/>
      <c r="B73" s="791"/>
      <c r="C73" s="791">
        <v>74</v>
      </c>
      <c r="D73" s="792" t="s">
        <v>41</v>
      </c>
      <c r="E73" s="793" t="s">
        <v>114</v>
      </c>
      <c r="F73" s="800" t="s">
        <v>211</v>
      </c>
      <c r="G73" s="795"/>
      <c r="H73" s="796" t="str">
        <f t="shared" si="0"/>
        <v/>
      </c>
      <c r="I73" s="797"/>
      <c r="J73" s="798">
        <v>0</v>
      </c>
      <c r="K73" s="799">
        <v>0</v>
      </c>
      <c r="L73" s="798">
        <v>0</v>
      </c>
    </row>
    <row r="74" spans="1:12" ht="18.75" customHeight="1" x14ac:dyDescent="0.15">
      <c r="A74" s="203"/>
      <c r="B74" s="791"/>
      <c r="C74" s="791">
        <v>75</v>
      </c>
      <c r="D74" s="792" t="s">
        <v>42</v>
      </c>
      <c r="E74" s="793" t="s">
        <v>115</v>
      </c>
      <c r="F74" s="800" t="s">
        <v>212</v>
      </c>
      <c r="G74" s="795" t="s">
        <v>299</v>
      </c>
      <c r="H74" s="796" t="str">
        <f t="shared" si="0"/>
        <v>NHK杯(6月)運営担当校です。</v>
      </c>
      <c r="I74" s="797"/>
      <c r="J74" s="798" t="s">
        <v>478</v>
      </c>
      <c r="K74" s="799" t="s">
        <v>479</v>
      </c>
      <c r="L74" s="950">
        <v>0</v>
      </c>
    </row>
    <row r="75" spans="1:12" ht="18.75" customHeight="1" x14ac:dyDescent="0.15">
      <c r="A75" s="203"/>
      <c r="B75" s="791"/>
      <c r="C75" s="791">
        <v>76</v>
      </c>
      <c r="D75" s="792" t="s">
        <v>43</v>
      </c>
      <c r="E75" s="793" t="s">
        <v>116</v>
      </c>
      <c r="F75" s="800" t="s">
        <v>213</v>
      </c>
      <c r="G75" s="795" t="s">
        <v>302</v>
      </c>
      <c r="H75" s="796" t="str">
        <f t="shared" si="0"/>
        <v>新人戦(11月)運営担当校です。</v>
      </c>
      <c r="I75" s="797"/>
      <c r="J75" s="798" t="s">
        <v>297</v>
      </c>
      <c r="K75" s="799">
        <v>0</v>
      </c>
      <c r="L75" s="798">
        <v>0</v>
      </c>
    </row>
    <row r="76" spans="1:12" ht="18.75" customHeight="1" x14ac:dyDescent="0.15">
      <c r="A76" s="203"/>
      <c r="B76" s="791"/>
      <c r="C76" s="791">
        <v>77</v>
      </c>
      <c r="D76" s="792" t="s">
        <v>44</v>
      </c>
      <c r="E76" s="793" t="s">
        <v>117</v>
      </c>
      <c r="F76" s="800" t="s">
        <v>241</v>
      </c>
      <c r="G76" s="795" t="s">
        <v>485</v>
      </c>
      <c r="H76" s="796" t="str">
        <f t="shared" si="0"/>
        <v>新人戦(11月)運営担当校です。</v>
      </c>
      <c r="I76" s="797"/>
      <c r="J76" s="798" t="s">
        <v>298</v>
      </c>
      <c r="K76" s="799">
        <v>0</v>
      </c>
      <c r="L76" s="798">
        <v>0</v>
      </c>
    </row>
    <row r="77" spans="1:12" ht="18.75" customHeight="1" x14ac:dyDescent="0.15">
      <c r="A77" s="203"/>
      <c r="B77" s="791"/>
      <c r="C77" s="791">
        <v>78</v>
      </c>
      <c r="D77" s="792" t="s">
        <v>45</v>
      </c>
      <c r="E77" s="793" t="s">
        <v>118</v>
      </c>
      <c r="F77" s="800" t="s">
        <v>214</v>
      </c>
      <c r="G77" s="795"/>
      <c r="H77" s="796" t="str">
        <f t="shared" si="0"/>
        <v/>
      </c>
      <c r="I77" s="797"/>
      <c r="J77" s="798">
        <v>0</v>
      </c>
      <c r="K77" s="799">
        <v>0</v>
      </c>
      <c r="L77" s="798">
        <v>0</v>
      </c>
    </row>
    <row r="78" spans="1:12" ht="18.75" customHeight="1" x14ac:dyDescent="0.15">
      <c r="A78" s="203"/>
      <c r="B78" s="791"/>
      <c r="C78" s="791">
        <v>79</v>
      </c>
      <c r="D78" s="792" t="s">
        <v>46</v>
      </c>
      <c r="E78" s="793" t="s">
        <v>119</v>
      </c>
      <c r="F78" s="800" t="s">
        <v>215</v>
      </c>
      <c r="G78" s="795"/>
      <c r="H78" s="796" t="str">
        <f t="shared" si="0"/>
        <v/>
      </c>
      <c r="I78" s="797"/>
      <c r="J78" s="798">
        <v>0</v>
      </c>
      <c r="K78" s="799">
        <v>0</v>
      </c>
      <c r="L78" s="798">
        <v>0</v>
      </c>
    </row>
    <row r="79" spans="1:12" ht="18.75" customHeight="1" x14ac:dyDescent="0.15">
      <c r="A79" s="203"/>
      <c r="B79" s="791"/>
      <c r="C79" s="791">
        <v>80</v>
      </c>
      <c r="D79" s="792" t="s">
        <v>47</v>
      </c>
      <c r="E79" s="793" t="s">
        <v>120</v>
      </c>
      <c r="F79" s="794" t="s">
        <v>216</v>
      </c>
      <c r="G79" s="795"/>
      <c r="H79" s="796" t="str">
        <f t="shared" si="0"/>
        <v/>
      </c>
      <c r="I79" s="797"/>
      <c r="J79" s="798">
        <v>0</v>
      </c>
      <c r="K79" s="799">
        <v>0</v>
      </c>
      <c r="L79" s="798">
        <v>0</v>
      </c>
    </row>
    <row r="80" spans="1:12" ht="18.75" customHeight="1" x14ac:dyDescent="0.15">
      <c r="A80" s="203"/>
      <c r="B80" s="791"/>
      <c r="C80" s="791">
        <v>81</v>
      </c>
      <c r="D80" s="792" t="s">
        <v>48</v>
      </c>
      <c r="E80" s="793" t="s">
        <v>121</v>
      </c>
      <c r="F80" s="794" t="s">
        <v>217</v>
      </c>
      <c r="G80" s="795" t="s">
        <v>485</v>
      </c>
      <c r="H80" s="796" t="str">
        <f t="shared" si="0"/>
        <v>新人戦(11月)運営担当校です。</v>
      </c>
      <c r="I80" s="797"/>
      <c r="J80" s="799" t="s">
        <v>480</v>
      </c>
      <c r="K80" s="950">
        <v>0</v>
      </c>
      <c r="L80" s="798">
        <v>0</v>
      </c>
    </row>
    <row r="81" spans="1:12" ht="18.75" customHeight="1" x14ac:dyDescent="0.15">
      <c r="A81" s="203"/>
      <c r="B81" s="791"/>
      <c r="C81" s="791">
        <v>82</v>
      </c>
      <c r="D81" s="792" t="s">
        <v>49</v>
      </c>
      <c r="E81" s="793" t="s">
        <v>122</v>
      </c>
      <c r="F81" s="794" t="s">
        <v>218</v>
      </c>
      <c r="G81" s="795" t="s">
        <v>299</v>
      </c>
      <c r="H81" s="796" t="str">
        <f t="shared" si="0"/>
        <v>NHK杯(6月)運営担当校です。</v>
      </c>
      <c r="I81" s="797"/>
      <c r="J81" s="950" t="s">
        <v>481</v>
      </c>
      <c r="K81" s="799">
        <v>0</v>
      </c>
      <c r="L81" s="798">
        <v>0</v>
      </c>
    </row>
    <row r="82" spans="1:12" ht="18.75" customHeight="1" x14ac:dyDescent="0.15">
      <c r="A82" s="203"/>
      <c r="B82" s="791"/>
      <c r="C82" s="791">
        <v>83</v>
      </c>
      <c r="D82" s="792" t="s">
        <v>50</v>
      </c>
      <c r="E82" s="793" t="s">
        <v>123</v>
      </c>
      <c r="F82" s="800" t="s">
        <v>219</v>
      </c>
      <c r="G82" s="795" t="s">
        <v>299</v>
      </c>
      <c r="H82" s="796" t="str">
        <f t="shared" si="0"/>
        <v>NHK杯(6月)運営担当校です。</v>
      </c>
      <c r="I82" s="797"/>
      <c r="J82" s="950" t="s">
        <v>482</v>
      </c>
      <c r="K82" s="950" t="s">
        <v>483</v>
      </c>
      <c r="L82" s="798" t="s">
        <v>484</v>
      </c>
    </row>
    <row r="83" spans="1:12" ht="18.75" customHeight="1" x14ac:dyDescent="0.15">
      <c r="A83" s="203"/>
      <c r="B83" s="791"/>
      <c r="C83" s="791">
        <v>84</v>
      </c>
      <c r="D83" s="792" t="s">
        <v>51</v>
      </c>
      <c r="E83" s="793" t="s">
        <v>124</v>
      </c>
      <c r="F83" s="800" t="s">
        <v>220</v>
      </c>
      <c r="G83" s="795"/>
      <c r="H83" s="796" t="str">
        <f t="shared" si="0"/>
        <v/>
      </c>
      <c r="I83" s="797"/>
      <c r="J83" s="798"/>
      <c r="K83" s="799"/>
      <c r="L83" s="798"/>
    </row>
    <row r="84" spans="1:12" ht="18.75" customHeight="1" x14ac:dyDescent="0.15">
      <c r="A84" s="203"/>
      <c r="B84" s="791"/>
      <c r="C84" s="791">
        <v>85</v>
      </c>
      <c r="D84" s="792" t="s">
        <v>52</v>
      </c>
      <c r="E84" s="793" t="s">
        <v>125</v>
      </c>
      <c r="F84" s="800" t="s">
        <v>221</v>
      </c>
      <c r="G84" s="795"/>
      <c r="H84" s="796" t="str">
        <f t="shared" si="0"/>
        <v/>
      </c>
      <c r="I84" s="797"/>
      <c r="J84" s="798"/>
      <c r="K84" s="799"/>
      <c r="L84" s="798"/>
    </row>
    <row r="85" spans="1:12" ht="18.75" customHeight="1" x14ac:dyDescent="0.15">
      <c r="A85" s="203"/>
      <c r="B85" s="791"/>
      <c r="C85" s="791">
        <v>86</v>
      </c>
      <c r="D85" s="792" t="s">
        <v>53</v>
      </c>
      <c r="E85" s="793" t="s">
        <v>126</v>
      </c>
      <c r="F85" s="800" t="s">
        <v>222</v>
      </c>
      <c r="G85" s="795"/>
      <c r="H85" s="796" t="str">
        <f t="shared" si="0"/>
        <v/>
      </c>
      <c r="I85" s="797"/>
      <c r="J85" s="798"/>
      <c r="K85" s="799"/>
      <c r="L85" s="798"/>
    </row>
    <row r="86" spans="1:12" ht="18.75" customHeight="1" x14ac:dyDescent="0.15">
      <c r="A86" s="203"/>
      <c r="B86" s="791"/>
      <c r="C86" s="791">
        <v>87</v>
      </c>
      <c r="D86" s="803" t="s">
        <v>67</v>
      </c>
      <c r="E86" s="804" t="s">
        <v>284</v>
      </c>
      <c r="F86" s="800" t="s">
        <v>249</v>
      </c>
      <c r="G86" s="795"/>
      <c r="H86" s="796" t="str">
        <f t="shared" si="0"/>
        <v/>
      </c>
      <c r="I86" s="797"/>
      <c r="J86" s="798"/>
      <c r="K86" s="799"/>
      <c r="L86" s="798"/>
    </row>
    <row r="87" spans="1:12" ht="18.75" customHeight="1" collapsed="1" x14ac:dyDescent="0.15">
      <c r="A87" s="203" t="s">
        <v>170</v>
      </c>
      <c r="B87" s="791"/>
      <c r="C87" s="791">
        <v>91</v>
      </c>
      <c r="D87" s="792" t="s">
        <v>54</v>
      </c>
      <c r="E87" s="804" t="s">
        <v>127</v>
      </c>
      <c r="F87" s="800" t="s">
        <v>250</v>
      </c>
      <c r="G87" s="795"/>
      <c r="H87" s="796" t="str">
        <f t="shared" si="0"/>
        <v/>
      </c>
      <c r="I87" s="797"/>
      <c r="J87" s="798"/>
      <c r="K87" s="799"/>
      <c r="L87" s="798"/>
    </row>
    <row r="88" spans="1:12" ht="18.75" customHeight="1" x14ac:dyDescent="0.15">
      <c r="A88" s="203" t="s">
        <v>171</v>
      </c>
      <c r="B88" s="791"/>
      <c r="C88" s="791">
        <v>92</v>
      </c>
      <c r="D88" s="792" t="s">
        <v>55</v>
      </c>
      <c r="E88" s="793" t="s">
        <v>128</v>
      </c>
      <c r="F88" s="800" t="s">
        <v>251</v>
      </c>
      <c r="G88" s="795"/>
      <c r="H88" s="796" t="str">
        <f t="shared" si="0"/>
        <v/>
      </c>
      <c r="I88" s="797"/>
      <c r="J88" s="798"/>
      <c r="K88" s="799"/>
      <c r="L88" s="798"/>
    </row>
    <row r="89" spans="1:12" ht="18.75" customHeight="1" x14ac:dyDescent="0.15">
      <c r="A89" s="203"/>
      <c r="B89" s="791"/>
      <c r="C89" s="791">
        <v>93</v>
      </c>
      <c r="D89" s="792" t="s">
        <v>56</v>
      </c>
      <c r="E89" s="793" t="s">
        <v>129</v>
      </c>
      <c r="F89" s="800" t="s">
        <v>253</v>
      </c>
      <c r="G89" s="795"/>
      <c r="H89" s="796" t="str">
        <f t="shared" si="0"/>
        <v/>
      </c>
      <c r="I89" s="797"/>
      <c r="J89" s="798"/>
      <c r="K89" s="799"/>
      <c r="L89" s="798"/>
    </row>
    <row r="90" spans="1:12" ht="18.75" customHeight="1" x14ac:dyDescent="0.15">
      <c r="A90" s="203"/>
      <c r="B90" s="791"/>
      <c r="C90" s="791">
        <v>94</v>
      </c>
      <c r="D90" s="792" t="s">
        <v>57</v>
      </c>
      <c r="E90" s="793" t="s">
        <v>130</v>
      </c>
      <c r="F90" s="800" t="s">
        <v>252</v>
      </c>
      <c r="G90" s="795"/>
      <c r="H90" s="796" t="str">
        <f t="shared" si="0"/>
        <v/>
      </c>
      <c r="I90" s="797"/>
      <c r="J90" s="798"/>
      <c r="K90" s="799"/>
      <c r="L90" s="798"/>
    </row>
    <row r="91" spans="1:12" ht="18.75" customHeight="1" x14ac:dyDescent="0.15">
      <c r="A91" s="203"/>
      <c r="B91" s="791"/>
      <c r="C91" s="791">
        <v>95</v>
      </c>
      <c r="D91" s="792" t="s">
        <v>58</v>
      </c>
      <c r="E91" s="793" t="s">
        <v>131</v>
      </c>
      <c r="F91" s="800" t="s">
        <v>254</v>
      </c>
      <c r="G91" s="795"/>
      <c r="H91" s="796" t="str">
        <f t="shared" si="0"/>
        <v/>
      </c>
      <c r="I91" s="797"/>
      <c r="J91" s="798"/>
      <c r="K91" s="799"/>
      <c r="L91" s="798"/>
    </row>
    <row r="92" spans="1:12" ht="18.75" customHeight="1" x14ac:dyDescent="0.15">
      <c r="A92" s="203"/>
      <c r="B92" s="791"/>
      <c r="C92" s="791">
        <v>96</v>
      </c>
      <c r="D92" s="792" t="s">
        <v>59</v>
      </c>
      <c r="E92" s="793" t="s">
        <v>132</v>
      </c>
      <c r="F92" s="800" t="s">
        <v>255</v>
      </c>
      <c r="G92" s="795"/>
      <c r="H92" s="796" t="str">
        <f t="shared" si="0"/>
        <v/>
      </c>
      <c r="I92" s="797"/>
      <c r="J92" s="798"/>
      <c r="K92" s="799"/>
      <c r="L92" s="798"/>
    </row>
    <row r="93" spans="1:12" ht="18.75" customHeight="1" x14ac:dyDescent="0.15">
      <c r="A93" s="203"/>
      <c r="B93" s="791"/>
      <c r="C93" s="791">
        <v>97</v>
      </c>
      <c r="D93" s="792" t="s">
        <v>60</v>
      </c>
      <c r="E93" s="793" t="s">
        <v>133</v>
      </c>
      <c r="F93" s="800" t="s">
        <v>256</v>
      </c>
      <c r="G93" s="795"/>
      <c r="H93" s="796" t="str">
        <f t="shared" si="0"/>
        <v/>
      </c>
      <c r="I93" s="797"/>
      <c r="J93" s="798"/>
      <c r="K93" s="799"/>
      <c r="L93" s="798"/>
    </row>
    <row r="94" spans="1:12" ht="18.75" customHeight="1" x14ac:dyDescent="0.15">
      <c r="A94" s="203"/>
      <c r="B94" s="791"/>
      <c r="C94" s="791">
        <v>98</v>
      </c>
      <c r="D94" s="792" t="s">
        <v>61</v>
      </c>
      <c r="E94" s="793" t="s">
        <v>134</v>
      </c>
      <c r="F94" s="800" t="s">
        <v>257</v>
      </c>
      <c r="G94" s="795"/>
      <c r="H94" s="796" t="str">
        <f t="shared" si="0"/>
        <v/>
      </c>
      <c r="I94" s="797"/>
      <c r="J94" s="798"/>
      <c r="K94" s="799"/>
      <c r="L94" s="798"/>
    </row>
    <row r="95" spans="1:12" ht="18.75" customHeight="1" x14ac:dyDescent="0.15">
      <c r="A95" s="203"/>
      <c r="B95" s="791"/>
      <c r="C95" s="791">
        <v>99</v>
      </c>
      <c r="D95" s="792" t="s">
        <v>62</v>
      </c>
      <c r="E95" s="793" t="s">
        <v>135</v>
      </c>
      <c r="F95" s="800" t="s">
        <v>258</v>
      </c>
      <c r="G95" s="795"/>
      <c r="H95" s="796" t="str">
        <f t="shared" si="0"/>
        <v/>
      </c>
      <c r="I95" s="797"/>
      <c r="J95" s="798"/>
      <c r="K95" s="799"/>
      <c r="L95" s="798"/>
    </row>
    <row r="96" spans="1:12" ht="18.75" customHeight="1" x14ac:dyDescent="0.15">
      <c r="A96" s="203"/>
      <c r="B96" s="791"/>
      <c r="C96" s="791">
        <v>100</v>
      </c>
      <c r="D96" s="792" t="s">
        <v>63</v>
      </c>
      <c r="E96" s="793" t="s">
        <v>136</v>
      </c>
      <c r="F96" s="800" t="s">
        <v>259</v>
      </c>
      <c r="G96" s="795"/>
      <c r="H96" s="796" t="str">
        <f t="shared" si="0"/>
        <v/>
      </c>
      <c r="I96" s="797"/>
      <c r="J96" s="798"/>
      <c r="K96" s="799"/>
      <c r="L96" s="798"/>
    </row>
    <row r="97" spans="1:12" ht="18.75" customHeight="1" x14ac:dyDescent="0.15">
      <c r="A97" s="203"/>
      <c r="B97" s="791"/>
      <c r="C97" s="791">
        <v>101</v>
      </c>
      <c r="D97" s="803" t="s">
        <v>64</v>
      </c>
      <c r="E97" s="793" t="s">
        <v>138</v>
      </c>
      <c r="F97" s="800" t="s">
        <v>260</v>
      </c>
      <c r="G97" s="795"/>
      <c r="H97" s="796" t="str">
        <f t="shared" ref="H97:H99" si="1">IF(G97="n","NHK杯(6月)運営担当校です。",IF(G97="k","高総文祭(9月)運営担当校です。",IF(G97="s","新人戦(11月)運営担当校です。","")))</f>
        <v/>
      </c>
      <c r="I97" s="797"/>
      <c r="J97" s="798"/>
      <c r="K97" s="799"/>
      <c r="L97" s="798"/>
    </row>
    <row r="98" spans="1:12" ht="18.75" customHeight="1" x14ac:dyDescent="0.15">
      <c r="A98" s="203"/>
      <c r="B98" s="791"/>
      <c r="C98" s="791">
        <v>102</v>
      </c>
      <c r="D98" s="803" t="s">
        <v>65</v>
      </c>
      <c r="E98" s="804" t="s">
        <v>132</v>
      </c>
      <c r="F98" s="800" t="s">
        <v>261</v>
      </c>
      <c r="G98" s="795"/>
      <c r="H98" s="796" t="str">
        <f t="shared" si="1"/>
        <v/>
      </c>
      <c r="I98" s="797"/>
      <c r="J98" s="798"/>
      <c r="K98" s="799"/>
      <c r="L98" s="798"/>
    </row>
    <row r="99" spans="1:12" ht="18.75" customHeight="1" x14ac:dyDescent="0.15">
      <c r="A99" s="203"/>
      <c r="B99" s="791"/>
      <c r="C99" s="791">
        <v>103</v>
      </c>
      <c r="D99" s="803" t="s">
        <v>66</v>
      </c>
      <c r="E99" s="804" t="s">
        <v>133</v>
      </c>
      <c r="F99" s="800" t="s">
        <v>262</v>
      </c>
      <c r="G99" s="795"/>
      <c r="H99" s="796" t="str">
        <f t="shared" si="1"/>
        <v/>
      </c>
      <c r="I99" s="797"/>
      <c r="J99" s="805"/>
      <c r="K99" s="806"/>
      <c r="L99" s="805"/>
    </row>
    <row r="100" spans="1:12" ht="18.75" hidden="1" customHeight="1" x14ac:dyDescent="0.15">
      <c r="A100" s="203"/>
      <c r="B100" s="791"/>
      <c r="C100" s="791">
        <v>104</v>
      </c>
      <c r="D100" s="803"/>
      <c r="E100" s="803"/>
      <c r="F100" s="794"/>
      <c r="G100" s="807"/>
      <c r="H100" s="803"/>
      <c r="I100" s="808"/>
      <c r="J100" s="809"/>
      <c r="K100" s="808"/>
      <c r="L100" s="809"/>
    </row>
    <row r="101" spans="1:12" ht="18.75" hidden="1" customHeight="1" x14ac:dyDescent="0.15">
      <c r="A101" s="203"/>
      <c r="B101" s="791"/>
      <c r="C101" s="791">
        <v>105</v>
      </c>
      <c r="D101" s="803"/>
      <c r="E101" s="803"/>
      <c r="F101" s="794"/>
      <c r="G101" s="807"/>
      <c r="H101" s="803"/>
      <c r="I101" s="803"/>
      <c r="J101" s="810"/>
      <c r="K101" s="803"/>
      <c r="L101" s="810"/>
    </row>
    <row r="102" spans="1:12" ht="18.75" hidden="1" customHeight="1" x14ac:dyDescent="0.15">
      <c r="A102" s="203"/>
      <c r="B102" s="791"/>
      <c r="C102" s="791">
        <v>106</v>
      </c>
      <c r="D102" s="803"/>
      <c r="E102" s="803"/>
      <c r="F102" s="794"/>
      <c r="G102" s="807"/>
      <c r="H102" s="803"/>
      <c r="I102" s="803"/>
      <c r="J102" s="810"/>
      <c r="K102" s="803"/>
      <c r="L102" s="810"/>
    </row>
    <row r="103" spans="1:12" ht="18.75" hidden="1" customHeight="1" x14ac:dyDescent="0.15">
      <c r="A103" s="203"/>
      <c r="B103" s="791"/>
      <c r="C103" s="791">
        <v>107</v>
      </c>
      <c r="D103" s="803"/>
      <c r="E103" s="803"/>
      <c r="F103" s="794"/>
      <c r="G103" s="807"/>
      <c r="H103" s="803"/>
      <c r="I103" s="803"/>
      <c r="J103" s="810"/>
      <c r="K103" s="803"/>
      <c r="L103" s="810"/>
    </row>
    <row r="104" spans="1:12" ht="18.75" hidden="1" customHeight="1" x14ac:dyDescent="0.15">
      <c r="A104" s="203"/>
      <c r="B104" s="791"/>
      <c r="C104" s="791">
        <v>108</v>
      </c>
      <c r="D104" s="803"/>
      <c r="E104" s="803"/>
      <c r="F104" s="794"/>
      <c r="G104" s="807"/>
      <c r="H104" s="803"/>
      <c r="I104" s="803"/>
      <c r="J104" s="810"/>
      <c r="K104" s="803"/>
      <c r="L104" s="810"/>
    </row>
    <row r="105" spans="1:12" ht="18.75" hidden="1" customHeight="1" x14ac:dyDescent="0.15">
      <c r="A105" s="203"/>
      <c r="B105" s="791"/>
      <c r="C105" s="791">
        <v>109</v>
      </c>
      <c r="D105" s="803"/>
      <c r="E105" s="803"/>
      <c r="F105" s="794"/>
      <c r="G105" s="807"/>
      <c r="H105" s="803"/>
      <c r="I105" s="803"/>
      <c r="J105" s="810"/>
      <c r="K105" s="803"/>
      <c r="L105" s="810"/>
    </row>
    <row r="106" spans="1:12" ht="18.75" hidden="1" customHeight="1" x14ac:dyDescent="0.15">
      <c r="A106" s="205"/>
      <c r="B106" s="811"/>
      <c r="C106" s="811">
        <v>110</v>
      </c>
      <c r="D106" s="812"/>
      <c r="E106" s="812"/>
      <c r="F106" s="813"/>
      <c r="G106" s="814"/>
      <c r="H106" s="812"/>
      <c r="I106" s="812"/>
      <c r="J106" s="815"/>
      <c r="K106" s="812"/>
      <c r="L106" s="815"/>
    </row>
    <row r="107" spans="1:12" collapsed="1" x14ac:dyDescent="0.15"/>
  </sheetData>
  <mergeCells count="4">
    <mergeCell ref="G31:H31"/>
    <mergeCell ref="J31:J32"/>
    <mergeCell ref="K31:K32"/>
    <mergeCell ref="L31:L32"/>
  </mergeCells>
  <phoneticPr fontId="4"/>
  <dataValidations count="2">
    <dataValidation type="list" showInputMessage="1" showErrorMessage="1" sqref="E5" xr:uid="{00000000-0002-0000-0000-000000000000}">
      <formula1>"　,NHK杯,高総文祭,新人戦"</formula1>
    </dataValidation>
    <dataValidation type="list" showInputMessage="1" showErrorMessage="1" sqref="I33 E7 G33:G99" xr:uid="{00000000-0002-0000-0000-000001000000}">
      <formula1>"n,k,s"</formula1>
    </dataValidation>
  </dataValidations>
  <pageMargins left="0.7" right="0.7" top="0.75" bottom="0.75" header="0.3" footer="0.3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AT233"/>
  <sheetViews>
    <sheetView showZeros="0" view="pageBreakPreview" zoomScaleNormal="100" zoomScaleSheetLayoutView="100" workbookViewId="0">
      <pane xSplit="16" topLeftCell="Q1" activePane="topRight" state="frozen"/>
      <selection activeCell="M36" sqref="M36:P36"/>
      <selection pane="topRight" activeCell="C3" sqref="C3:D3"/>
    </sheetView>
  </sheetViews>
  <sheetFormatPr defaultRowHeight="13.5" x14ac:dyDescent="0.15"/>
  <cols>
    <col min="1" max="1" width="3.375" style="5" customWidth="1"/>
    <col min="2" max="2" width="9.75" style="69" hidden="1" customWidth="1"/>
    <col min="3" max="3" width="13.75" style="5" customWidth="1"/>
    <col min="4" max="4" width="15.625" style="5" customWidth="1"/>
    <col min="5" max="5" width="13.75" style="5" hidden="1" customWidth="1"/>
    <col min="6" max="6" width="5.375" style="142" hidden="1" customWidth="1"/>
    <col min="7" max="7" width="13.875" style="5" customWidth="1"/>
    <col min="8" max="8" width="5" style="142" hidden="1" customWidth="1"/>
    <col min="9" max="9" width="7.5" style="5" hidden="1" customWidth="1"/>
    <col min="10" max="10" width="5.125" style="5" hidden="1" customWidth="1"/>
    <col min="11" max="11" width="11.75" style="50" customWidth="1"/>
    <col min="12" max="12" width="5.25" style="5" hidden="1" customWidth="1"/>
    <col min="13" max="13" width="13" style="5" customWidth="1"/>
    <col min="14" max="14" width="4.5" style="69" hidden="1" customWidth="1"/>
    <col min="15" max="15" width="6.875" style="69" customWidth="1"/>
    <col min="16" max="16" width="8.75" style="277" customWidth="1"/>
    <col min="17" max="17" width="9.75" style="69" customWidth="1"/>
    <col min="18" max="18" width="9.75" style="162" customWidth="1"/>
    <col min="19" max="20" width="9.75" style="69" customWidth="1"/>
    <col min="21" max="21" width="11" style="69" customWidth="1"/>
    <col min="22" max="22" width="6.125" style="69" customWidth="1"/>
    <col min="23" max="23" width="9" style="70"/>
    <col min="24" max="24" width="9" style="546"/>
    <col min="25" max="25" width="9" style="156"/>
    <col min="26" max="26" width="9" style="171"/>
    <col min="27" max="27" width="9" style="168"/>
    <col min="28" max="36" width="9" style="72"/>
    <col min="37" max="37" width="9" style="73"/>
  </cols>
  <sheetData>
    <row r="1" spans="1:37" ht="63" customHeight="1" x14ac:dyDescent="0.15">
      <c r="A1" s="179" t="s">
        <v>154</v>
      </c>
      <c r="B1" s="1084" t="str">
        <f>(初期設定!D4)</f>
        <v>第44回宮崎県高等学校総合文化祭 放送部門　
第47回全国高等学校総合文化祭放送部門　宮崎県予選</v>
      </c>
      <c r="C1" s="1084"/>
      <c r="D1" s="1084"/>
      <c r="E1" s="1084"/>
      <c r="F1" s="1084"/>
      <c r="G1" s="1084"/>
      <c r="H1" s="1084"/>
      <c r="I1" s="1084"/>
      <c r="J1" s="1084"/>
      <c r="K1" s="1084"/>
      <c r="M1" s="339" t="s">
        <v>340</v>
      </c>
      <c r="O1" s="1079" t="s">
        <v>341</v>
      </c>
      <c r="P1" s="1079"/>
    </row>
    <row r="2" spans="1:37" ht="15" customHeight="1" thickBot="1" x14ac:dyDescent="0.2">
      <c r="C2" s="338" t="s">
        <v>88</v>
      </c>
      <c r="D2" s="250"/>
      <c r="E2" s="250"/>
      <c r="F2" s="287"/>
      <c r="G2" s="250"/>
      <c r="H2" s="288"/>
      <c r="I2" s="250"/>
      <c r="J2" s="289"/>
      <c r="L2" s="250"/>
      <c r="M2" s="250"/>
      <c r="N2" s="290" t="s">
        <v>86</v>
      </c>
      <c r="O2" s="1079"/>
      <c r="P2" s="1079"/>
      <c r="Q2" s="290"/>
      <c r="X2" s="70"/>
      <c r="Y2" s="70"/>
      <c r="Z2" s="167"/>
      <c r="AB2" s="71"/>
      <c r="AC2" s="71"/>
      <c r="AD2" s="71"/>
      <c r="AE2" s="71"/>
      <c r="AF2" s="71"/>
      <c r="AG2" s="70"/>
      <c r="AH2" s="71"/>
    </row>
    <row r="3" spans="1:37" s="46" customFormat="1" ht="25.5" customHeight="1" thickBot="1" x14ac:dyDescent="0.2">
      <c r="A3" s="45"/>
      <c r="C3" s="1090">
        <f>(Ⅰ!C9)</f>
        <v>0</v>
      </c>
      <c r="D3" s="1091"/>
      <c r="F3" s="291" t="e">
        <f>(Ⅳ１!#REF!)</f>
        <v>#REF!</v>
      </c>
      <c r="G3" s="291" t="str">
        <f>(Ⅳ１!G4)</f>
        <v/>
      </c>
      <c r="H3" s="292"/>
      <c r="I3" s="292"/>
      <c r="J3" s="292"/>
      <c r="K3" s="292"/>
      <c r="L3" s="292"/>
      <c r="M3" s="292"/>
      <c r="N3" s="292"/>
      <c r="O3" s="184"/>
      <c r="P3" s="337" t="s">
        <v>85</v>
      </c>
      <c r="Q3" s="184"/>
      <c r="R3" s="108"/>
      <c r="S3" s="75"/>
      <c r="T3" s="75"/>
      <c r="U3" s="75"/>
      <c r="V3" s="75"/>
      <c r="W3" s="76"/>
      <c r="X3" s="76"/>
      <c r="Y3" s="76"/>
      <c r="Z3" s="45"/>
      <c r="AA3" s="169"/>
      <c r="AB3" s="76"/>
      <c r="AC3" s="76"/>
      <c r="AD3" s="76"/>
      <c r="AE3" s="76"/>
      <c r="AF3" s="76"/>
      <c r="AG3" s="76"/>
      <c r="AH3" s="76"/>
      <c r="AI3" s="77"/>
      <c r="AJ3" s="77"/>
      <c r="AK3" s="76"/>
    </row>
    <row r="4" spans="1:37" s="46" customFormat="1" ht="9.75" customHeight="1" thickBot="1" x14ac:dyDescent="0.2">
      <c r="A4" s="45"/>
      <c r="B4" s="78"/>
      <c r="C4" s="293" t="str">
        <f>IF(ISERROR(VLOOKUP(C3,(初期設定!D31):(初期設定!E107),2,0)),"",VLOOKUP(C3,(初期設定!D31):(初期設定!E107),2,0))</f>
        <v/>
      </c>
      <c r="D4" s="747" t="str">
        <f>(初期設定!D9)</f>
        <v>9月22日(木)</v>
      </c>
      <c r="E4" s="294"/>
      <c r="F4" s="158"/>
      <c r="G4" s="295"/>
      <c r="H4" s="295"/>
      <c r="I4" s="295"/>
      <c r="J4" s="296"/>
      <c r="K4" s="297"/>
      <c r="L4" s="296"/>
      <c r="M4" s="296"/>
      <c r="N4" s="294"/>
      <c r="O4" s="294"/>
      <c r="P4" s="298"/>
      <c r="Q4" s="294"/>
      <c r="R4" s="108"/>
      <c r="S4" s="75"/>
      <c r="T4" s="75"/>
      <c r="U4" s="75"/>
      <c r="V4" s="75"/>
      <c r="W4" s="76"/>
      <c r="X4" s="76"/>
      <c r="Y4" s="76"/>
      <c r="Z4" s="45"/>
      <c r="AA4" s="169"/>
      <c r="AB4" s="81"/>
      <c r="AC4" s="76"/>
      <c r="AD4" s="76"/>
      <c r="AE4" s="77"/>
      <c r="AF4" s="77"/>
      <c r="AG4" s="76"/>
      <c r="AH4" s="76"/>
      <c r="AI4" s="77"/>
      <c r="AJ4" s="77"/>
      <c r="AK4" s="76"/>
    </row>
    <row r="5" spans="1:37" s="46" customFormat="1" ht="28.5" customHeight="1" thickBot="1" x14ac:dyDescent="0.2">
      <c r="A5" s="45"/>
      <c r="B5" s="78"/>
      <c r="C5" s="299" t="s">
        <v>331</v>
      </c>
      <c r="D5" s="340" t="s">
        <v>68</v>
      </c>
      <c r="G5" s="1104" t="s">
        <v>305</v>
      </c>
      <c r="H5" s="1105"/>
      <c r="I5" s="1105"/>
      <c r="J5" s="324"/>
      <c r="K5" s="336" t="s">
        <v>68</v>
      </c>
      <c r="L5" s="321"/>
      <c r="M5" s="300" t="s">
        <v>306</v>
      </c>
      <c r="N5" s="301"/>
      <c r="O5" s="1102" t="s">
        <v>68</v>
      </c>
      <c r="P5" s="1103"/>
      <c r="Q5" s="294"/>
      <c r="R5" s="108"/>
      <c r="S5" s="75"/>
      <c r="T5" s="75"/>
      <c r="U5" s="75"/>
      <c r="V5" s="75"/>
      <c r="W5" s="76"/>
      <c r="X5" s="76"/>
      <c r="Y5" s="76"/>
      <c r="Z5" s="45"/>
      <c r="AA5" s="169"/>
      <c r="AB5" s="81"/>
      <c r="AC5" s="76"/>
      <c r="AD5" s="76"/>
      <c r="AE5" s="77"/>
      <c r="AF5" s="77"/>
      <c r="AG5" s="76"/>
      <c r="AH5" s="77"/>
      <c r="AI5" s="77"/>
      <c r="AJ5" s="77"/>
      <c r="AK5" s="76"/>
    </row>
    <row r="6" spans="1:37" s="46" customFormat="1" ht="9.75" customHeight="1" thickBot="1" x14ac:dyDescent="0.2">
      <c r="A6" s="45"/>
      <c r="B6" s="82"/>
      <c r="C6" s="261"/>
      <c r="D6" s="261"/>
      <c r="E6" s="302"/>
      <c r="F6" s="302"/>
      <c r="G6" s="302"/>
      <c r="H6" s="303"/>
      <c r="I6" s="304"/>
      <c r="J6" s="304"/>
      <c r="K6" s="304"/>
      <c r="L6" s="302"/>
      <c r="M6" s="318"/>
      <c r="N6" s="319"/>
      <c r="O6" s="346"/>
      <c r="P6" s="347"/>
      <c r="Q6" s="305"/>
      <c r="R6" s="108"/>
      <c r="S6" s="75"/>
      <c r="T6" s="75"/>
      <c r="U6" s="75"/>
      <c r="V6" s="75"/>
      <c r="W6" s="76"/>
      <c r="X6" s="76"/>
      <c r="Y6" s="76"/>
      <c r="Z6" s="45"/>
      <c r="AA6" s="169"/>
      <c r="AB6" s="76"/>
      <c r="AC6" s="77"/>
      <c r="AD6" s="77"/>
      <c r="AE6" s="77"/>
      <c r="AF6" s="77"/>
      <c r="AG6" s="76"/>
      <c r="AH6" s="77"/>
      <c r="AI6" s="77"/>
      <c r="AJ6" s="77"/>
      <c r="AK6" s="76"/>
    </row>
    <row r="7" spans="1:37" s="46" customFormat="1" ht="22.5" customHeight="1" thickBot="1" x14ac:dyDescent="0.2">
      <c r="A7" s="45"/>
      <c r="B7" s="83"/>
      <c r="C7" s="356" t="str">
        <f>(Ⅳ１!B12)</f>
        <v/>
      </c>
      <c r="D7" s="344"/>
      <c r="F7" s="262"/>
      <c r="G7" s="1106" t="str">
        <f>(Ⅳ１!D12)</f>
        <v/>
      </c>
      <c r="H7" s="1107"/>
      <c r="I7" s="1108"/>
      <c r="J7" s="313"/>
      <c r="K7" s="345"/>
      <c r="L7" s="166"/>
      <c r="M7" s="325" t="str">
        <f>(Ⅳ１!F12)</f>
        <v/>
      </c>
      <c r="N7" s="316"/>
      <c r="O7" s="1112"/>
      <c r="P7" s="1113"/>
      <c r="Q7" s="302"/>
      <c r="R7" s="108"/>
      <c r="S7" s="75"/>
      <c r="T7" s="75"/>
      <c r="U7" s="75"/>
      <c r="V7" s="75"/>
      <c r="W7" s="76"/>
      <c r="X7" s="76"/>
      <c r="Y7" s="76"/>
      <c r="Z7" s="45"/>
      <c r="AA7" s="169"/>
      <c r="AB7" s="77"/>
      <c r="AC7" s="77"/>
      <c r="AD7" s="77"/>
      <c r="AE7" s="77"/>
      <c r="AF7" s="77"/>
      <c r="AG7" s="77"/>
      <c r="AH7" s="77"/>
      <c r="AI7" s="77"/>
      <c r="AJ7" s="77"/>
      <c r="AK7" s="76"/>
    </row>
    <row r="8" spans="1:37" s="46" customFormat="1" ht="9.75" customHeight="1" x14ac:dyDescent="0.15">
      <c r="A8" s="45"/>
      <c r="B8" s="84"/>
      <c r="C8" s="327" t="str">
        <f>Ⅳ１!A14</f>
        <v>28日準備</v>
      </c>
      <c r="D8" s="343"/>
      <c r="F8" s="262"/>
      <c r="G8" s="334" t="str">
        <f>C8</f>
        <v>28日準備</v>
      </c>
      <c r="H8" s="361"/>
      <c r="I8" s="362"/>
      <c r="J8" s="313"/>
      <c r="K8" s="357"/>
      <c r="L8" s="166"/>
      <c r="M8" s="358" t="str">
        <f>G8</f>
        <v>28日準備</v>
      </c>
      <c r="N8" s="302"/>
      <c r="O8" s="585"/>
      <c r="P8" s="586"/>
      <c r="Q8" s="302"/>
      <c r="R8" s="108"/>
      <c r="S8" s="45"/>
      <c r="T8" s="45"/>
      <c r="U8" s="75"/>
      <c r="V8" s="75"/>
      <c r="W8" s="76"/>
      <c r="X8" s="76"/>
      <c r="Y8" s="76"/>
      <c r="Z8" s="45"/>
      <c r="AA8" s="169"/>
      <c r="AB8" s="77"/>
      <c r="AC8" s="77"/>
      <c r="AD8" s="77"/>
      <c r="AE8" s="77"/>
      <c r="AF8" s="77"/>
      <c r="AG8" s="77"/>
      <c r="AH8" s="77"/>
      <c r="AI8" s="77"/>
      <c r="AJ8" s="77"/>
      <c r="AK8" s="76"/>
    </row>
    <row r="9" spans="1:37" s="46" customFormat="1" ht="22.5" customHeight="1" x14ac:dyDescent="0.15">
      <c r="A9" s="45"/>
      <c r="B9" s="85"/>
      <c r="C9" s="530" t="str">
        <f>(Ⅳ１!B14)</f>
        <v>入力必須(クリック後選択)</v>
      </c>
      <c r="D9" s="531" t="str">
        <f>(Ⅳ１!C14)</f>
        <v>◆専門部より大会３日間の派遣依頼文書を発行します。</v>
      </c>
      <c r="E9" s="532"/>
      <c r="F9" s="533"/>
      <c r="G9" s="1109" t="str">
        <f>(Ⅳ１!D14)</f>
        <v>入力必須(クリック後選択)</v>
      </c>
      <c r="H9" s="1110"/>
      <c r="I9" s="1111"/>
      <c r="J9" s="534"/>
      <c r="K9" s="590" t="str">
        <f>(Ⅳ１!E14)</f>
        <v>◆専門部より大会３日間の派遣依頼文書を発行します。</v>
      </c>
      <c r="L9" s="535"/>
      <c r="M9" s="536" t="str">
        <f>(Ⅳ１!F14)</f>
        <v>入力必須(クリック後選択)</v>
      </c>
      <c r="N9" s="537"/>
      <c r="O9" s="1114" t="str">
        <f>(Ⅳ１!G14)</f>
        <v>◆専門部より大会３日間の派遣依頼文書を発行します。</v>
      </c>
      <c r="P9" s="1115"/>
      <c r="Q9" s="307"/>
      <c r="R9" s="108"/>
      <c r="S9" s="45"/>
      <c r="T9" s="45"/>
      <c r="U9" s="75"/>
      <c r="V9" s="75"/>
      <c r="W9" s="76"/>
      <c r="X9" s="76"/>
      <c r="Y9" s="76"/>
      <c r="Z9" s="45"/>
      <c r="AA9" s="169"/>
      <c r="AB9" s="77"/>
      <c r="AC9" s="77"/>
      <c r="AD9" s="77"/>
      <c r="AE9" s="77"/>
      <c r="AF9" s="77"/>
      <c r="AG9" s="77"/>
      <c r="AH9" s="77"/>
      <c r="AI9" s="77"/>
      <c r="AJ9" s="77"/>
      <c r="AK9" s="76"/>
    </row>
    <row r="10" spans="1:37" s="46" customFormat="1" ht="9.75" customHeight="1" x14ac:dyDescent="0.15">
      <c r="A10" s="45"/>
      <c r="B10" s="86"/>
      <c r="C10" s="328" t="str">
        <f>Ⅳ１!A16</f>
        <v>29日の運営</v>
      </c>
      <c r="D10" s="342"/>
      <c r="F10" s="262"/>
      <c r="G10" s="329" t="str">
        <f>C10</f>
        <v>29日の運営</v>
      </c>
      <c r="H10" s="175"/>
      <c r="I10" s="363"/>
      <c r="J10" s="313"/>
      <c r="K10" s="349"/>
      <c r="L10" s="166"/>
      <c r="M10" s="359" t="str">
        <f>G10</f>
        <v>29日の運営</v>
      </c>
      <c r="N10" s="302"/>
      <c r="O10" s="587"/>
      <c r="P10" s="588"/>
      <c r="Q10" s="302"/>
      <c r="R10" s="108"/>
      <c r="S10" s="45"/>
      <c r="T10" s="45"/>
      <c r="U10" s="75"/>
      <c r="V10" s="75"/>
      <c r="W10" s="76"/>
      <c r="X10" s="76"/>
      <c r="Y10" s="76"/>
      <c r="Z10" s="45"/>
      <c r="AA10" s="169"/>
      <c r="AB10" s="77"/>
      <c r="AC10" s="77"/>
      <c r="AD10" s="77"/>
      <c r="AE10" s="77"/>
      <c r="AF10" s="77"/>
      <c r="AG10" s="77"/>
      <c r="AH10" s="77"/>
      <c r="AI10" s="77"/>
      <c r="AJ10" s="77"/>
      <c r="AK10" s="76"/>
    </row>
    <row r="11" spans="1:37" s="46" customFormat="1" ht="22.5" customHeight="1" x14ac:dyDescent="0.15">
      <c r="A11" s="45"/>
      <c r="B11" s="85"/>
      <c r="C11" s="189" t="str">
        <f>(Ⅳ１!B16)</f>
        <v>入力必須(クリック後選択)</v>
      </c>
      <c r="D11" s="341" t="str">
        <f>(Ⅳ１!C14)</f>
        <v>◆専門部より大会３日間の派遣依頼文書を発行します。</v>
      </c>
      <c r="F11" s="262"/>
      <c r="G11" s="1092" t="str">
        <f>(Ⅳ１!D16)</f>
        <v>入力必須(クリック後選択)</v>
      </c>
      <c r="H11" s="1093"/>
      <c r="I11" s="1094"/>
      <c r="J11" s="313"/>
      <c r="K11" s="589" t="str">
        <f>(Ⅳ１!E14)</f>
        <v>◆専門部より大会３日間の派遣依頼文書を発行します。</v>
      </c>
      <c r="L11" s="166"/>
      <c r="M11" s="582" t="str">
        <f>(Ⅳ１!F16)</f>
        <v>入力必須(クリック後選択)</v>
      </c>
      <c r="N11" s="307"/>
      <c r="O11" s="1098" t="str">
        <f>(Ⅳ１!G14)</f>
        <v>◆専門部より大会３日間の派遣依頼文書を発行します。</v>
      </c>
      <c r="P11" s="1099"/>
      <c r="Q11" s="307"/>
      <c r="R11" s="108"/>
      <c r="S11" s="45"/>
      <c r="T11" s="45"/>
      <c r="U11" s="75"/>
      <c r="V11" s="75"/>
      <c r="W11" s="76"/>
      <c r="X11" s="76"/>
      <c r="Y11" s="76"/>
      <c r="Z11" s="45"/>
      <c r="AA11" s="169"/>
      <c r="AB11" s="77"/>
      <c r="AC11" s="77"/>
      <c r="AD11" s="77"/>
      <c r="AE11" s="77"/>
      <c r="AF11" s="77"/>
      <c r="AG11" s="77"/>
      <c r="AH11" s="77"/>
      <c r="AI11" s="77"/>
      <c r="AJ11" s="77"/>
      <c r="AK11" s="76"/>
    </row>
    <row r="12" spans="1:37" s="46" customFormat="1" ht="9.75" customHeight="1" x14ac:dyDescent="0.15">
      <c r="A12" s="45"/>
      <c r="B12" s="86"/>
      <c r="C12" s="328" t="str">
        <f>Ⅳ１!A18</f>
        <v>30日の運営</v>
      </c>
      <c r="D12" s="342"/>
      <c r="F12" s="262"/>
      <c r="G12" s="328" t="str">
        <f>C12</f>
        <v>30日の運営</v>
      </c>
      <c r="H12" s="541"/>
      <c r="I12" s="363"/>
      <c r="J12" s="313"/>
      <c r="K12" s="351"/>
      <c r="L12" s="166"/>
      <c r="M12" s="359" t="str">
        <f>G12</f>
        <v>30日の運営</v>
      </c>
      <c r="N12" s="302"/>
      <c r="O12" s="355"/>
      <c r="P12" s="588"/>
      <c r="Q12" s="302"/>
      <c r="R12" s="108"/>
      <c r="S12" s="75"/>
      <c r="T12" s="75"/>
      <c r="U12" s="75"/>
      <c r="V12" s="75"/>
      <c r="W12" s="76"/>
      <c r="X12" s="76"/>
      <c r="Y12" s="76"/>
      <c r="Z12" s="45"/>
      <c r="AA12" s="169"/>
      <c r="AB12" s="77"/>
      <c r="AC12" s="77"/>
      <c r="AD12" s="77"/>
      <c r="AE12" s="77"/>
      <c r="AF12" s="77"/>
      <c r="AG12" s="77"/>
      <c r="AH12" s="77"/>
      <c r="AI12" s="77"/>
      <c r="AJ12" s="77"/>
      <c r="AK12" s="76"/>
    </row>
    <row r="13" spans="1:37" s="46" customFormat="1" ht="22.5" customHeight="1" x14ac:dyDescent="0.15">
      <c r="A13" s="45"/>
      <c r="B13" s="85"/>
      <c r="C13" s="189" t="str">
        <f>(Ⅳ１!B18)</f>
        <v>入力必須(クリック後選択)</v>
      </c>
      <c r="D13" s="341" t="str">
        <f>(Ⅳ１!C14)</f>
        <v>◆専門部より大会３日間の派遣依頼文書を発行します。</v>
      </c>
      <c r="F13" s="262"/>
      <c r="G13" s="1092" t="str">
        <f>(Ⅳ１!D18)</f>
        <v>入力必須(クリック後選択)</v>
      </c>
      <c r="H13" s="1093"/>
      <c r="I13" s="1094"/>
      <c r="J13" s="360"/>
      <c r="K13" s="589" t="str">
        <f>(Ⅳ１!E14)</f>
        <v>◆専門部より大会３日間の派遣依頼文書を発行します。</v>
      </c>
      <c r="L13" s="166"/>
      <c r="M13" s="582" t="str">
        <f>(Ⅳ１!F18)</f>
        <v>入力必須(クリック後選択)</v>
      </c>
      <c r="N13" s="307"/>
      <c r="O13" s="1098" t="str">
        <f>(Ⅳ１!G14)</f>
        <v>◆専門部より大会３日間の派遣依頼文書を発行します。</v>
      </c>
      <c r="P13" s="1099"/>
      <c r="Q13" s="307"/>
      <c r="R13" s="108"/>
      <c r="S13" s="75"/>
      <c r="T13" s="75"/>
      <c r="U13" s="75"/>
      <c r="V13" s="75"/>
      <c r="W13" s="77"/>
      <c r="X13" s="76"/>
      <c r="Y13" s="76"/>
      <c r="Z13" s="45"/>
      <c r="AA13" s="169"/>
      <c r="AB13" s="77"/>
      <c r="AC13" s="77"/>
      <c r="AD13" s="77"/>
      <c r="AE13" s="77"/>
      <c r="AF13" s="77"/>
      <c r="AG13" s="77"/>
      <c r="AH13" s="77"/>
      <c r="AI13" s="77"/>
      <c r="AJ13" s="77"/>
      <c r="AK13" s="76"/>
    </row>
    <row r="14" spans="1:37" s="46" customFormat="1" ht="9.75" customHeight="1" x14ac:dyDescent="0.15">
      <c r="A14" s="45"/>
      <c r="B14" s="87"/>
      <c r="C14" s="328" t="s">
        <v>69</v>
      </c>
      <c r="D14" s="310"/>
      <c r="E14" s="173"/>
      <c r="F14" s="158"/>
      <c r="G14" s="329" t="s">
        <v>69</v>
      </c>
      <c r="H14" s="174"/>
      <c r="I14" s="166"/>
      <c r="J14" s="166"/>
      <c r="K14" s="322"/>
      <c r="L14" s="166"/>
      <c r="M14" s="328" t="s">
        <v>69</v>
      </c>
      <c r="N14" s="312"/>
      <c r="O14" s="314"/>
      <c r="P14" s="320"/>
      <c r="Q14" s="302"/>
      <c r="R14" s="108"/>
      <c r="S14" s="75"/>
      <c r="T14" s="75"/>
      <c r="U14" s="75"/>
      <c r="V14" s="75"/>
      <c r="W14" s="76"/>
      <c r="X14" s="76"/>
      <c r="Y14" s="76"/>
      <c r="Z14" s="45"/>
      <c r="AA14" s="169"/>
      <c r="AB14" s="77"/>
      <c r="AC14" s="77"/>
      <c r="AD14" s="77"/>
      <c r="AE14" s="77"/>
      <c r="AF14" s="77"/>
      <c r="AG14" s="77"/>
      <c r="AH14" s="77"/>
      <c r="AI14" s="77"/>
      <c r="AJ14" s="77"/>
      <c r="AK14" s="76"/>
    </row>
    <row r="15" spans="1:37" s="46" customFormat="1" ht="32.25" customHeight="1" thickBot="1" x14ac:dyDescent="0.2">
      <c r="A15" s="45"/>
      <c r="B15" s="88"/>
      <c r="C15" s="1100" t="str">
        <f>(Ⅳ１!B20)&amp;(Ⅳ１!C20)</f>
        <v>弁当注文について</v>
      </c>
      <c r="D15" s="1101"/>
      <c r="G15" s="1124" t="str">
        <f>(Ⅳ１!D20)&amp;(Ⅳ１!E20)</f>
        <v>弁当注文について</v>
      </c>
      <c r="H15" s="1125"/>
      <c r="I15" s="1125"/>
      <c r="J15" s="1125"/>
      <c r="K15" s="1126"/>
      <c r="L15" s="311"/>
      <c r="M15" s="1120" t="str">
        <f>(Ⅳ１!F20)&amp;(Ⅳ１!G20)</f>
        <v>弁当注文について</v>
      </c>
      <c r="N15" s="1121"/>
      <c r="O15" s="1122"/>
      <c r="P15" s="1123"/>
      <c r="Q15" s="308"/>
      <c r="R15" s="108"/>
      <c r="S15" s="75"/>
      <c r="T15" s="75"/>
      <c r="U15" s="75"/>
      <c r="V15" s="75"/>
      <c r="W15" s="77"/>
      <c r="X15" s="76"/>
      <c r="Y15" s="76"/>
      <c r="Z15" s="45"/>
      <c r="AA15" s="169"/>
      <c r="AB15" s="77"/>
      <c r="AC15" s="77"/>
      <c r="AD15" s="77"/>
      <c r="AE15" s="77"/>
      <c r="AF15" s="77"/>
      <c r="AG15" s="77"/>
      <c r="AH15" s="77"/>
      <c r="AI15" s="77"/>
      <c r="AJ15" s="77"/>
      <c r="AK15" s="76"/>
    </row>
    <row r="16" spans="1:37" s="46" customFormat="1" ht="9.75" customHeight="1" x14ac:dyDescent="0.15">
      <c r="A16" s="45"/>
      <c r="B16" s="87"/>
      <c r="C16" s="364" t="s">
        <v>70</v>
      </c>
      <c r="D16" s="366"/>
      <c r="G16" s="1130" t="s">
        <v>70</v>
      </c>
      <c r="H16" s="1131"/>
      <c r="I16" s="320"/>
      <c r="J16" s="166"/>
      <c r="K16" s="369"/>
      <c r="L16" s="166"/>
      <c r="M16" s="538" t="s">
        <v>70</v>
      </c>
      <c r="N16" s="314"/>
      <c r="O16" s="371"/>
      <c r="P16" s="306"/>
      <c r="Q16" s="302"/>
      <c r="R16" s="108"/>
      <c r="S16" s="75"/>
      <c r="T16" s="75"/>
      <c r="U16" s="75"/>
      <c r="V16" s="75"/>
      <c r="W16" s="76"/>
      <c r="X16" s="76"/>
      <c r="Y16" s="70"/>
      <c r="Z16" s="167"/>
      <c r="AA16" s="169"/>
      <c r="AB16" s="77"/>
      <c r="AC16" s="77"/>
      <c r="AD16" s="77"/>
      <c r="AE16" s="77"/>
      <c r="AF16" s="77"/>
      <c r="AG16" s="77"/>
      <c r="AH16" s="77"/>
      <c r="AI16" s="77"/>
      <c r="AJ16" s="77"/>
      <c r="AK16" s="70"/>
    </row>
    <row r="17" spans="1:46" s="46" customFormat="1" ht="20.25" customHeight="1" thickBot="1" x14ac:dyDescent="0.2">
      <c r="A17" s="45"/>
      <c r="B17" s="85"/>
      <c r="C17" s="365">
        <f>(Ⅳ１!B22)</f>
        <v>0</v>
      </c>
      <c r="D17" s="367"/>
      <c r="G17" s="1127">
        <f>(Ⅳ１!D22)</f>
        <v>0</v>
      </c>
      <c r="H17" s="1128"/>
      <c r="I17" s="1129"/>
      <c r="J17" s="368"/>
      <c r="K17" s="370"/>
      <c r="L17" s="309"/>
      <c r="M17" s="584">
        <f>(Ⅳ１!F22)</f>
        <v>0</v>
      </c>
      <c r="N17" s="317"/>
      <c r="O17" s="372"/>
      <c r="P17" s="307"/>
      <c r="Q17" s="307"/>
      <c r="R17" s="108"/>
      <c r="S17" s="75"/>
      <c r="T17" s="75"/>
      <c r="U17" s="75"/>
      <c r="V17" s="75"/>
      <c r="W17" s="76"/>
      <c r="X17" s="76"/>
      <c r="Y17" s="70"/>
      <c r="Z17" s="167"/>
      <c r="AA17" s="169"/>
      <c r="AB17" s="77"/>
      <c r="AC17" s="77"/>
      <c r="AD17" s="77"/>
      <c r="AE17" s="77"/>
      <c r="AF17" s="77"/>
      <c r="AG17" s="77"/>
      <c r="AH17" s="77"/>
      <c r="AI17" s="77"/>
      <c r="AJ17" s="77"/>
      <c r="AK17" s="70"/>
    </row>
    <row r="18" spans="1:46" s="46" customFormat="1" ht="7.5" customHeight="1" thickBot="1" x14ac:dyDescent="0.2">
      <c r="A18" s="45"/>
      <c r="B18" s="89"/>
      <c r="C18" s="89"/>
      <c r="D18" s="86"/>
      <c r="E18" s="90"/>
      <c r="F18" s="80"/>
      <c r="G18" s="91"/>
      <c r="H18" s="80"/>
      <c r="I18" s="92"/>
      <c r="J18" s="92"/>
      <c r="K18" s="93"/>
      <c r="L18" s="92"/>
      <c r="M18" s="92"/>
      <c r="N18" s="94"/>
      <c r="O18" s="94"/>
      <c r="P18" s="94"/>
      <c r="Q18" s="94"/>
      <c r="R18" s="108"/>
      <c r="S18" s="75"/>
      <c r="T18" s="75"/>
      <c r="U18" s="75"/>
      <c r="V18" s="75"/>
      <c r="W18" s="30"/>
      <c r="X18" s="76"/>
      <c r="Y18" s="70"/>
      <c r="Z18" s="167"/>
      <c r="AA18" s="169"/>
      <c r="AB18" s="77"/>
      <c r="AC18" s="77"/>
      <c r="AD18" s="77"/>
      <c r="AE18" s="77"/>
      <c r="AF18" s="77"/>
      <c r="AG18" s="77"/>
      <c r="AH18" s="77"/>
      <c r="AI18" s="77"/>
      <c r="AJ18" s="77"/>
      <c r="AK18" s="70"/>
    </row>
    <row r="19" spans="1:46" s="99" customFormat="1" ht="24.75" customHeight="1" thickBot="1" x14ac:dyDescent="0.2">
      <c r="A19" s="95"/>
      <c r="B19" s="284"/>
      <c r="C19" s="1085" t="s">
        <v>89</v>
      </c>
      <c r="D19" s="1086"/>
      <c r="E19" s="1086"/>
      <c r="F19" s="1086"/>
      <c r="G19" s="1086"/>
      <c r="H19" s="1086"/>
      <c r="I19" s="1086"/>
      <c r="J19" s="1086"/>
      <c r="K19" s="1086"/>
      <c r="L19" s="1086"/>
      <c r="M19" s="1086"/>
      <c r="N19" s="1086"/>
      <c r="O19" s="1086"/>
      <c r="P19" s="1087"/>
      <c r="Q19" s="96"/>
      <c r="R19" s="163"/>
      <c r="S19" s="95"/>
      <c r="T19" s="95"/>
      <c r="U19" s="95"/>
      <c r="V19" s="95"/>
      <c r="W19" s="30"/>
      <c r="X19" s="76"/>
      <c r="Y19" s="97"/>
      <c r="Z19" s="170"/>
      <c r="AA19" s="168"/>
      <c r="AB19" s="77"/>
      <c r="AC19" s="77"/>
      <c r="AD19" s="77"/>
      <c r="AE19" s="77"/>
      <c r="AF19" s="77"/>
      <c r="AG19" s="77"/>
      <c r="AH19" s="77"/>
      <c r="AI19" s="98"/>
      <c r="AJ19" s="98"/>
      <c r="AK19" s="70"/>
    </row>
    <row r="20" spans="1:46" s="46" customFormat="1" ht="18.75" customHeight="1" thickBot="1" x14ac:dyDescent="0.2">
      <c r="A20" s="45"/>
      <c r="B20" s="285"/>
      <c r="C20" s="1095" t="s">
        <v>324</v>
      </c>
      <c r="D20" s="1096"/>
      <c r="E20" s="1096"/>
      <c r="F20" s="1096"/>
      <c r="G20" s="1096"/>
      <c r="H20" s="1096"/>
      <c r="I20" s="1096"/>
      <c r="J20" s="1096"/>
      <c r="K20" s="1096"/>
      <c r="L20" s="1096"/>
      <c r="M20" s="1097"/>
      <c r="N20" s="579"/>
      <c r="O20" s="579"/>
      <c r="P20" s="580"/>
      <c r="Q20" s="100"/>
      <c r="R20" s="108"/>
      <c r="S20" s="75"/>
      <c r="T20" s="75"/>
      <c r="U20" s="75"/>
      <c r="V20" s="75"/>
      <c r="W20" s="30"/>
      <c r="X20" s="76"/>
      <c r="Y20" s="70"/>
      <c r="Z20" s="167"/>
      <c r="AA20" s="168"/>
      <c r="AB20" s="77"/>
      <c r="AC20" s="77"/>
      <c r="AD20" s="77"/>
      <c r="AE20" s="77"/>
      <c r="AF20" s="77"/>
      <c r="AG20" s="77"/>
      <c r="AH20" s="77"/>
      <c r="AI20" s="77"/>
      <c r="AJ20" s="77"/>
      <c r="AK20" s="70"/>
    </row>
    <row r="21" spans="1:46" s="502" customFormat="1" ht="12" customHeight="1" x14ac:dyDescent="0.15">
      <c r="A21" s="493"/>
      <c r="B21" s="1157"/>
      <c r="C21" s="398" t="str">
        <f>初期設定!D11</f>
        <v>アナウンス部門</v>
      </c>
      <c r="D21" s="399" t="str">
        <f>初期設定!D12</f>
        <v>朗読部門</v>
      </c>
      <c r="E21" s="494"/>
      <c r="F21" s="495"/>
      <c r="G21" s="1088" t="str">
        <f>(初期設定!D13)</f>
        <v>講習部門</v>
      </c>
      <c r="H21" s="1088"/>
      <c r="I21" s="1088"/>
      <c r="J21" s="401"/>
      <c r="K21" s="644">
        <f>(初期設定!D14)</f>
        <v>0</v>
      </c>
      <c r="L21" s="402"/>
      <c r="M21" s="403">
        <f>(初期設定!D15)</f>
        <v>0</v>
      </c>
      <c r="N21" s="404"/>
      <c r="O21" s="1080" t="s">
        <v>91</v>
      </c>
      <c r="P21" s="1081"/>
      <c r="Q21" s="102"/>
      <c r="R21" s="496"/>
      <c r="S21" s="497"/>
      <c r="T21" s="497"/>
      <c r="U21" s="497"/>
      <c r="V21" s="497"/>
      <c r="W21" s="498"/>
      <c r="X21" s="499"/>
      <c r="Y21" s="499"/>
      <c r="Z21" s="497"/>
      <c r="AA21" s="500"/>
      <c r="AB21" s="501"/>
      <c r="AC21" s="501"/>
      <c r="AD21" s="501"/>
      <c r="AE21" s="501"/>
      <c r="AF21" s="501"/>
      <c r="AG21" s="501"/>
      <c r="AH21" s="501"/>
      <c r="AI21" s="501"/>
      <c r="AJ21" s="501"/>
      <c r="AK21" s="499"/>
    </row>
    <row r="22" spans="1:46" s="46" customFormat="1" ht="18" customHeight="1" thickBot="1" x14ac:dyDescent="0.2">
      <c r="A22" s="45"/>
      <c r="B22" s="1158"/>
      <c r="C22" s="405">
        <f ca="1">COUNTIF($C$51:$C$124,初期設定!D11)</f>
        <v>0</v>
      </c>
      <c r="D22" s="406">
        <f ca="1">COUNTIF($C$51:$C$124,初期設定!D12)</f>
        <v>0</v>
      </c>
      <c r="E22" s="407"/>
      <c r="F22" s="408"/>
      <c r="G22" s="1089">
        <f ca="1">COUNTIF($C$51:$C$124,初期設定!D13)</f>
        <v>0</v>
      </c>
      <c r="H22" s="1089"/>
      <c r="I22" s="1089"/>
      <c r="J22" s="407"/>
      <c r="K22" s="902"/>
      <c r="L22" s="408"/>
      <c r="M22" s="951"/>
      <c r="N22" s="409"/>
      <c r="O22" s="1082">
        <f ca="1">C22+D22+G22+K22+M22+C24+D24</f>
        <v>0</v>
      </c>
      <c r="P22" s="1083"/>
      <c r="Q22" s="103"/>
      <c r="R22" s="108"/>
      <c r="S22" s="75"/>
      <c r="T22" s="75"/>
      <c r="U22" s="75"/>
      <c r="V22" s="75"/>
      <c r="W22" s="76"/>
      <c r="X22" s="76"/>
      <c r="Y22" s="70"/>
      <c r="Z22" s="171"/>
      <c r="AA22" s="168"/>
      <c r="AB22" s="77"/>
      <c r="AC22" s="77"/>
      <c r="AD22" s="77"/>
      <c r="AE22" s="77"/>
      <c r="AF22" s="77"/>
      <c r="AG22" s="77"/>
      <c r="AH22" s="77"/>
      <c r="AI22" s="77"/>
      <c r="AJ22" s="77"/>
      <c r="AK22" s="70"/>
    </row>
    <row r="23" spans="1:46" s="46" customFormat="1" ht="12" customHeight="1" thickBot="1" x14ac:dyDescent="0.2">
      <c r="A23" s="45"/>
      <c r="B23" s="1158"/>
      <c r="C23" s="398">
        <f>(初期設定!D16)</f>
        <v>0</v>
      </c>
      <c r="D23" s="399">
        <f>(初期設定!D17)</f>
        <v>0</v>
      </c>
      <c r="E23" s="400"/>
      <c r="F23" s="401"/>
      <c r="G23" s="1088">
        <f>(初期設定!D18)</f>
        <v>0</v>
      </c>
      <c r="H23" s="1088"/>
      <c r="I23" s="1159"/>
      <c r="J23" s="313"/>
      <c r="K23" s="821"/>
      <c r="L23" s="313"/>
      <c r="M23" s="704"/>
      <c r="N23" s="704"/>
      <c r="O23" s="1168"/>
      <c r="P23" s="1169"/>
      <c r="Q23" s="192"/>
      <c r="R23" s="108"/>
      <c r="S23" s="75"/>
      <c r="T23" s="75"/>
      <c r="U23" s="75"/>
      <c r="V23" s="75"/>
      <c r="W23" s="76"/>
      <c r="X23" s="76"/>
      <c r="Y23" s="70"/>
      <c r="Z23" s="167"/>
      <c r="AA23" s="168"/>
      <c r="AB23" s="77"/>
      <c r="AC23" s="77"/>
      <c r="AD23" s="77"/>
      <c r="AE23" s="77"/>
      <c r="AF23" s="77"/>
      <c r="AG23" s="77"/>
      <c r="AH23" s="77"/>
      <c r="AI23" s="77"/>
      <c r="AJ23" s="77"/>
      <c r="AK23" s="70"/>
    </row>
    <row r="24" spans="1:46" s="46" customFormat="1" ht="18" customHeight="1" thickBot="1" x14ac:dyDescent="0.2">
      <c r="A24" s="45"/>
      <c r="B24" s="1158"/>
      <c r="C24" s="412"/>
      <c r="D24" s="902"/>
      <c r="E24" s="407"/>
      <c r="F24" s="413"/>
      <c r="G24" s="1089"/>
      <c r="H24" s="1089"/>
      <c r="I24" s="1132"/>
      <c r="J24" s="313"/>
      <c r="K24" s="101"/>
      <c r="L24" s="313"/>
      <c r="M24" s="414" t="s">
        <v>146</v>
      </c>
      <c r="N24" s="410"/>
      <c r="O24" s="410"/>
      <c r="P24" s="411"/>
      <c r="Q24" s="192"/>
      <c r="R24" s="108"/>
      <c r="S24" s="75"/>
      <c r="T24" s="75"/>
      <c r="U24" s="75"/>
      <c r="V24" s="75"/>
      <c r="W24" s="76"/>
      <c r="X24" s="76"/>
      <c r="Y24" s="70"/>
      <c r="Z24" s="167"/>
      <c r="AA24" s="168"/>
      <c r="AB24" s="77"/>
      <c r="AC24" s="77"/>
      <c r="AD24" s="77"/>
      <c r="AE24" s="77"/>
      <c r="AF24" s="77"/>
      <c r="AG24" s="77"/>
      <c r="AH24" s="77"/>
      <c r="AI24" s="77"/>
      <c r="AJ24" s="77"/>
      <c r="AK24" s="70"/>
    </row>
    <row r="25" spans="1:46" s="46" customFormat="1" ht="5.25" customHeight="1" x14ac:dyDescent="0.15">
      <c r="A25" s="45"/>
      <c r="B25" s="105"/>
      <c r="C25" s="335"/>
      <c r="D25" s="192"/>
      <c r="E25" s="192"/>
      <c r="F25" s="192"/>
      <c r="G25" s="192"/>
      <c r="H25" s="103"/>
      <c r="I25" s="49"/>
      <c r="J25" s="192"/>
      <c r="K25" s="48"/>
      <c r="L25" s="48"/>
      <c r="M25" s="192"/>
      <c r="N25" s="192"/>
      <c r="O25" s="192"/>
      <c r="P25" s="106"/>
      <c r="Q25" s="192"/>
      <c r="R25" s="108"/>
      <c r="S25" s="186"/>
      <c r="T25" s="186"/>
      <c r="U25" s="186"/>
      <c r="V25" s="75"/>
      <c r="W25" s="76"/>
      <c r="X25" s="76"/>
      <c r="Y25" s="70"/>
      <c r="Z25" s="167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70"/>
    </row>
    <row r="26" spans="1:46" s="46" customFormat="1" ht="39.75" customHeight="1" x14ac:dyDescent="0.15">
      <c r="A26" s="45"/>
      <c r="B26" s="101"/>
      <c r="C26" s="599" t="b">
        <v>0</v>
      </c>
      <c r="D26" s="600"/>
      <c r="E26" s="600"/>
      <c r="F26" s="600"/>
      <c r="G26" s="600"/>
      <c r="H26" s="600"/>
      <c r="I26" s="600"/>
      <c r="J26" s="600"/>
      <c r="K26" s="600"/>
      <c r="L26" s="600"/>
      <c r="M26" s="600"/>
      <c r="N26" s="600"/>
      <c r="O26" s="600"/>
      <c r="P26" s="601"/>
      <c r="Q26" s="192"/>
      <c r="R26" s="108"/>
      <c r="S26" s="186"/>
      <c r="T26" s="45"/>
      <c r="U26" s="186"/>
      <c r="V26" s="75"/>
      <c r="W26" s="76"/>
      <c r="X26" s="76"/>
      <c r="Y26" s="70"/>
      <c r="Z26" s="167"/>
      <c r="AA26" s="168"/>
      <c r="AB26" s="77"/>
      <c r="AC26" s="77"/>
      <c r="AD26" s="77"/>
      <c r="AE26" s="77"/>
      <c r="AF26" s="77"/>
      <c r="AG26" s="77"/>
      <c r="AH26" s="77"/>
      <c r="AI26" s="77"/>
      <c r="AJ26" s="77"/>
      <c r="AK26" s="70"/>
    </row>
    <row r="27" spans="1:46" s="46" customFormat="1" ht="42" customHeight="1" x14ac:dyDescent="0.15">
      <c r="A27" s="917"/>
      <c r="B27" s="918"/>
      <c r="C27" s="1162" t="str">
        <f>"(1)　"&amp;D4&amp;"で原稿と書面による申込書を提出してください。"</f>
        <v>(1)　9月22日(木)で原稿と書面による申込書を提出してください。</v>
      </c>
      <c r="D27" s="1163"/>
      <c r="E27" s="1163"/>
      <c r="F27" s="1163"/>
      <c r="G27" s="1163"/>
      <c r="H27" s="1163"/>
      <c r="I27" s="1163"/>
      <c r="J27" s="1163"/>
      <c r="K27" s="1163"/>
      <c r="L27" s="1163"/>
      <c r="M27" s="1163"/>
      <c r="N27" s="1163"/>
      <c r="O27" s="1163"/>
      <c r="P27" s="1164"/>
      <c r="Q27" s="192"/>
      <c r="R27" s="108"/>
      <c r="S27" s="186"/>
      <c r="T27" s="186"/>
      <c r="U27" s="186"/>
      <c r="V27" s="75"/>
      <c r="W27" s="76"/>
      <c r="X27" s="30"/>
      <c r="Y27" s="97"/>
      <c r="Z27" s="170"/>
      <c r="AA27" s="168"/>
      <c r="AB27" s="77"/>
      <c r="AC27" s="77"/>
      <c r="AD27" s="77"/>
      <c r="AE27" s="77"/>
      <c r="AF27" s="77"/>
      <c r="AG27" s="77"/>
      <c r="AH27" s="77"/>
      <c r="AI27" s="77"/>
      <c r="AJ27" s="77"/>
      <c r="AK27" s="70"/>
    </row>
    <row r="28" spans="1:46" s="46" customFormat="1" ht="93.75" customHeight="1" x14ac:dyDescent="0.15">
      <c r="A28" s="917"/>
      <c r="B28" s="918"/>
      <c r="C28" s="1142" t="s">
        <v>487</v>
      </c>
      <c r="D28" s="1143"/>
      <c r="E28" s="1143"/>
      <c r="F28" s="1143"/>
      <c r="G28" s="1143"/>
      <c r="H28" s="1143"/>
      <c r="I28" s="1143"/>
      <c r="J28" s="1143"/>
      <c r="K28" s="1143"/>
      <c r="L28" s="1143"/>
      <c r="M28" s="1143"/>
      <c r="N28" s="1143"/>
      <c r="O28" s="1143"/>
      <c r="P28" s="1144"/>
      <c r="Q28" s="192"/>
      <c r="R28" s="108"/>
      <c r="S28" s="186"/>
      <c r="T28" s="186"/>
      <c r="U28" s="186"/>
      <c r="V28" s="75"/>
      <c r="W28" s="76"/>
      <c r="X28" s="76"/>
      <c r="Y28" s="70"/>
      <c r="Z28" s="167"/>
      <c r="AA28" s="168"/>
      <c r="AB28" s="77"/>
      <c r="AC28" s="77"/>
      <c r="AD28" s="77"/>
      <c r="AE28" s="77"/>
      <c r="AF28" s="77"/>
      <c r="AG28" s="77"/>
      <c r="AH28" s="77"/>
      <c r="AI28" s="77"/>
      <c r="AJ28" s="77"/>
      <c r="AK28" s="70"/>
    </row>
    <row r="29" spans="1:46" s="112" customFormat="1" ht="28.5" customHeight="1" x14ac:dyDescent="0.15">
      <c r="A29" s="917"/>
      <c r="B29" s="919"/>
      <c r="C29" s="1142" t="s">
        <v>413</v>
      </c>
      <c r="D29" s="1143"/>
      <c r="E29" s="1143"/>
      <c r="F29" s="1143"/>
      <c r="G29" s="1143"/>
      <c r="H29" s="1143"/>
      <c r="I29" s="1143"/>
      <c r="J29" s="1143"/>
      <c r="K29" s="1143"/>
      <c r="L29" s="1143"/>
      <c r="M29" s="1143"/>
      <c r="N29" s="1143"/>
      <c r="O29" s="1143"/>
      <c r="P29" s="1144"/>
      <c r="Q29" s="192"/>
      <c r="R29" s="108"/>
      <c r="S29" s="187"/>
      <c r="T29" s="187"/>
      <c r="U29" s="187"/>
      <c r="V29" s="109"/>
      <c r="W29" s="110"/>
      <c r="X29" s="77"/>
      <c r="Y29" s="111"/>
      <c r="Z29" s="46"/>
      <c r="AA29" s="168"/>
      <c r="AB29" s="30"/>
      <c r="AC29" s="30"/>
      <c r="AD29" s="30"/>
      <c r="AE29" s="30"/>
      <c r="AF29" s="30"/>
      <c r="AG29" s="30"/>
      <c r="AH29" s="282"/>
      <c r="AI29" s="282"/>
      <c r="AJ29" s="282"/>
      <c r="AK29" s="282"/>
      <c r="AL29" s="282"/>
      <c r="AM29" s="282"/>
      <c r="AN29" s="282"/>
      <c r="AO29" s="282"/>
      <c r="AP29" s="282"/>
      <c r="AQ29" s="282"/>
      <c r="AR29" s="282"/>
      <c r="AS29" s="282"/>
      <c r="AT29" s="283"/>
    </row>
    <row r="30" spans="1:46" s="46" customFormat="1" ht="40.5" customHeight="1" x14ac:dyDescent="0.15">
      <c r="A30" s="917"/>
      <c r="B30" s="920"/>
      <c r="C30" s="1142" t="s">
        <v>411</v>
      </c>
      <c r="D30" s="1143"/>
      <c r="E30" s="1143"/>
      <c r="F30" s="1143"/>
      <c r="G30" s="1143"/>
      <c r="H30" s="1143"/>
      <c r="I30" s="1143"/>
      <c r="J30" s="1143"/>
      <c r="K30" s="1143"/>
      <c r="L30" s="1143"/>
      <c r="M30" s="1143"/>
      <c r="N30" s="1143"/>
      <c r="O30" s="1143"/>
      <c r="P30" s="1144"/>
      <c r="Q30" s="192"/>
      <c r="R30" s="108"/>
      <c r="S30" s="186"/>
      <c r="T30" s="186"/>
      <c r="U30" s="186"/>
      <c r="V30" s="75"/>
      <c r="W30" s="76"/>
      <c r="X30" s="30"/>
      <c r="Y30" s="37"/>
      <c r="Z30" s="112"/>
      <c r="AA30" s="168"/>
      <c r="AB30" s="77"/>
      <c r="AC30" s="77"/>
      <c r="AD30" s="77"/>
      <c r="AE30" s="77"/>
      <c r="AF30" s="77"/>
      <c r="AG30" s="77"/>
      <c r="AH30" s="77"/>
      <c r="AI30" s="77"/>
      <c r="AJ30" s="77"/>
      <c r="AK30" s="70"/>
    </row>
    <row r="31" spans="1:46" s="46" customFormat="1" ht="28.5" customHeight="1" thickBot="1" x14ac:dyDescent="0.2">
      <c r="A31" s="917"/>
      <c r="B31" s="921"/>
      <c r="C31" s="1165" t="s">
        <v>412</v>
      </c>
      <c r="D31" s="1166"/>
      <c r="E31" s="1166"/>
      <c r="F31" s="1166"/>
      <c r="G31" s="1166"/>
      <c r="H31" s="1166"/>
      <c r="I31" s="1166"/>
      <c r="J31" s="1166"/>
      <c r="K31" s="1166"/>
      <c r="L31" s="1166"/>
      <c r="M31" s="1166"/>
      <c r="N31" s="1166"/>
      <c r="O31" s="1166"/>
      <c r="P31" s="1167"/>
      <c r="Q31" s="44"/>
      <c r="R31" s="108"/>
      <c r="S31" s="518"/>
      <c r="T31" s="518"/>
      <c r="U31" s="518"/>
      <c r="V31" s="74"/>
      <c r="W31" s="519"/>
      <c r="X31" s="547"/>
      <c r="Y31" s="520"/>
      <c r="Z31" s="48"/>
      <c r="AA31" s="521"/>
      <c r="AB31" s="30"/>
      <c r="AC31" s="30"/>
      <c r="AD31" s="30"/>
      <c r="AE31" s="30"/>
      <c r="AF31" s="30"/>
      <c r="AG31" s="30"/>
      <c r="AH31" s="30"/>
      <c r="AI31" s="77"/>
      <c r="AJ31" s="77"/>
      <c r="AK31" s="97"/>
    </row>
    <row r="32" spans="1:46" s="112" customFormat="1" ht="23.25" customHeight="1" x14ac:dyDescent="0.15">
      <c r="A32" s="605"/>
      <c r="B32" s="663"/>
      <c r="C32" s="602" t="s">
        <v>329</v>
      </c>
      <c r="D32" s="602"/>
      <c r="E32" s="603"/>
      <c r="F32" s="604"/>
      <c r="G32" s="605"/>
      <c r="H32" s="605"/>
      <c r="I32" s="604"/>
      <c r="J32" s="606"/>
      <c r="K32" s="607"/>
      <c r="L32" s="607"/>
      <c r="M32" s="605"/>
      <c r="N32" s="608"/>
      <c r="O32" s="608"/>
      <c r="P32" s="608"/>
      <c r="Q32" s="114"/>
      <c r="R32" s="113"/>
      <c r="S32" s="187"/>
      <c r="T32" s="187"/>
      <c r="U32" s="187"/>
      <c r="V32" s="107"/>
      <c r="W32" s="30"/>
      <c r="X32" s="76"/>
      <c r="Y32" s="70"/>
      <c r="Z32" s="167"/>
      <c r="AA32" s="168"/>
      <c r="AB32" s="77"/>
      <c r="AC32" s="77"/>
      <c r="AD32" s="77"/>
      <c r="AE32" s="77"/>
      <c r="AF32" s="77"/>
      <c r="AG32" s="77"/>
      <c r="AH32" s="77"/>
      <c r="AI32" s="30"/>
      <c r="AJ32" s="30"/>
      <c r="AK32" s="70"/>
    </row>
    <row r="33" spans="1:37" s="262" customFormat="1" ht="23.25" customHeight="1" thickBot="1" x14ac:dyDescent="0.2">
      <c r="A33" s="261"/>
      <c r="B33" s="533"/>
      <c r="C33" s="276" t="s">
        <v>330</v>
      </c>
      <c r="D33" s="177">
        <f>(Ⅰ!C19)</f>
        <v>0</v>
      </c>
      <c r="G33" s="263" t="s">
        <v>489</v>
      </c>
      <c r="I33" s="178">
        <f>(Ⅰ!F19)</f>
        <v>0</v>
      </c>
      <c r="K33" s="273"/>
      <c r="L33" s="264"/>
      <c r="M33" s="264"/>
      <c r="N33" s="274"/>
      <c r="O33" s="275"/>
      <c r="P33" s="278"/>
      <c r="Q33" s="265"/>
      <c r="R33" s="166"/>
      <c r="S33" s="266"/>
      <c r="T33" s="266"/>
      <c r="U33" s="266"/>
      <c r="V33" s="261"/>
      <c r="W33" s="267"/>
      <c r="X33" s="268"/>
      <c r="Y33" s="269"/>
      <c r="Z33" s="270"/>
      <c r="AA33" s="271"/>
      <c r="AB33" s="268"/>
      <c r="AC33" s="268"/>
      <c r="AD33" s="268"/>
      <c r="AE33" s="268"/>
      <c r="AF33" s="268"/>
      <c r="AG33" s="268"/>
      <c r="AH33" s="268"/>
      <c r="AI33" s="268"/>
      <c r="AJ33" s="268"/>
      <c r="AK33" s="269"/>
    </row>
    <row r="34" spans="1:37" s="262" customFormat="1" ht="7.5" customHeight="1" thickBot="1" x14ac:dyDescent="0.2">
      <c r="A34" s="261"/>
      <c r="B34" s="533"/>
      <c r="C34" s="276"/>
      <c r="D34" s="490"/>
      <c r="G34" s="263"/>
      <c r="I34" s="491"/>
      <c r="K34" s="492"/>
      <c r="L34" s="302"/>
      <c r="M34" s="302"/>
      <c r="N34" s="313"/>
      <c r="O34" s="265"/>
      <c r="P34" s="278"/>
      <c r="Q34" s="196"/>
      <c r="R34" s="313"/>
      <c r="S34" s="61"/>
      <c r="T34" s="61"/>
      <c r="U34" s="61"/>
      <c r="V34" s="61"/>
      <c r="W34" s="61"/>
      <c r="X34" s="61"/>
      <c r="Y34" s="61"/>
      <c r="Z34" s="523"/>
      <c r="AA34" s="524"/>
      <c r="AB34" s="268"/>
      <c r="AC34" s="268"/>
      <c r="AD34" s="268"/>
      <c r="AE34" s="268"/>
      <c r="AF34" s="268"/>
      <c r="AG34" s="268"/>
      <c r="AH34" s="268"/>
      <c r="AI34" s="268"/>
      <c r="AJ34" s="268"/>
      <c r="AK34" s="269"/>
    </row>
    <row r="35" spans="1:37" s="262" customFormat="1" ht="21.75" customHeight="1" thickBot="1" x14ac:dyDescent="0.2">
      <c r="A35" s="261"/>
      <c r="B35" s="533"/>
      <c r="C35" s="1151" t="s">
        <v>339</v>
      </c>
      <c r="D35" s="1152"/>
      <c r="E35" s="510"/>
      <c r="F35" s="510"/>
      <c r="G35" s="511"/>
      <c r="H35" s="510"/>
      <c r="I35" s="512"/>
      <c r="J35" s="510"/>
      <c r="K35" s="513"/>
      <c r="L35" s="514"/>
      <c r="M35" s="1133" t="s">
        <v>151</v>
      </c>
      <c r="N35" s="1134"/>
      <c r="O35" s="1134"/>
      <c r="P35" s="1135"/>
      <c r="Q35" s="60"/>
      <c r="R35" s="313"/>
      <c r="S35" s="61"/>
      <c r="T35" s="61"/>
      <c r="U35" s="61"/>
      <c r="V35" s="61"/>
      <c r="W35" s="61"/>
      <c r="X35" s="61"/>
      <c r="Y35" s="61"/>
      <c r="Z35" s="523"/>
      <c r="AA35" s="524"/>
      <c r="AB35" s="268"/>
      <c r="AC35" s="268"/>
      <c r="AD35" s="268"/>
      <c r="AE35" s="268"/>
      <c r="AF35" s="268"/>
      <c r="AG35" s="268"/>
      <c r="AH35" s="268"/>
      <c r="AI35" s="268"/>
      <c r="AJ35" s="268"/>
      <c r="AK35" s="269"/>
    </row>
    <row r="36" spans="1:37" s="262" customFormat="1" ht="16.5" customHeight="1" thickBot="1" x14ac:dyDescent="0.2">
      <c r="A36" s="261"/>
      <c r="B36" s="533"/>
      <c r="C36" s="581" t="s">
        <v>342</v>
      </c>
      <c r="D36" s="503"/>
      <c r="E36" s="509"/>
      <c r="F36" s="509"/>
      <c r="G36" s="504"/>
      <c r="H36" s="509"/>
      <c r="I36" s="505"/>
      <c r="J36" s="509"/>
      <c r="K36" s="506"/>
      <c r="L36" s="507"/>
      <c r="M36" s="1136" t="str">
        <f>IF(ISERROR(VLOOKUP(C3,(初期設定!D33):(初期設定!F109),3,0)),"",VLOOKUP(C3,(初期設定!D33):(初期設定!F109),3,0))</f>
        <v/>
      </c>
      <c r="N36" s="1137"/>
      <c r="O36" s="1137"/>
      <c r="P36" s="1138"/>
      <c r="Q36" s="60"/>
      <c r="R36" s="60"/>
      <c r="S36" s="61"/>
      <c r="T36" s="61"/>
      <c r="U36" s="61"/>
      <c r="V36" s="61"/>
      <c r="W36" s="61"/>
      <c r="X36" s="61"/>
      <c r="Y36" s="61"/>
      <c r="Z36" s="523"/>
      <c r="AA36" s="524"/>
      <c r="AB36" s="268"/>
      <c r="AC36" s="268"/>
      <c r="AD36" s="268"/>
      <c r="AE36" s="268"/>
      <c r="AF36" s="268"/>
      <c r="AG36" s="268"/>
      <c r="AH36" s="268"/>
      <c r="AI36" s="268"/>
      <c r="AJ36" s="268"/>
      <c r="AK36" s="269"/>
    </row>
    <row r="37" spans="1:37" s="262" customFormat="1" ht="16.5" customHeight="1" thickTop="1" x14ac:dyDescent="0.15">
      <c r="A37" s="261"/>
      <c r="B37" s="533"/>
      <c r="C37" s="515" t="s">
        <v>343</v>
      </c>
      <c r="D37" s="503"/>
      <c r="E37" s="509"/>
      <c r="F37" s="509"/>
      <c r="G37" s="504"/>
      <c r="H37" s="509"/>
      <c r="I37" s="505"/>
      <c r="J37" s="509"/>
      <c r="K37" s="506"/>
      <c r="L37" s="506"/>
      <c r="M37" s="506"/>
      <c r="N37" s="506"/>
      <c r="O37" s="506"/>
      <c r="P37" s="539"/>
      <c r="Q37" s="60"/>
      <c r="R37" s="60"/>
      <c r="S37" s="61"/>
      <c r="T37" s="61"/>
      <c r="U37" s="61"/>
      <c r="V37" s="61"/>
      <c r="W37" s="61"/>
      <c r="X37" s="61"/>
      <c r="Y37" s="61"/>
      <c r="Z37" s="523"/>
      <c r="AA37" s="524"/>
      <c r="AB37" s="268"/>
      <c r="AC37" s="268"/>
      <c r="AD37" s="268"/>
      <c r="AE37" s="268"/>
      <c r="AF37" s="268"/>
      <c r="AG37" s="268"/>
      <c r="AH37" s="268"/>
      <c r="AI37" s="268"/>
      <c r="AJ37" s="268"/>
      <c r="AK37" s="269"/>
    </row>
    <row r="38" spans="1:37" s="262" customFormat="1" ht="16.5" customHeight="1" x14ac:dyDescent="0.15">
      <c r="A38" s="261"/>
      <c r="B38" s="533"/>
      <c r="C38" s="516" t="s">
        <v>344</v>
      </c>
      <c r="D38" s="503"/>
      <c r="E38" s="509"/>
      <c r="F38" s="509"/>
      <c r="G38" s="504"/>
      <c r="H38" s="509"/>
      <c r="I38" s="505"/>
      <c r="J38" s="509"/>
      <c r="K38" s="506"/>
      <c r="L38" s="507"/>
      <c r="M38" s="507"/>
      <c r="N38" s="509"/>
      <c r="O38" s="508"/>
      <c r="P38" s="539"/>
      <c r="Q38" s="60"/>
      <c r="R38" s="60"/>
      <c r="S38" s="61"/>
      <c r="T38" s="61"/>
      <c r="U38" s="61"/>
      <c r="V38" s="61"/>
      <c r="W38" s="61"/>
      <c r="X38" s="61"/>
      <c r="Y38" s="61"/>
      <c r="Z38" s="523"/>
      <c r="AA38" s="524"/>
      <c r="AB38" s="268"/>
      <c r="AC38" s="268"/>
      <c r="AD38" s="268"/>
      <c r="AE38" s="268"/>
      <c r="AF38" s="268"/>
      <c r="AG38" s="268"/>
      <c r="AH38" s="268"/>
      <c r="AI38" s="268"/>
      <c r="AJ38" s="268"/>
      <c r="AK38" s="269"/>
    </row>
    <row r="39" spans="1:37" s="262" customFormat="1" ht="16.5" customHeight="1" x14ac:dyDescent="0.15">
      <c r="A39" s="261"/>
      <c r="B39" s="533"/>
      <c r="C39" s="517" t="s">
        <v>238</v>
      </c>
      <c r="D39" s="503"/>
      <c r="E39" s="509"/>
      <c r="F39" s="509"/>
      <c r="G39" s="504"/>
      <c r="H39" s="509"/>
      <c r="I39" s="505"/>
      <c r="J39" s="509"/>
      <c r="K39" s="506"/>
      <c r="L39" s="507"/>
      <c r="M39" s="507"/>
      <c r="N39" s="509"/>
      <c r="O39" s="508"/>
      <c r="P39" s="539"/>
      <c r="Q39" s="60"/>
      <c r="R39" s="60"/>
      <c r="S39" s="61"/>
      <c r="T39" s="61"/>
      <c r="U39" s="61"/>
      <c r="V39" s="61"/>
      <c r="W39" s="61"/>
      <c r="X39" s="61"/>
      <c r="Y39" s="61"/>
      <c r="Z39" s="523"/>
      <c r="AA39" s="524"/>
      <c r="AB39" s="268"/>
      <c r="AC39" s="268"/>
      <c r="AD39" s="268"/>
      <c r="AE39" s="268"/>
      <c r="AF39" s="268"/>
      <c r="AG39" s="268"/>
      <c r="AH39" s="268"/>
      <c r="AI39" s="268"/>
      <c r="AJ39" s="268"/>
      <c r="AK39" s="269"/>
    </row>
    <row r="40" spans="1:37" s="592" customFormat="1" ht="28.5" customHeight="1" thickBot="1" x14ac:dyDescent="0.2">
      <c r="A40" s="591"/>
      <c r="B40" s="664"/>
      <c r="C40" s="1139" t="s">
        <v>345</v>
      </c>
      <c r="D40" s="1140"/>
      <c r="E40" s="1140"/>
      <c r="F40" s="1140"/>
      <c r="G40" s="1140"/>
      <c r="H40" s="1140"/>
      <c r="I40" s="1140"/>
      <c r="J40" s="1140"/>
      <c r="K40" s="1140"/>
      <c r="L40" s="1140"/>
      <c r="M40" s="1140"/>
      <c r="N40" s="1140"/>
      <c r="O40" s="1140"/>
      <c r="P40" s="1141"/>
      <c r="Q40" s="197"/>
      <c r="R40" s="593"/>
      <c r="S40" s="593"/>
      <c r="T40" s="593"/>
      <c r="U40" s="593"/>
      <c r="V40" s="593"/>
      <c r="W40" s="593"/>
      <c r="X40" s="593"/>
      <c r="Y40" s="594"/>
      <c r="Z40" s="595"/>
      <c r="AA40" s="596"/>
      <c r="AB40" s="597"/>
      <c r="AC40" s="597"/>
      <c r="AD40" s="597"/>
      <c r="AE40" s="597"/>
      <c r="AF40" s="597"/>
      <c r="AG40" s="597"/>
      <c r="AH40" s="597"/>
      <c r="AI40" s="597"/>
      <c r="AJ40" s="597"/>
      <c r="AK40" s="598"/>
    </row>
    <row r="41" spans="1:37" s="46" customFormat="1" ht="4.5" customHeight="1" x14ac:dyDescent="0.15">
      <c r="A41" s="45"/>
      <c r="B41" s="44"/>
      <c r="C41" s="107"/>
      <c r="D41" s="107"/>
      <c r="E41" s="45"/>
      <c r="F41" s="80"/>
      <c r="G41" s="45"/>
      <c r="H41" s="45"/>
      <c r="I41" s="80"/>
      <c r="J41" s="47"/>
      <c r="K41" s="115"/>
      <c r="L41" s="115"/>
      <c r="M41" s="45"/>
      <c r="N41" s="44"/>
      <c r="O41" s="44"/>
      <c r="P41" s="114"/>
      <c r="Q41" s="66"/>
      <c r="R41" s="47"/>
      <c r="S41" s="47"/>
      <c r="T41" s="47"/>
      <c r="U41" s="47"/>
      <c r="V41" s="47"/>
      <c r="W41" s="47"/>
      <c r="X41" s="47"/>
      <c r="Y41" s="66"/>
      <c r="Z41" s="522"/>
      <c r="AA41" s="521"/>
      <c r="AB41" s="77"/>
      <c r="AC41" s="77"/>
      <c r="AD41" s="77"/>
      <c r="AE41" s="77"/>
      <c r="AF41" s="77"/>
      <c r="AG41" s="77"/>
      <c r="AH41" s="77"/>
      <c r="AI41" s="77"/>
      <c r="AJ41" s="77"/>
      <c r="AK41" s="70"/>
    </row>
    <row r="42" spans="1:37" s="46" customFormat="1" ht="63" customHeight="1" x14ac:dyDescent="0.15">
      <c r="A42" s="45"/>
      <c r="B42" s="1147" t="str">
        <f>B1</f>
        <v>第44回宮崎県高等学校総合文化祭 放送部門　
第47回全国高等学校総合文化祭放送部門　宮崎県予選</v>
      </c>
      <c r="C42" s="1147"/>
      <c r="D42" s="1147"/>
      <c r="E42" s="1147"/>
      <c r="F42" s="1147"/>
      <c r="G42" s="1147"/>
      <c r="H42" s="1147"/>
      <c r="I42" s="1147"/>
      <c r="J42" s="1147"/>
      <c r="K42" s="1147"/>
      <c r="L42" s="184"/>
      <c r="M42" s="183" t="s">
        <v>144</v>
      </c>
      <c r="N42" s="290" t="s">
        <v>98</v>
      </c>
      <c r="O42" s="376"/>
      <c r="P42" s="377"/>
      <c r="Q42" s="545"/>
      <c r="R42" s="545"/>
      <c r="S42" s="545"/>
      <c r="T42" s="545"/>
      <c r="U42" s="545"/>
      <c r="V42" s="545"/>
      <c r="W42" s="545"/>
      <c r="X42" s="545"/>
      <c r="Y42" s="197"/>
      <c r="Z42" s="522"/>
      <c r="AA42" s="521"/>
      <c r="AB42" s="77"/>
      <c r="AC42" s="77"/>
      <c r="AD42" s="77"/>
      <c r="AE42" s="77"/>
      <c r="AF42" s="77"/>
      <c r="AG42" s="77"/>
      <c r="AH42" s="77"/>
      <c r="AI42" s="77"/>
      <c r="AJ42" s="77"/>
      <c r="AK42" s="70"/>
    </row>
    <row r="43" spans="1:37" s="46" customFormat="1" ht="18.75" customHeight="1" x14ac:dyDescent="0.2">
      <c r="A43" s="45"/>
      <c r="B43" s="262"/>
      <c r="C43" s="286" t="s">
        <v>99</v>
      </c>
      <c r="D43" s="1150">
        <f>C3</f>
        <v>0</v>
      </c>
      <c r="E43" s="1150"/>
      <c r="F43" s="1150"/>
      <c r="G43" s="1150"/>
      <c r="H43" s="1150"/>
      <c r="I43" s="1150"/>
      <c r="J43" s="262"/>
      <c r="K43" s="315"/>
      <c r="L43" s="378"/>
      <c r="M43" s="1170" t="str">
        <f>M36</f>
        <v/>
      </c>
      <c r="N43" s="1170"/>
      <c r="O43" s="1170"/>
      <c r="P43" s="298"/>
      <c r="Q43" s="525"/>
      <c r="R43" s="47"/>
      <c r="S43" s="47"/>
      <c r="T43" s="47"/>
      <c r="U43" s="47"/>
      <c r="V43" s="47"/>
      <c r="W43" s="47"/>
      <c r="X43" s="47"/>
      <c r="Y43" s="48"/>
      <c r="Z43" s="522"/>
      <c r="AA43" s="521"/>
      <c r="AB43" s="76"/>
      <c r="AC43" s="76"/>
      <c r="AD43" s="76"/>
      <c r="AE43" s="77"/>
      <c r="AF43" s="77"/>
      <c r="AG43" s="77"/>
      <c r="AH43" s="77"/>
      <c r="AI43" s="77"/>
      <c r="AJ43" s="77"/>
      <c r="AK43" s="70"/>
    </row>
    <row r="44" spans="1:37" s="46" customFormat="1" ht="7.5" customHeight="1" x14ac:dyDescent="0.15">
      <c r="A44" s="45"/>
      <c r="B44" s="262"/>
      <c r="C44" s="379"/>
      <c r="D44" s="380"/>
      <c r="E44" s="379"/>
      <c r="F44" s="380"/>
      <c r="G44" s="262"/>
      <c r="H44" s="262"/>
      <c r="I44" s="262"/>
      <c r="J44" s="262"/>
      <c r="K44" s="265"/>
      <c r="L44" s="265"/>
      <c r="M44" s="265"/>
      <c r="N44" s="294"/>
      <c r="O44" s="294"/>
      <c r="P44" s="298"/>
      <c r="Q44" s="525"/>
      <c r="R44" s="525"/>
      <c r="S44" s="525"/>
      <c r="T44" s="525"/>
      <c r="U44" s="525"/>
      <c r="V44" s="525"/>
      <c r="W44" s="525"/>
      <c r="X44" s="525"/>
      <c r="Y44" s="525"/>
      <c r="Z44" s="522"/>
      <c r="AA44" s="521"/>
      <c r="AB44" s="77"/>
      <c r="AC44" s="77"/>
      <c r="AD44" s="77"/>
      <c r="AE44" s="77"/>
      <c r="AF44" s="77"/>
      <c r="AG44" s="77"/>
      <c r="AH44" s="77"/>
      <c r="AI44" s="77"/>
      <c r="AJ44" s="77"/>
      <c r="AK44" s="70"/>
    </row>
    <row r="45" spans="1:37" s="46" customFormat="1" ht="16.5" customHeight="1" x14ac:dyDescent="0.15">
      <c r="A45" s="45"/>
      <c r="B45" s="262"/>
      <c r="C45" s="381" t="s">
        <v>102</v>
      </c>
      <c r="D45" s="159">
        <f>(Ⅰ!C17)</f>
        <v>0</v>
      </c>
      <c r="E45" s="382"/>
      <c r="F45" s="383"/>
      <c r="G45" s="262"/>
      <c r="H45" s="262"/>
      <c r="I45" s="262"/>
      <c r="J45" s="262"/>
      <c r="K45" s="384"/>
      <c r="L45" s="166"/>
      <c r="M45" s="392" t="s">
        <v>145</v>
      </c>
      <c r="N45" s="393">
        <v>1</v>
      </c>
      <c r="O45" s="394">
        <v>1</v>
      </c>
      <c r="P45" s="395" t="s">
        <v>107</v>
      </c>
      <c r="Q45" s="113"/>
      <c r="R45" s="108"/>
      <c r="S45" s="74"/>
      <c r="T45" s="75"/>
      <c r="U45" s="75"/>
      <c r="V45" s="75"/>
      <c r="W45" s="76"/>
      <c r="X45" s="76"/>
      <c r="Y45" s="70"/>
      <c r="Z45" s="167"/>
      <c r="AA45" s="168"/>
      <c r="AB45" s="77"/>
      <c r="AC45" s="77"/>
      <c r="AD45" s="77"/>
      <c r="AE45" s="77"/>
      <c r="AF45" s="77"/>
      <c r="AG45" s="77"/>
      <c r="AH45" s="77"/>
      <c r="AI45" s="77"/>
      <c r="AJ45" s="77"/>
      <c r="AK45" s="70"/>
    </row>
    <row r="46" spans="1:37" s="46" customFormat="1" ht="7.5" hidden="1" customHeight="1" x14ac:dyDescent="0.15">
      <c r="A46" s="45"/>
      <c r="B46" s="262"/>
      <c r="C46" s="385"/>
      <c r="D46" s="160"/>
      <c r="E46" s="386"/>
      <c r="F46" s="383"/>
      <c r="G46" s="262"/>
      <c r="H46" s="262"/>
      <c r="I46" s="262"/>
      <c r="J46" s="262"/>
      <c r="K46" s="387"/>
      <c r="L46" s="315"/>
      <c r="M46" s="388"/>
      <c r="N46" s="388"/>
      <c r="O46" s="388"/>
      <c r="P46" s="389"/>
      <c r="Q46" s="125"/>
      <c r="R46" s="108"/>
      <c r="S46" s="74"/>
      <c r="T46" s="75"/>
      <c r="U46" s="75"/>
      <c r="V46" s="75"/>
      <c r="W46" s="30"/>
      <c r="X46" s="76"/>
      <c r="Y46" s="70"/>
      <c r="Z46" s="167"/>
      <c r="AA46" s="168"/>
      <c r="AB46" s="77"/>
      <c r="AC46" s="77"/>
      <c r="AD46" s="77"/>
      <c r="AE46" s="77"/>
      <c r="AF46" s="77"/>
      <c r="AG46" s="77"/>
      <c r="AH46" s="77"/>
      <c r="AI46" s="77"/>
      <c r="AJ46" s="77"/>
      <c r="AK46" s="70"/>
    </row>
    <row r="47" spans="1:37" s="46" customFormat="1" ht="16.5" hidden="1" customHeight="1" x14ac:dyDescent="0.15">
      <c r="A47" s="45"/>
      <c r="B47" s="262"/>
      <c r="C47" s="390" t="s">
        <v>104</v>
      </c>
      <c r="D47" s="161">
        <f>D33</f>
        <v>0</v>
      </c>
      <c r="E47" s="262"/>
      <c r="F47" s="262"/>
      <c r="G47" s="391" t="s">
        <v>105</v>
      </c>
      <c r="H47" s="159">
        <f>I33</f>
        <v>0</v>
      </c>
      <c r="I47" s="415">
        <f>(Ⅰ!F19)</f>
        <v>0</v>
      </c>
      <c r="J47" s="262"/>
      <c r="K47" s="261"/>
      <c r="L47" s="261"/>
      <c r="Q47" s="51"/>
      <c r="R47" s="108"/>
      <c r="S47" s="75"/>
      <c r="T47" s="75"/>
      <c r="U47" s="75"/>
      <c r="V47" s="75"/>
      <c r="W47" s="30"/>
      <c r="X47" s="76"/>
      <c r="Y47" s="70"/>
      <c r="Z47" s="167"/>
      <c r="AA47" s="168"/>
      <c r="AB47" s="77"/>
      <c r="AC47" s="77"/>
      <c r="AD47" s="77"/>
      <c r="AE47" s="77"/>
      <c r="AF47" s="77"/>
      <c r="AG47" s="77"/>
      <c r="AH47" s="77"/>
      <c r="AI47" s="77"/>
      <c r="AJ47" s="77"/>
      <c r="AK47" s="70"/>
    </row>
    <row r="48" spans="1:37" s="46" customFormat="1" ht="7.5" customHeight="1" thickBot="1" x14ac:dyDescent="0.2">
      <c r="A48" s="45"/>
      <c r="B48" s="294"/>
      <c r="C48" s="294"/>
      <c r="D48" s="382"/>
      <c r="E48" s="298"/>
      <c r="F48" s="158"/>
      <c r="G48" s="260"/>
      <c r="H48" s="158"/>
      <c r="I48" s="298"/>
      <c r="J48" s="298"/>
      <c r="K48" s="261"/>
      <c r="L48" s="261"/>
      <c r="M48" s="261"/>
      <c r="N48" s="261"/>
      <c r="O48" s="395"/>
      <c r="P48" s="286"/>
      <c r="Q48" s="51"/>
      <c r="R48" s="108"/>
      <c r="S48" s="75"/>
      <c r="T48" s="75"/>
      <c r="U48" s="75"/>
      <c r="V48" s="75"/>
      <c r="W48" s="76"/>
      <c r="X48" s="76"/>
      <c r="Y48" s="70"/>
      <c r="Z48" s="167"/>
      <c r="AA48" s="168"/>
      <c r="AB48" s="71"/>
      <c r="AC48" s="71"/>
      <c r="AD48" s="71"/>
      <c r="AE48" s="71"/>
      <c r="AF48" s="71"/>
      <c r="AG48" s="71"/>
      <c r="AH48" s="71"/>
      <c r="AI48" s="77"/>
      <c r="AJ48" s="77"/>
      <c r="AK48" s="70"/>
    </row>
    <row r="49" spans="1:37" ht="31.5" customHeight="1" x14ac:dyDescent="0.15">
      <c r="B49" s="1160" t="s">
        <v>356</v>
      </c>
      <c r="C49" s="1062" t="s">
        <v>77</v>
      </c>
      <c r="D49" s="1064" t="s">
        <v>497</v>
      </c>
      <c r="E49" s="1066" t="s">
        <v>333</v>
      </c>
      <c r="F49" s="1153" t="s">
        <v>78</v>
      </c>
      <c r="G49" s="1154"/>
      <c r="H49" s="761"/>
      <c r="I49" s="761"/>
      <c r="J49" s="1071" t="s">
        <v>348</v>
      </c>
      <c r="K49" s="1072"/>
      <c r="L49" s="1072"/>
      <c r="M49" s="1073"/>
      <c r="N49" s="1074" t="s">
        <v>368</v>
      </c>
      <c r="O49" s="1075"/>
      <c r="P49" s="278"/>
      <c r="Q49" s="1145" t="s">
        <v>500</v>
      </c>
      <c r="R49" s="1146"/>
      <c r="S49" s="1145" t="s">
        <v>501</v>
      </c>
      <c r="T49" s="1146"/>
      <c r="X49" s="76"/>
      <c r="Y49" s="70"/>
      <c r="Z49" s="167"/>
      <c r="AB49" s="71"/>
      <c r="AC49" s="71"/>
      <c r="AD49" s="71"/>
      <c r="AE49" s="71"/>
      <c r="AF49" s="71"/>
      <c r="AG49" s="71"/>
      <c r="AH49" s="71"/>
      <c r="AI49" s="71"/>
      <c r="AJ49" s="71"/>
      <c r="AK49" s="70"/>
    </row>
    <row r="50" spans="1:37" ht="24.75" customHeight="1" thickBot="1" x14ac:dyDescent="0.2">
      <c r="B50" s="1161"/>
      <c r="C50" s="1063"/>
      <c r="D50" s="1065"/>
      <c r="E50" s="1067"/>
      <c r="F50" s="1155"/>
      <c r="G50" s="1156"/>
      <c r="H50" s="749"/>
      <c r="I50" s="749"/>
      <c r="J50" s="1069" t="s">
        <v>351</v>
      </c>
      <c r="K50" s="1076"/>
      <c r="L50" s="1069" t="s">
        <v>352</v>
      </c>
      <c r="M50" s="1070"/>
      <c r="N50" s="1077" t="s">
        <v>242</v>
      </c>
      <c r="O50" s="1078"/>
      <c r="P50" s="326"/>
      <c r="Q50" s="131" t="s">
        <v>110</v>
      </c>
      <c r="R50" s="132" t="s">
        <v>111</v>
      </c>
      <c r="S50" s="133" t="s">
        <v>110</v>
      </c>
      <c r="T50" s="134" t="s">
        <v>111</v>
      </c>
      <c r="X50" s="76"/>
      <c r="Y50" s="70"/>
      <c r="Z50" s="167"/>
      <c r="AB50" s="71"/>
      <c r="AC50" s="71"/>
      <c r="AD50" s="71"/>
      <c r="AE50" s="71"/>
      <c r="AF50" s="71"/>
      <c r="AG50" s="71"/>
      <c r="AH50" s="71"/>
      <c r="AI50" s="71"/>
      <c r="AJ50" s="71"/>
      <c r="AK50" s="70"/>
    </row>
    <row r="51" spans="1:37" ht="15.75" customHeight="1" thickTop="1" x14ac:dyDescent="0.15">
      <c r="A51" s="5">
        <v>1</v>
      </c>
      <c r="B51" s="692" t="str">
        <f>IF($C$4="", "",$C$4)</f>
        <v/>
      </c>
      <c r="C51" s="417" t="str">
        <f>IF($C$26=TRUE,(Ⅴ１!B6),"表示不可")</f>
        <v>表示不可</v>
      </c>
      <c r="D51" s="418" t="str">
        <f>IF($C$26=TRUE,(Ⅴ１!C6),"表示不可")</f>
        <v>表示不可</v>
      </c>
      <c r="E51" s="418" t="str">
        <f>IF($C$26=TRUE,(Ⅴ１!D6),"表示不可")</f>
        <v>表示不可</v>
      </c>
      <c r="F51" s="419" t="str">
        <f>IF($C$26=TRUE,(Ⅴ１!E6),"表示不可")</f>
        <v>表示不可</v>
      </c>
      <c r="G51" s="330" t="str">
        <f>IF($C$26=TRUE,(Ⅴ１!F6),"表示不可")</f>
        <v>表示不可</v>
      </c>
      <c r="H51" s="444" t="str">
        <f>IF(C51="アナウンス","記入→","")</f>
        <v/>
      </c>
      <c r="I51" s="448" t="str">
        <f>IF($C$26=TRUE,(Ⅴ１!H6),"表示不可")</f>
        <v>表示不可</v>
      </c>
      <c r="J51" s="420" t="str">
        <f>IF($C$26=TRUE,(Ⅴ１!I6),"表示不可")</f>
        <v>表示不可</v>
      </c>
      <c r="K51" s="330" t="str">
        <f>IF($C$26=TRUE,(Ⅴ１!J6),"表示不可")</f>
        <v>表示不可</v>
      </c>
      <c r="L51" s="439" t="str">
        <f>IF(C51="朗読","記入→","")</f>
        <v/>
      </c>
      <c r="M51" s="418" t="str">
        <f>IF($C$26=TRUE,(Ⅴ１!L6),"表示不可")</f>
        <v>表示不可</v>
      </c>
      <c r="N51" s="421" t="str">
        <f>IF($C$26=TRUE,(Ⅴ１!M6),"表示不可")</f>
        <v>表示不可</v>
      </c>
      <c r="O51" s="908" t="str">
        <f>IF($C$26=TRUE,(Ⅴ１!N6),"表示不可")</f>
        <v>表示不可</v>
      </c>
      <c r="P51" s="260"/>
      <c r="Q51" s="842"/>
      <c r="R51" s="843"/>
      <c r="S51" s="551"/>
      <c r="T51" s="825"/>
      <c r="X51" s="76"/>
      <c r="Y51" s="70"/>
      <c r="Z51" s="167"/>
      <c r="AB51" s="71"/>
      <c r="AC51" s="71"/>
      <c r="AD51" s="71"/>
      <c r="AE51" s="71"/>
      <c r="AF51" s="71"/>
      <c r="AG51" s="71"/>
      <c r="AH51" s="71"/>
      <c r="AI51" s="71"/>
      <c r="AJ51" s="71"/>
      <c r="AK51" s="70"/>
    </row>
    <row r="52" spans="1:37" ht="15.75" customHeight="1" x14ac:dyDescent="0.15">
      <c r="A52" s="5">
        <v>2</v>
      </c>
      <c r="B52" s="692" t="str">
        <f t="shared" ref="B52:B70" si="0">IF($C$4="", "",$C$4)</f>
        <v/>
      </c>
      <c r="C52" s="417" t="str">
        <f>IF($C$26=TRUE,(Ⅴ１!B7),"表示不可")</f>
        <v>表示不可</v>
      </c>
      <c r="D52" s="418" t="str">
        <f>IF($C$26=TRUE,(Ⅴ１!C7),"表示不可")</f>
        <v>表示不可</v>
      </c>
      <c r="E52" s="418" t="str">
        <f>IF($C$26=TRUE,(Ⅴ１!D7),"表示不可")</f>
        <v>表示不可</v>
      </c>
      <c r="F52" s="419" t="str">
        <f>IF($C$26=TRUE,(Ⅴ１!E7),"表示不可")</f>
        <v>表示不可</v>
      </c>
      <c r="G52" s="330" t="str">
        <f>IF($C$26=TRUE,(Ⅴ１!F7),"表示不可")</f>
        <v>表示不可</v>
      </c>
      <c r="H52" s="444" t="str">
        <f t="shared" ref="H52:H70" si="1">IF(C52="アナウンス","記入→","")</f>
        <v/>
      </c>
      <c r="I52" s="421" t="str">
        <f>IF($C$26=TRUE,(Ⅴ１!H7),"表示不可")</f>
        <v>表示不可</v>
      </c>
      <c r="J52" s="420" t="str">
        <f>IF($C$26=TRUE,(Ⅴ１!I7),"表示不可")</f>
        <v>表示不可</v>
      </c>
      <c r="K52" s="422" t="str">
        <f>IF($C$26=TRUE,(Ⅴ１!J7),"表示不可")</f>
        <v>表示不可</v>
      </c>
      <c r="L52" s="439" t="str">
        <f t="shared" ref="L52:L70" si="2">IF(C52="朗読","記入→","")</f>
        <v/>
      </c>
      <c r="M52" s="418" t="str">
        <f>IF($C$26=TRUE,(Ⅴ１!L7),"表示不可")</f>
        <v>表示不可</v>
      </c>
      <c r="N52" s="421" t="str">
        <f>IF($C$26=TRUE,(Ⅴ１!M7),"表示不可")</f>
        <v>表示不可</v>
      </c>
      <c r="O52" s="908" t="str">
        <f>IF($C$26=TRUE,(Ⅴ１!N7),"表示不可")</f>
        <v>表示不可</v>
      </c>
      <c r="P52" s="260"/>
      <c r="Q52" s="844"/>
      <c r="R52" s="845"/>
      <c r="S52" s="552"/>
      <c r="T52" s="828"/>
      <c r="X52" s="76"/>
      <c r="Y52" s="70"/>
      <c r="Z52" s="167"/>
      <c r="AB52" s="71"/>
      <c r="AC52" s="71"/>
      <c r="AD52" s="71"/>
      <c r="AE52" s="71"/>
      <c r="AF52" s="71"/>
      <c r="AG52" s="71"/>
      <c r="AH52" s="71"/>
      <c r="AI52" s="71"/>
      <c r="AJ52" s="71"/>
      <c r="AK52" s="70"/>
    </row>
    <row r="53" spans="1:37" ht="15.75" customHeight="1" x14ac:dyDescent="0.15">
      <c r="A53" s="5">
        <v>3</v>
      </c>
      <c r="B53" s="692" t="str">
        <f t="shared" si="0"/>
        <v/>
      </c>
      <c r="C53" s="417" t="str">
        <f>IF($C$26=TRUE,(Ⅴ１!B8),"表示不可")</f>
        <v>表示不可</v>
      </c>
      <c r="D53" s="418" t="str">
        <f>IF($C$26=TRUE,(Ⅴ１!C8),"表示不可")</f>
        <v>表示不可</v>
      </c>
      <c r="E53" s="418" t="str">
        <f>IF($C$26=TRUE,(Ⅴ１!D8),"表示不可")</f>
        <v>表示不可</v>
      </c>
      <c r="F53" s="419" t="str">
        <f>IF($C$26=TRUE,(Ⅴ１!E8),"表示不可")</f>
        <v>表示不可</v>
      </c>
      <c r="G53" s="330" t="str">
        <f>IF($C$26=TRUE,(Ⅴ１!F8),"表示不可")</f>
        <v>表示不可</v>
      </c>
      <c r="H53" s="444" t="str">
        <f t="shared" si="1"/>
        <v/>
      </c>
      <c r="I53" s="421" t="str">
        <f>IF($C$26=TRUE,(Ⅴ１!H8),"表示不可")</f>
        <v>表示不可</v>
      </c>
      <c r="J53" s="420" t="str">
        <f>IF($C$26=TRUE,(Ⅴ１!I8),"表示不可")</f>
        <v>表示不可</v>
      </c>
      <c r="K53" s="422" t="str">
        <f>IF($C$26=TRUE,(Ⅴ１!J8),"表示不可")</f>
        <v>表示不可</v>
      </c>
      <c r="L53" s="439" t="str">
        <f t="shared" si="2"/>
        <v/>
      </c>
      <c r="M53" s="418" t="str">
        <f>IF($C$26=TRUE,(Ⅴ１!L8),"表示不可")</f>
        <v>表示不可</v>
      </c>
      <c r="N53" s="421" t="str">
        <f>IF($C$26=TRUE,(Ⅴ１!M8),"表示不可")</f>
        <v>表示不可</v>
      </c>
      <c r="O53" s="908" t="str">
        <f>IF($C$26=TRUE,(Ⅴ１!N8),"表示不可")</f>
        <v>表示不可</v>
      </c>
      <c r="P53" s="260"/>
      <c r="Q53" s="844"/>
      <c r="R53" s="845"/>
      <c r="S53" s="552"/>
      <c r="T53" s="828"/>
      <c r="X53" s="76"/>
      <c r="Y53" s="70"/>
      <c r="Z53" s="167"/>
      <c r="AB53" s="71"/>
      <c r="AC53" s="71"/>
      <c r="AD53" s="71"/>
      <c r="AE53" s="71"/>
      <c r="AF53" s="71"/>
      <c r="AG53" s="71"/>
      <c r="AH53" s="71"/>
      <c r="AI53" s="71"/>
      <c r="AJ53" s="71"/>
      <c r="AK53" s="70"/>
    </row>
    <row r="54" spans="1:37" ht="15.75" customHeight="1" x14ac:dyDescent="0.15">
      <c r="A54" s="5">
        <v>4</v>
      </c>
      <c r="B54" s="692" t="str">
        <f t="shared" si="0"/>
        <v/>
      </c>
      <c r="C54" s="417" t="str">
        <f>IF($C$26=TRUE,(Ⅴ１!B9),"表示不可")</f>
        <v>表示不可</v>
      </c>
      <c r="D54" s="418" t="str">
        <f>IF($C$26=TRUE,(Ⅴ１!C9),"表示不可")</f>
        <v>表示不可</v>
      </c>
      <c r="E54" s="418" t="str">
        <f>IF($C$26=TRUE,(Ⅴ１!D9),"表示不可")</f>
        <v>表示不可</v>
      </c>
      <c r="F54" s="419" t="str">
        <f>IF($C$26=TRUE,(Ⅴ１!E9),"表示不可")</f>
        <v>表示不可</v>
      </c>
      <c r="G54" s="330" t="str">
        <f>IF($C$26=TRUE,(Ⅴ１!F9),"表示不可")</f>
        <v>表示不可</v>
      </c>
      <c r="H54" s="444" t="str">
        <f t="shared" si="1"/>
        <v/>
      </c>
      <c r="I54" s="421" t="str">
        <f>IF($C$26=TRUE,(Ⅴ１!H9),"表示不可")</f>
        <v>表示不可</v>
      </c>
      <c r="J54" s="420" t="str">
        <f>IF($C$26=TRUE,(Ⅴ１!I9),"表示不可")</f>
        <v>表示不可</v>
      </c>
      <c r="K54" s="422" t="str">
        <f>IF($C$26=TRUE,(Ⅴ１!J9),"表示不可")</f>
        <v>表示不可</v>
      </c>
      <c r="L54" s="439" t="str">
        <f t="shared" si="2"/>
        <v/>
      </c>
      <c r="M54" s="418" t="str">
        <f>IF($C$26=TRUE,(Ⅴ１!L9),"表示不可")</f>
        <v>表示不可</v>
      </c>
      <c r="N54" s="421" t="str">
        <f>IF($C$26=TRUE,(Ⅴ１!M9),"表示不可")</f>
        <v>表示不可</v>
      </c>
      <c r="O54" s="908" t="str">
        <f>IF($C$26=TRUE,(Ⅴ１!N9),"表示不可")</f>
        <v>表示不可</v>
      </c>
      <c r="P54" s="260"/>
      <c r="Q54" s="844"/>
      <c r="R54" s="845"/>
      <c r="S54" s="552"/>
      <c r="T54" s="829"/>
      <c r="W54" s="137"/>
      <c r="X54" s="76"/>
      <c r="Y54" s="70"/>
      <c r="Z54" s="167"/>
      <c r="AB54" s="71"/>
      <c r="AC54" s="71"/>
      <c r="AD54" s="71"/>
      <c r="AE54" s="71"/>
      <c r="AF54" s="71"/>
      <c r="AG54" s="71"/>
      <c r="AH54" s="71"/>
      <c r="AI54" s="71"/>
      <c r="AJ54" s="71"/>
      <c r="AK54" s="70"/>
    </row>
    <row r="55" spans="1:37" ht="15.75" customHeight="1" thickBot="1" x14ac:dyDescent="0.2">
      <c r="A55" s="5">
        <v>5</v>
      </c>
      <c r="B55" s="693" t="str">
        <f t="shared" si="0"/>
        <v/>
      </c>
      <c r="C55" s="423" t="str">
        <f>IF($C$26=TRUE,(Ⅴ１!B10),"表示不可")</f>
        <v>表示不可</v>
      </c>
      <c r="D55" s="424" t="str">
        <f>IF($C$26=TRUE,(Ⅴ１!C10),"表示不可")</f>
        <v>表示不可</v>
      </c>
      <c r="E55" s="424" t="str">
        <f>IF($C$26=TRUE,(Ⅴ１!D10),"表示不可")</f>
        <v>表示不可</v>
      </c>
      <c r="F55" s="425" t="str">
        <f>IF($C$26=TRUE,(Ⅴ１!E10),"表示不可")</f>
        <v>表示不可</v>
      </c>
      <c r="G55" s="331" t="str">
        <f>IF($C$26=TRUE,(Ⅴ１!F10),"表示不可")</f>
        <v>表示不可</v>
      </c>
      <c r="H55" s="445" t="str">
        <f t="shared" si="1"/>
        <v/>
      </c>
      <c r="I55" s="427" t="str">
        <f>IF($C$26=TRUE,(Ⅴ１!H10),"表示不可")</f>
        <v>表示不可</v>
      </c>
      <c r="J55" s="416" t="str">
        <f>IF($C$26=TRUE,(Ⅴ１!I10),"表示不可")</f>
        <v>表示不可</v>
      </c>
      <c r="K55" s="426" t="str">
        <f>IF($C$26=TRUE,(Ⅴ１!J10),"表示不可")</f>
        <v>表示不可</v>
      </c>
      <c r="L55" s="440" t="str">
        <f t="shared" si="2"/>
        <v/>
      </c>
      <c r="M55" s="424" t="str">
        <f>IF($C$26=TRUE,(Ⅴ１!L10),"表示不可")</f>
        <v>表示不可</v>
      </c>
      <c r="N55" s="427" t="str">
        <f>IF($C$26=TRUE,(Ⅴ１!M10),"表示不可")</f>
        <v>表示不可</v>
      </c>
      <c r="O55" s="909" t="str">
        <f>IF($C$26=TRUE,(Ⅴ１!N10),"表示不可")</f>
        <v>表示不可</v>
      </c>
      <c r="P55" s="260"/>
      <c r="Q55" s="846"/>
      <c r="R55" s="847"/>
      <c r="S55" s="553"/>
      <c r="T55" s="832"/>
      <c r="X55" s="76"/>
      <c r="Y55" s="70"/>
      <c r="Z55" s="167"/>
      <c r="AB55" s="71"/>
      <c r="AC55" s="71"/>
      <c r="AD55" s="71"/>
      <c r="AE55" s="71"/>
      <c r="AF55" s="71"/>
      <c r="AG55" s="71"/>
      <c r="AH55" s="71"/>
      <c r="AI55" s="71"/>
      <c r="AJ55" s="71"/>
      <c r="AK55" s="70"/>
    </row>
    <row r="56" spans="1:37" ht="15.75" customHeight="1" x14ac:dyDescent="0.15">
      <c r="A56" s="5">
        <v>6</v>
      </c>
      <c r="B56" s="694" t="str">
        <f t="shared" si="0"/>
        <v/>
      </c>
      <c r="C56" s="428" t="str">
        <f>IF($C$26=TRUE,(Ⅴ１!B11),"表示不可")</f>
        <v>表示不可</v>
      </c>
      <c r="D56" s="429" t="str">
        <f>IF($C$26=TRUE,(Ⅴ１!C11),"表示不可")</f>
        <v>表示不可</v>
      </c>
      <c r="E56" s="429" t="str">
        <f>IF($C$26=TRUE,(Ⅴ１!D11),"表示不可")</f>
        <v>表示不可</v>
      </c>
      <c r="F56" s="430" t="str">
        <f>IF($C$26=TRUE,(Ⅴ１!E11),"表示不可")</f>
        <v>表示不可</v>
      </c>
      <c r="G56" s="332" t="str">
        <f>IF($C$26=TRUE,(Ⅴ１!F11),"表示不可")</f>
        <v>表示不可</v>
      </c>
      <c r="H56" s="446" t="str">
        <f t="shared" si="1"/>
        <v/>
      </c>
      <c r="I56" s="432" t="str">
        <f>IF($C$26=TRUE,(Ⅴ１!H11),"表示不可")</f>
        <v>表示不可</v>
      </c>
      <c r="J56" s="431" t="str">
        <f>IF($C$26=TRUE,(Ⅴ１!I11),"表示不可")</f>
        <v>表示不可</v>
      </c>
      <c r="K56" s="332" t="str">
        <f>IF($C$26=TRUE,(Ⅴ１!J11),"表示不可")</f>
        <v>表示不可</v>
      </c>
      <c r="L56" s="441" t="str">
        <f t="shared" si="2"/>
        <v/>
      </c>
      <c r="M56" s="429" t="str">
        <f>IF($C$26=TRUE,(Ⅴ１!L11),"表示不可")</f>
        <v>表示不可</v>
      </c>
      <c r="N56" s="432" t="str">
        <f>IF($C$26=TRUE,(Ⅴ１!M11),"表示不可")</f>
        <v>表示不可</v>
      </c>
      <c r="O56" s="910" t="str">
        <f>IF($C$26=TRUE,(Ⅴ１!N11),"表示不可")</f>
        <v>表示不可</v>
      </c>
      <c r="P56" s="260"/>
      <c r="Q56" s="848"/>
      <c r="R56" s="849"/>
      <c r="S56" s="554"/>
      <c r="T56" s="835"/>
      <c r="X56" s="76"/>
      <c r="Y56" s="70"/>
      <c r="Z56" s="167"/>
      <c r="AB56" s="71"/>
      <c r="AC56" s="71"/>
      <c r="AD56" s="71"/>
      <c r="AE56" s="71"/>
      <c r="AF56" s="71"/>
      <c r="AG56" s="71"/>
      <c r="AH56" s="71"/>
      <c r="AI56" s="71"/>
      <c r="AJ56" s="71"/>
      <c r="AK56" s="70"/>
    </row>
    <row r="57" spans="1:37" ht="15.75" customHeight="1" x14ac:dyDescent="0.15">
      <c r="A57" s="5">
        <v>7</v>
      </c>
      <c r="B57" s="692" t="str">
        <f t="shared" si="0"/>
        <v/>
      </c>
      <c r="C57" s="417" t="str">
        <f>IF($C$26=TRUE,(Ⅴ１!B12),"表示不可")</f>
        <v>表示不可</v>
      </c>
      <c r="D57" s="418" t="str">
        <f>IF($C$26=TRUE,(Ⅴ１!C12),"表示不可")</f>
        <v>表示不可</v>
      </c>
      <c r="E57" s="418" t="str">
        <f>IF($C$26=TRUE,(Ⅴ１!D12),"表示不可")</f>
        <v>表示不可</v>
      </c>
      <c r="F57" s="419" t="str">
        <f>IF($C$26=TRUE,(Ⅴ１!E12),"表示不可")</f>
        <v>表示不可</v>
      </c>
      <c r="G57" s="330" t="str">
        <f>IF($C$26=TRUE,(Ⅴ１!F12),"表示不可")</f>
        <v>表示不可</v>
      </c>
      <c r="H57" s="444" t="str">
        <f t="shared" si="1"/>
        <v/>
      </c>
      <c r="I57" s="421" t="str">
        <f>IF($C$26=TRUE,(Ⅴ１!H12),"表示不可")</f>
        <v>表示不可</v>
      </c>
      <c r="J57" s="420" t="str">
        <f>IF($C$26=TRUE,(Ⅴ１!I12),"表示不可")</f>
        <v>表示不可</v>
      </c>
      <c r="K57" s="422" t="str">
        <f>IF($C$26=TRUE,(Ⅴ１!J12),"表示不可")</f>
        <v>表示不可</v>
      </c>
      <c r="L57" s="439" t="str">
        <f t="shared" si="2"/>
        <v/>
      </c>
      <c r="M57" s="418" t="str">
        <f>IF($C$26=TRUE,(Ⅴ１!L12),"表示不可")</f>
        <v>表示不可</v>
      </c>
      <c r="N57" s="421" t="str">
        <f>IF($C$26=TRUE,(Ⅴ１!M12),"表示不可")</f>
        <v>表示不可</v>
      </c>
      <c r="O57" s="908" t="str">
        <f>IF($C$26=TRUE,(Ⅴ１!N12),"表示不可")</f>
        <v>表示不可</v>
      </c>
      <c r="P57" s="260"/>
      <c r="Q57" s="844"/>
      <c r="R57" s="845"/>
      <c r="S57" s="552"/>
      <c r="T57" s="829"/>
      <c r="W57" s="137"/>
      <c r="X57" s="76"/>
      <c r="Y57" s="70"/>
      <c r="Z57" s="167"/>
      <c r="AB57" s="71"/>
      <c r="AC57" s="71"/>
      <c r="AD57" s="71"/>
      <c r="AE57" s="71"/>
      <c r="AF57" s="71"/>
      <c r="AG57" s="71"/>
      <c r="AH57" s="71"/>
      <c r="AI57" s="71"/>
      <c r="AJ57" s="71"/>
      <c r="AK57" s="70"/>
    </row>
    <row r="58" spans="1:37" ht="15.75" customHeight="1" x14ac:dyDescent="0.15">
      <c r="A58" s="5">
        <v>8</v>
      </c>
      <c r="B58" s="692" t="str">
        <f t="shared" si="0"/>
        <v/>
      </c>
      <c r="C58" s="417" t="str">
        <f>IF($C$26=TRUE,(Ⅴ１!B13),"表示不可")</f>
        <v>表示不可</v>
      </c>
      <c r="D58" s="418" t="str">
        <f>IF($C$26=TRUE,(Ⅴ１!C13),"表示不可")</f>
        <v>表示不可</v>
      </c>
      <c r="E58" s="418" t="str">
        <f>IF($C$26=TRUE,(Ⅴ１!D13),"表示不可")</f>
        <v>表示不可</v>
      </c>
      <c r="F58" s="419" t="str">
        <f>IF($C$26=TRUE,(Ⅴ１!E13),"表示不可")</f>
        <v>表示不可</v>
      </c>
      <c r="G58" s="330" t="str">
        <f>IF($C$26=TRUE,(Ⅴ１!F13),"表示不可")</f>
        <v>表示不可</v>
      </c>
      <c r="H58" s="444" t="str">
        <f t="shared" si="1"/>
        <v/>
      </c>
      <c r="I58" s="421" t="str">
        <f>IF($C$26=TRUE,(Ⅴ１!H13),"表示不可")</f>
        <v>表示不可</v>
      </c>
      <c r="J58" s="420" t="str">
        <f>IF($C$26=TRUE,(Ⅴ１!I13),"表示不可")</f>
        <v>表示不可</v>
      </c>
      <c r="K58" s="422" t="str">
        <f>IF($C$26=TRUE,(Ⅴ１!J13),"表示不可")</f>
        <v>表示不可</v>
      </c>
      <c r="L58" s="439" t="str">
        <f t="shared" si="2"/>
        <v/>
      </c>
      <c r="M58" s="418" t="str">
        <f>IF($C$26=TRUE,(Ⅴ１!L13),"表示不可")</f>
        <v>表示不可</v>
      </c>
      <c r="N58" s="421" t="str">
        <f>IF($C$26=TRUE,(Ⅴ１!M13),"表示不可")</f>
        <v>表示不可</v>
      </c>
      <c r="O58" s="908" t="str">
        <f>IF($C$26=TRUE,(Ⅴ１!N13),"表示不可")</f>
        <v>表示不可</v>
      </c>
      <c r="P58" s="260"/>
      <c r="Q58" s="844"/>
      <c r="R58" s="845"/>
      <c r="S58" s="552"/>
      <c r="T58" s="828"/>
      <c r="X58" s="76"/>
      <c r="Y58" s="70"/>
      <c r="Z58" s="167"/>
      <c r="AB58" s="71"/>
      <c r="AC58" s="71"/>
      <c r="AD58" s="71"/>
      <c r="AE58" s="71"/>
      <c r="AF58" s="71"/>
      <c r="AG58" s="71"/>
      <c r="AH58" s="71"/>
      <c r="AI58" s="71"/>
      <c r="AJ58" s="71"/>
      <c r="AK58" s="70"/>
    </row>
    <row r="59" spans="1:37" ht="15.75" customHeight="1" x14ac:dyDescent="0.15">
      <c r="A59" s="5">
        <v>9</v>
      </c>
      <c r="B59" s="692" t="str">
        <f t="shared" si="0"/>
        <v/>
      </c>
      <c r="C59" s="417" t="str">
        <f>IF($C$26=TRUE,(Ⅴ１!B14),"表示不可")</f>
        <v>表示不可</v>
      </c>
      <c r="D59" s="418" t="str">
        <f>IF($C$26=TRUE,(Ⅴ１!C14),"表示不可")</f>
        <v>表示不可</v>
      </c>
      <c r="E59" s="418" t="str">
        <f>IF($C$26=TRUE,(Ⅴ１!D14),"表示不可")</f>
        <v>表示不可</v>
      </c>
      <c r="F59" s="419" t="str">
        <f>IF($C$26=TRUE,(Ⅴ１!E14),"表示不可")</f>
        <v>表示不可</v>
      </c>
      <c r="G59" s="330" t="str">
        <f>IF($C$26=TRUE,(Ⅴ１!F14),"表示不可")</f>
        <v>表示不可</v>
      </c>
      <c r="H59" s="444" t="str">
        <f t="shared" si="1"/>
        <v/>
      </c>
      <c r="I59" s="421" t="str">
        <f>IF($C$26=TRUE,(Ⅴ１!H14),"表示不可")</f>
        <v>表示不可</v>
      </c>
      <c r="J59" s="420" t="str">
        <f>IF($C$26=TRUE,(Ⅴ１!I14),"表示不可")</f>
        <v>表示不可</v>
      </c>
      <c r="K59" s="422" t="str">
        <f>IF($C$26=TRUE,(Ⅴ１!J14),"表示不可")</f>
        <v>表示不可</v>
      </c>
      <c r="L59" s="439" t="str">
        <f t="shared" si="2"/>
        <v/>
      </c>
      <c r="M59" s="418" t="str">
        <f>IF($C$26=TRUE,(Ⅴ１!L14),"表示不可")</f>
        <v>表示不可</v>
      </c>
      <c r="N59" s="421" t="str">
        <f>IF($C$26=TRUE,(Ⅴ１!M14),"表示不可")</f>
        <v>表示不可</v>
      </c>
      <c r="O59" s="908" t="str">
        <f>IF($C$26=TRUE,(Ⅴ１!N14),"表示不可")</f>
        <v>表示不可</v>
      </c>
      <c r="P59" s="260"/>
      <c r="Q59" s="844"/>
      <c r="R59" s="845"/>
      <c r="S59" s="552"/>
      <c r="T59" s="828"/>
      <c r="X59" s="76"/>
      <c r="Y59" s="70"/>
      <c r="Z59" s="167"/>
      <c r="AB59" s="71"/>
      <c r="AC59" s="71"/>
      <c r="AD59" s="71"/>
      <c r="AE59" s="71"/>
      <c r="AF59" s="71"/>
      <c r="AG59" s="71"/>
      <c r="AH59" s="71"/>
      <c r="AI59" s="71"/>
      <c r="AJ59" s="71"/>
      <c r="AK59" s="70"/>
    </row>
    <row r="60" spans="1:37" ht="15.75" customHeight="1" thickBot="1" x14ac:dyDescent="0.2">
      <c r="A60" s="5">
        <v>10</v>
      </c>
      <c r="B60" s="695" t="str">
        <f t="shared" si="0"/>
        <v/>
      </c>
      <c r="C60" s="433" t="str">
        <f>IF($C$26=TRUE,(Ⅴ１!B15),"表示不可")</f>
        <v>表示不可</v>
      </c>
      <c r="D60" s="434" t="str">
        <f>IF($C$26=TRUE,(Ⅴ１!C15),"表示不可")</f>
        <v>表示不可</v>
      </c>
      <c r="E60" s="434" t="str">
        <f>IF($C$26=TRUE,(Ⅴ１!D15),"表示不可")</f>
        <v>表示不可</v>
      </c>
      <c r="F60" s="435" t="str">
        <f>IF($C$26=TRUE,(Ⅴ１!E15),"表示不可")</f>
        <v>表示不可</v>
      </c>
      <c r="G60" s="333" t="str">
        <f>IF($C$26=TRUE,(Ⅴ１!F15),"表示不可")</f>
        <v>表示不可</v>
      </c>
      <c r="H60" s="447" t="str">
        <f t="shared" si="1"/>
        <v/>
      </c>
      <c r="I60" s="438" t="str">
        <f>IF($C$26=TRUE,(Ⅴ１!H15),"表示不可")</f>
        <v>表示不可</v>
      </c>
      <c r="J60" s="436" t="str">
        <f>IF($C$26=TRUE,(Ⅴ１!I15),"表示不可")</f>
        <v>表示不可</v>
      </c>
      <c r="K60" s="437" t="str">
        <f>IF($C$26=TRUE,(Ⅴ１!J15),"表示不可")</f>
        <v>表示不可</v>
      </c>
      <c r="L60" s="442" t="str">
        <f t="shared" si="2"/>
        <v/>
      </c>
      <c r="M60" s="434" t="str">
        <f>IF($C$26=TRUE,(Ⅴ１!L15),"表示不可")</f>
        <v>表示不可</v>
      </c>
      <c r="N60" s="438" t="str">
        <f>IF($C$26=TRUE,(Ⅴ１!M15),"表示不可")</f>
        <v>表示不可</v>
      </c>
      <c r="O60" s="911" t="str">
        <f>IF($C$26=TRUE,(Ⅴ１!N15),"表示不可")</f>
        <v>表示不可</v>
      </c>
      <c r="P60" s="260"/>
      <c r="Q60" s="850"/>
      <c r="R60" s="851"/>
      <c r="S60" s="555"/>
      <c r="T60" s="838"/>
      <c r="X60" s="76"/>
      <c r="Y60" s="70"/>
      <c r="Z60" s="167"/>
      <c r="AB60" s="71"/>
      <c r="AC60" s="71"/>
      <c r="AD60" s="71"/>
      <c r="AE60" s="71"/>
      <c r="AF60" s="71"/>
      <c r="AG60" s="71"/>
      <c r="AH60" s="71"/>
      <c r="AI60" s="71"/>
      <c r="AJ60" s="71"/>
      <c r="AK60" s="70"/>
    </row>
    <row r="61" spans="1:37" ht="15.75" customHeight="1" x14ac:dyDescent="0.15">
      <c r="A61" s="5">
        <v>11</v>
      </c>
      <c r="B61" s="692" t="str">
        <f t="shared" si="0"/>
        <v/>
      </c>
      <c r="C61" s="417" t="str">
        <f>IF($C$26=TRUE,(Ⅴ１!B16),"表示不可")</f>
        <v>表示不可</v>
      </c>
      <c r="D61" s="418" t="str">
        <f>IF($C$26=TRUE,(Ⅴ１!C16),"表示不可")</f>
        <v>表示不可</v>
      </c>
      <c r="E61" s="418" t="str">
        <f>IF($C$26=TRUE,(Ⅴ１!D16),"表示不可")</f>
        <v>表示不可</v>
      </c>
      <c r="F61" s="419" t="str">
        <f>IF($C$26=TRUE,(Ⅴ１!E16),"表示不可")</f>
        <v>表示不可</v>
      </c>
      <c r="G61" s="330" t="str">
        <f>IF($C$26=TRUE,(Ⅴ１!F16),"表示不可")</f>
        <v>表示不可</v>
      </c>
      <c r="H61" s="444" t="str">
        <f t="shared" si="1"/>
        <v/>
      </c>
      <c r="I61" s="421" t="str">
        <f>IF($C$26=TRUE,(Ⅴ１!H16),"表示不可")</f>
        <v>表示不可</v>
      </c>
      <c r="J61" s="420" t="str">
        <f>IF($C$26=TRUE,(Ⅴ１!I16),"表示不可")</f>
        <v>表示不可</v>
      </c>
      <c r="K61" s="330" t="str">
        <f>IF($C$26=TRUE,(Ⅴ１!J16),"表示不可")</f>
        <v>表示不可</v>
      </c>
      <c r="L61" s="439" t="str">
        <f t="shared" si="2"/>
        <v/>
      </c>
      <c r="M61" s="418" t="str">
        <f>IF($C$26=TRUE,(Ⅴ１!L16),"表示不可")</f>
        <v>表示不可</v>
      </c>
      <c r="N61" s="421" t="str">
        <f>IF($C$26=TRUE,(Ⅴ１!M16),"表示不可")</f>
        <v>表示不可</v>
      </c>
      <c r="O61" s="908" t="str">
        <f>IF($C$26=TRUE,(Ⅴ１!N16),"表示不可")</f>
        <v>表示不可</v>
      </c>
      <c r="P61" s="260"/>
      <c r="Q61" s="852"/>
      <c r="R61" s="853"/>
      <c r="S61" s="556"/>
      <c r="T61" s="841"/>
      <c r="X61" s="76"/>
      <c r="Y61" s="70"/>
      <c r="Z61" s="167"/>
      <c r="AB61" s="71"/>
      <c r="AC61" s="71"/>
      <c r="AD61" s="71"/>
      <c r="AE61" s="71"/>
      <c r="AF61" s="71"/>
      <c r="AG61" s="71"/>
      <c r="AH61" s="71"/>
      <c r="AI61" s="71"/>
      <c r="AJ61" s="71"/>
      <c r="AK61" s="70"/>
    </row>
    <row r="62" spans="1:37" ht="15.75" customHeight="1" x14ac:dyDescent="0.15">
      <c r="A62" s="5">
        <v>12</v>
      </c>
      <c r="B62" s="692" t="str">
        <f t="shared" si="0"/>
        <v/>
      </c>
      <c r="C62" s="417" t="str">
        <f>IF($C$26=TRUE,(Ⅴ１!B17),"表示不可")</f>
        <v>表示不可</v>
      </c>
      <c r="D62" s="418" t="str">
        <f>IF($C$26=TRUE,(Ⅴ１!C17),"表示不可")</f>
        <v>表示不可</v>
      </c>
      <c r="E62" s="418" t="str">
        <f>IF($C$26=TRUE,(Ⅴ１!D17),"表示不可")</f>
        <v>表示不可</v>
      </c>
      <c r="F62" s="419" t="str">
        <f>IF($C$26=TRUE,(Ⅴ１!E17),"表示不可")</f>
        <v>表示不可</v>
      </c>
      <c r="G62" s="330" t="str">
        <f>IF($C$26=TRUE,(Ⅴ１!F17),"表示不可")</f>
        <v>表示不可</v>
      </c>
      <c r="H62" s="444" t="str">
        <f t="shared" si="1"/>
        <v/>
      </c>
      <c r="I62" s="421" t="str">
        <f>IF($C$26=TRUE,(Ⅴ１!H17),"表示不可")</f>
        <v>表示不可</v>
      </c>
      <c r="J62" s="420" t="str">
        <f>IF($C$26=TRUE,(Ⅴ１!I17),"表示不可")</f>
        <v>表示不可</v>
      </c>
      <c r="K62" s="422" t="str">
        <f>IF($C$26=TRUE,(Ⅴ１!J17),"表示不可")</f>
        <v>表示不可</v>
      </c>
      <c r="L62" s="439" t="str">
        <f t="shared" si="2"/>
        <v/>
      </c>
      <c r="M62" s="418" t="str">
        <f>IF($C$26=TRUE,(Ⅴ１!L17),"表示不可")</f>
        <v>表示不可</v>
      </c>
      <c r="N62" s="421" t="str">
        <f>IF($C$26=TRUE,(Ⅴ１!M17),"表示不可")</f>
        <v>表示不可</v>
      </c>
      <c r="O62" s="908" t="str">
        <f>IF($C$26=TRUE,(Ⅴ１!N17),"表示不可")</f>
        <v>表示不可</v>
      </c>
      <c r="P62" s="260"/>
      <c r="Q62" s="844"/>
      <c r="R62" s="845"/>
      <c r="S62" s="552"/>
      <c r="T62" s="829"/>
      <c r="W62" s="137"/>
      <c r="X62" s="76"/>
      <c r="Y62" s="70"/>
      <c r="Z62" s="167"/>
      <c r="AB62" s="71"/>
      <c r="AC62" s="71"/>
      <c r="AD62" s="71"/>
      <c r="AE62" s="71"/>
      <c r="AF62" s="71"/>
      <c r="AG62" s="71"/>
      <c r="AH62" s="71"/>
      <c r="AI62" s="71"/>
      <c r="AJ62" s="71"/>
      <c r="AK62" s="70"/>
    </row>
    <row r="63" spans="1:37" ht="15.75" customHeight="1" x14ac:dyDescent="0.15">
      <c r="A63" s="5">
        <v>13</v>
      </c>
      <c r="B63" s="692" t="str">
        <f t="shared" si="0"/>
        <v/>
      </c>
      <c r="C63" s="417" t="str">
        <f>IF($C$26=TRUE,(Ⅴ１!B18),"表示不可")</f>
        <v>表示不可</v>
      </c>
      <c r="D63" s="418" t="str">
        <f>IF($C$26=TRUE,(Ⅴ１!C18),"表示不可")</f>
        <v>表示不可</v>
      </c>
      <c r="E63" s="418" t="str">
        <f>IF($C$26=TRUE,(Ⅴ１!D18),"表示不可")</f>
        <v>表示不可</v>
      </c>
      <c r="F63" s="419" t="str">
        <f>IF($C$26=TRUE,(Ⅴ１!E18),"表示不可")</f>
        <v>表示不可</v>
      </c>
      <c r="G63" s="330" t="str">
        <f>IF($C$26=TRUE,(Ⅴ１!F18),"表示不可")</f>
        <v>表示不可</v>
      </c>
      <c r="H63" s="444" t="str">
        <f t="shared" si="1"/>
        <v/>
      </c>
      <c r="I63" s="421" t="str">
        <f>IF($C$26=TRUE,(Ⅴ１!H18),"表示不可")</f>
        <v>表示不可</v>
      </c>
      <c r="J63" s="420" t="str">
        <f>IF($C$26=TRUE,(Ⅴ１!I18),"表示不可")</f>
        <v>表示不可</v>
      </c>
      <c r="K63" s="422" t="str">
        <f>IF($C$26=TRUE,(Ⅴ１!J18),"表示不可")</f>
        <v>表示不可</v>
      </c>
      <c r="L63" s="439" t="str">
        <f t="shared" si="2"/>
        <v/>
      </c>
      <c r="M63" s="418" t="str">
        <f>IF($C$26=TRUE,(Ⅴ１!L18),"表示不可")</f>
        <v>表示不可</v>
      </c>
      <c r="N63" s="421" t="str">
        <f>IF($C$26=TRUE,(Ⅴ１!M18),"表示不可")</f>
        <v>表示不可</v>
      </c>
      <c r="O63" s="908" t="str">
        <f>IF($C$26=TRUE,(Ⅴ１!N18),"表示不可")</f>
        <v>表示不可</v>
      </c>
      <c r="P63" s="260"/>
      <c r="Q63" s="844"/>
      <c r="R63" s="845"/>
      <c r="S63" s="552"/>
      <c r="T63" s="828"/>
      <c r="X63" s="76"/>
      <c r="Y63" s="70"/>
      <c r="Z63" s="167"/>
      <c r="AB63" s="71"/>
      <c r="AC63" s="71"/>
      <c r="AD63" s="71"/>
      <c r="AE63" s="71"/>
      <c r="AF63" s="71"/>
      <c r="AG63" s="71"/>
      <c r="AH63" s="71"/>
      <c r="AI63" s="71"/>
      <c r="AJ63" s="71"/>
      <c r="AK63" s="70"/>
    </row>
    <row r="64" spans="1:37" ht="15.75" customHeight="1" x14ac:dyDescent="0.15">
      <c r="A64" s="5">
        <v>14</v>
      </c>
      <c r="B64" s="692" t="str">
        <f t="shared" si="0"/>
        <v/>
      </c>
      <c r="C64" s="417" t="str">
        <f>IF($C$26=TRUE,(Ⅴ１!B19),"表示不可")</f>
        <v>表示不可</v>
      </c>
      <c r="D64" s="418" t="str">
        <f>IF($C$26=TRUE,(Ⅴ１!C19),"表示不可")</f>
        <v>表示不可</v>
      </c>
      <c r="E64" s="418" t="str">
        <f>IF($C$26=TRUE,(Ⅴ１!D19),"表示不可")</f>
        <v>表示不可</v>
      </c>
      <c r="F64" s="419" t="str">
        <f>IF($C$26=TRUE,(Ⅴ１!E19),"表示不可")</f>
        <v>表示不可</v>
      </c>
      <c r="G64" s="330" t="str">
        <f>IF($C$26=TRUE,(Ⅴ１!F19),"表示不可")</f>
        <v>表示不可</v>
      </c>
      <c r="H64" s="444" t="str">
        <f t="shared" si="1"/>
        <v/>
      </c>
      <c r="I64" s="421" t="str">
        <f>IF($C$26=TRUE,(Ⅴ１!H19),"表示不可")</f>
        <v>表示不可</v>
      </c>
      <c r="J64" s="420" t="str">
        <f>IF($C$26=TRUE,(Ⅴ１!I19),"表示不可")</f>
        <v>表示不可</v>
      </c>
      <c r="K64" s="422" t="str">
        <f>IF($C$26=TRUE,(Ⅴ１!J19),"表示不可")</f>
        <v>表示不可</v>
      </c>
      <c r="L64" s="439" t="str">
        <f t="shared" si="2"/>
        <v/>
      </c>
      <c r="M64" s="418" t="str">
        <f>IF($C$26=TRUE,(Ⅴ１!L19),"表示不可")</f>
        <v>表示不可</v>
      </c>
      <c r="N64" s="421" t="str">
        <f>IF($C$26=TRUE,(Ⅴ１!M19),"表示不可")</f>
        <v>表示不可</v>
      </c>
      <c r="O64" s="908" t="str">
        <f>IF($C$26=TRUE,(Ⅴ１!N19),"表示不可")</f>
        <v>表示不可</v>
      </c>
      <c r="P64" s="260"/>
      <c r="Q64" s="844"/>
      <c r="R64" s="845"/>
      <c r="S64" s="844"/>
      <c r="T64" s="828"/>
      <c r="X64" s="76"/>
      <c r="Y64" s="70"/>
      <c r="Z64" s="167"/>
      <c r="AB64" s="71"/>
      <c r="AC64" s="71"/>
      <c r="AD64" s="71"/>
      <c r="AE64" s="71"/>
      <c r="AF64" s="71"/>
      <c r="AG64" s="71"/>
      <c r="AH64" s="71"/>
      <c r="AI64" s="71"/>
      <c r="AJ64" s="71"/>
      <c r="AK64" s="70"/>
    </row>
    <row r="65" spans="1:37" ht="15.75" customHeight="1" thickBot="1" x14ac:dyDescent="0.2">
      <c r="A65" s="5">
        <v>15</v>
      </c>
      <c r="B65" s="693" t="str">
        <f t="shared" si="0"/>
        <v/>
      </c>
      <c r="C65" s="423" t="str">
        <f>IF($C$26=TRUE,(Ⅴ１!B20),"表示不可")</f>
        <v>表示不可</v>
      </c>
      <c r="D65" s="424" t="str">
        <f>IF($C$26=TRUE,(Ⅴ１!C20),"表示不可")</f>
        <v>表示不可</v>
      </c>
      <c r="E65" s="424" t="str">
        <f>IF($C$26=TRUE,(Ⅴ１!D20),"表示不可")</f>
        <v>表示不可</v>
      </c>
      <c r="F65" s="425" t="str">
        <f>IF($C$26=TRUE,(Ⅴ１!E20),"表示不可")</f>
        <v>表示不可</v>
      </c>
      <c r="G65" s="331" t="str">
        <f>IF($C$26=TRUE,(Ⅴ１!F20),"表示不可")</f>
        <v>表示不可</v>
      </c>
      <c r="H65" s="445" t="str">
        <f t="shared" si="1"/>
        <v/>
      </c>
      <c r="I65" s="427" t="str">
        <f>IF($C$26=TRUE,(Ⅴ１!H20),"表示不可")</f>
        <v>表示不可</v>
      </c>
      <c r="J65" s="416" t="str">
        <f>IF($C$26=TRUE,(Ⅴ１!I20),"表示不可")</f>
        <v>表示不可</v>
      </c>
      <c r="K65" s="426" t="str">
        <f>IF($C$26=TRUE,(Ⅴ１!J20),"表示不可")</f>
        <v>表示不可</v>
      </c>
      <c r="L65" s="440" t="str">
        <f t="shared" si="2"/>
        <v/>
      </c>
      <c r="M65" s="424" t="str">
        <f>IF($C$26=TRUE,(Ⅴ１!L20),"表示不可")</f>
        <v>表示不可</v>
      </c>
      <c r="N65" s="427" t="str">
        <f>IF($C$26=TRUE,(Ⅴ１!M20),"表示不可")</f>
        <v>表示不可</v>
      </c>
      <c r="O65" s="909" t="str">
        <f>IF($C$26=TRUE,(Ⅴ１!N20),"表示不可")</f>
        <v>表示不可</v>
      </c>
      <c r="P65" s="260"/>
      <c r="Q65" s="846"/>
      <c r="R65" s="847"/>
      <c r="S65" s="846"/>
      <c r="T65" s="832"/>
      <c r="X65" s="76"/>
      <c r="Y65" s="70"/>
      <c r="Z65" s="167"/>
      <c r="AB65" s="71"/>
      <c r="AC65" s="71"/>
      <c r="AD65" s="71"/>
      <c r="AE65" s="71"/>
      <c r="AF65" s="71"/>
      <c r="AG65" s="71"/>
      <c r="AH65" s="71"/>
      <c r="AI65" s="71"/>
      <c r="AJ65" s="71"/>
      <c r="AK65" s="70"/>
    </row>
    <row r="66" spans="1:37" ht="15.75" customHeight="1" x14ac:dyDescent="0.15">
      <c r="A66" s="5">
        <v>16</v>
      </c>
      <c r="B66" s="694" t="str">
        <f t="shared" si="0"/>
        <v/>
      </c>
      <c r="C66" s="428" t="str">
        <f>IF($C$26=TRUE,(Ⅴ１!B21),"表示不可")</f>
        <v>表示不可</v>
      </c>
      <c r="D66" s="429" t="str">
        <f>IF($C$26=TRUE,(Ⅴ１!C21),"表示不可")</f>
        <v>表示不可</v>
      </c>
      <c r="E66" s="429" t="str">
        <f>IF($C$26=TRUE,(Ⅴ１!D21),"表示不可")</f>
        <v>表示不可</v>
      </c>
      <c r="F66" s="430" t="str">
        <f>IF($C$26=TRUE,(Ⅴ１!E21),"表示不可")</f>
        <v>表示不可</v>
      </c>
      <c r="G66" s="332" t="str">
        <f>IF($C$26=TRUE,(Ⅴ１!F21),"表示不可")</f>
        <v>表示不可</v>
      </c>
      <c r="H66" s="446" t="str">
        <f t="shared" si="1"/>
        <v/>
      </c>
      <c r="I66" s="432" t="str">
        <f>IF($C$26=TRUE,(Ⅴ１!H21),"表示不可")</f>
        <v>表示不可</v>
      </c>
      <c r="J66" s="431" t="str">
        <f>IF($C$26=TRUE,(Ⅴ１!I21),"表示不可")</f>
        <v>表示不可</v>
      </c>
      <c r="K66" s="332" t="str">
        <f>IF($C$26=TRUE,(Ⅴ１!J21),"表示不可")</f>
        <v>表示不可</v>
      </c>
      <c r="L66" s="441" t="str">
        <f t="shared" si="2"/>
        <v/>
      </c>
      <c r="M66" s="429" t="str">
        <f>IF($C$26=TRUE,(Ⅴ１!L21),"表示不可")</f>
        <v>表示不可</v>
      </c>
      <c r="N66" s="432" t="str">
        <f>IF($C$26=TRUE,(Ⅴ１!M21),"表示不可")</f>
        <v>表示不可</v>
      </c>
      <c r="O66" s="910" t="str">
        <f>IF($C$26=TRUE,(Ⅴ１!N21),"表示不可")</f>
        <v>表示不可</v>
      </c>
      <c r="P66" s="260"/>
      <c r="Q66" s="848"/>
      <c r="R66" s="849"/>
      <c r="S66" s="848"/>
      <c r="T66" s="835"/>
      <c r="X66" s="76"/>
      <c r="Y66" s="70"/>
      <c r="Z66" s="167"/>
      <c r="AB66" s="71"/>
      <c r="AC66" s="71"/>
      <c r="AD66" s="71"/>
      <c r="AE66" s="71"/>
      <c r="AF66" s="71"/>
      <c r="AG66" s="71"/>
      <c r="AH66" s="71"/>
      <c r="AI66" s="71"/>
      <c r="AJ66" s="71"/>
      <c r="AK66" s="70"/>
    </row>
    <row r="67" spans="1:37" ht="15.75" customHeight="1" x14ac:dyDescent="0.15">
      <c r="A67" s="5">
        <v>17</v>
      </c>
      <c r="B67" s="692" t="str">
        <f t="shared" si="0"/>
        <v/>
      </c>
      <c r="C67" s="417" t="str">
        <f>IF($C$26=TRUE,(Ⅴ１!B22),"表示不可")</f>
        <v>表示不可</v>
      </c>
      <c r="D67" s="418" t="str">
        <f>IF($C$26=TRUE,(Ⅴ１!C22),"表示不可")</f>
        <v>表示不可</v>
      </c>
      <c r="E67" s="418" t="str">
        <f>IF($C$26=TRUE,(Ⅴ１!D22),"表示不可")</f>
        <v>表示不可</v>
      </c>
      <c r="F67" s="419" t="str">
        <f>IF($C$26=TRUE,(Ⅴ１!E22),"表示不可")</f>
        <v>表示不可</v>
      </c>
      <c r="G67" s="330" t="str">
        <f>IF($C$26=TRUE,(Ⅴ１!F22),"表示不可")</f>
        <v>表示不可</v>
      </c>
      <c r="H67" s="444" t="str">
        <f t="shared" si="1"/>
        <v/>
      </c>
      <c r="I67" s="421" t="str">
        <f>IF($C$26=TRUE,(Ⅴ１!H22),"表示不可")</f>
        <v>表示不可</v>
      </c>
      <c r="J67" s="420" t="str">
        <f>IF($C$26=TRUE,(Ⅴ１!I22),"表示不可")</f>
        <v>表示不可</v>
      </c>
      <c r="K67" s="422" t="str">
        <f>IF($C$26=TRUE,(Ⅴ１!J22),"表示不可")</f>
        <v>表示不可</v>
      </c>
      <c r="L67" s="439" t="str">
        <f t="shared" si="2"/>
        <v/>
      </c>
      <c r="M67" s="418" t="str">
        <f>IF($C$26=TRUE,(Ⅴ１!L22),"表示不可")</f>
        <v>表示不可</v>
      </c>
      <c r="N67" s="421" t="str">
        <f>IF($C$26=TRUE,(Ⅴ１!M22),"表示不可")</f>
        <v>表示不可</v>
      </c>
      <c r="O67" s="908" t="str">
        <f>IF($C$26=TRUE,(Ⅴ１!N22),"表示不可")</f>
        <v>表示不可</v>
      </c>
      <c r="P67" s="260"/>
      <c r="Q67" s="844"/>
      <c r="R67" s="845"/>
      <c r="S67" s="844"/>
      <c r="T67" s="828"/>
      <c r="X67" s="76"/>
      <c r="Y67" s="70"/>
      <c r="Z67" s="167"/>
      <c r="AB67" s="71"/>
      <c r="AC67" s="71"/>
      <c r="AD67" s="71"/>
      <c r="AE67" s="71"/>
      <c r="AF67" s="71"/>
      <c r="AG67" s="71"/>
      <c r="AH67" s="71"/>
      <c r="AI67" s="71"/>
      <c r="AJ67" s="71"/>
      <c r="AK67" s="70"/>
    </row>
    <row r="68" spans="1:37" ht="15.75" customHeight="1" x14ac:dyDescent="0.15">
      <c r="A68" s="5">
        <v>18</v>
      </c>
      <c r="B68" s="692" t="str">
        <f t="shared" si="0"/>
        <v/>
      </c>
      <c r="C68" s="417" t="str">
        <f>IF($C$26=TRUE,(Ⅴ１!B23),"表示不可")</f>
        <v>表示不可</v>
      </c>
      <c r="D68" s="418" t="str">
        <f>IF($C$26=TRUE,(Ⅴ１!C23),"表示不可")</f>
        <v>表示不可</v>
      </c>
      <c r="E68" s="418" t="str">
        <f>IF($C$26=TRUE,(Ⅴ１!D23),"表示不可")</f>
        <v>表示不可</v>
      </c>
      <c r="F68" s="419" t="str">
        <f>IF($C$26=TRUE,(Ⅴ１!E23),"表示不可")</f>
        <v>表示不可</v>
      </c>
      <c r="G68" s="330" t="str">
        <f>IF($C$26=TRUE,(Ⅴ１!F23),"表示不可")</f>
        <v>表示不可</v>
      </c>
      <c r="H68" s="444" t="str">
        <f t="shared" si="1"/>
        <v/>
      </c>
      <c r="I68" s="421" t="str">
        <f>IF($C$26=TRUE,(Ⅴ１!H23),"表示不可")</f>
        <v>表示不可</v>
      </c>
      <c r="J68" s="420" t="str">
        <f>IF($C$26=TRUE,(Ⅴ１!I23),"表示不可")</f>
        <v>表示不可</v>
      </c>
      <c r="K68" s="422" t="str">
        <f>IF($C$26=TRUE,(Ⅴ１!J23),"表示不可")</f>
        <v>表示不可</v>
      </c>
      <c r="L68" s="439" t="str">
        <f t="shared" si="2"/>
        <v/>
      </c>
      <c r="M68" s="418" t="str">
        <f>IF($C$26=TRUE,(Ⅴ１!L23),"表示不可")</f>
        <v>表示不可</v>
      </c>
      <c r="N68" s="421" t="str">
        <f>IF($C$26=TRUE,(Ⅴ１!M23),"表示不可")</f>
        <v>表示不可</v>
      </c>
      <c r="O68" s="908" t="str">
        <f>IF($C$26=TRUE,(Ⅴ１!N23),"表示不可")</f>
        <v>表示不可</v>
      </c>
      <c r="P68" s="260"/>
      <c r="Q68" s="844"/>
      <c r="R68" s="845"/>
      <c r="S68" s="844"/>
      <c r="T68" s="828"/>
      <c r="X68" s="76"/>
      <c r="Y68" s="70"/>
      <c r="Z68" s="167"/>
      <c r="AB68" s="71"/>
      <c r="AC68" s="71"/>
      <c r="AD68" s="71"/>
      <c r="AE68" s="71"/>
      <c r="AF68" s="71"/>
      <c r="AG68" s="71"/>
      <c r="AH68" s="71"/>
      <c r="AI68" s="71"/>
      <c r="AJ68" s="71"/>
      <c r="AK68" s="70"/>
    </row>
    <row r="69" spans="1:37" ht="15.75" customHeight="1" x14ac:dyDescent="0.15">
      <c r="A69" s="5">
        <v>19</v>
      </c>
      <c r="B69" s="692" t="str">
        <f t="shared" si="0"/>
        <v/>
      </c>
      <c r="C69" s="417" t="str">
        <f>IF($C$26=TRUE,(Ⅴ１!B24),"表示不可")</f>
        <v>表示不可</v>
      </c>
      <c r="D69" s="418" t="str">
        <f>IF($C$26=TRUE,(Ⅴ１!C24),"表示不可")</f>
        <v>表示不可</v>
      </c>
      <c r="E69" s="418" t="str">
        <f>IF($C$26=TRUE,(Ⅴ１!D24),"表示不可")</f>
        <v>表示不可</v>
      </c>
      <c r="F69" s="419" t="str">
        <f>IF($C$26=TRUE,(Ⅴ１!E24),"表示不可")</f>
        <v>表示不可</v>
      </c>
      <c r="G69" s="330" t="str">
        <f>IF($C$26=TRUE,(Ⅴ１!F24),"表示不可")</f>
        <v>表示不可</v>
      </c>
      <c r="H69" s="444" t="str">
        <f t="shared" si="1"/>
        <v/>
      </c>
      <c r="I69" s="421" t="str">
        <f>IF($C$26=TRUE,(Ⅴ１!H24),"表示不可")</f>
        <v>表示不可</v>
      </c>
      <c r="J69" s="420" t="str">
        <f>IF($C$26=TRUE,(Ⅴ１!I24),"表示不可")</f>
        <v>表示不可</v>
      </c>
      <c r="K69" s="422" t="str">
        <f>IF($C$26=TRUE,(Ⅴ１!J24),"表示不可")</f>
        <v>表示不可</v>
      </c>
      <c r="L69" s="439" t="str">
        <f t="shared" si="2"/>
        <v/>
      </c>
      <c r="M69" s="418" t="str">
        <f>IF($C$26=TRUE,(Ⅴ１!L24),"表示不可")</f>
        <v>表示不可</v>
      </c>
      <c r="N69" s="421" t="str">
        <f>IF($C$26=TRUE,(Ⅴ１!M24),"表示不可")</f>
        <v>表示不可</v>
      </c>
      <c r="O69" s="908" t="str">
        <f>IF($C$26=TRUE,(Ⅴ１!N24),"表示不可")</f>
        <v>表示不可</v>
      </c>
      <c r="P69" s="260"/>
      <c r="Q69" s="844"/>
      <c r="R69" s="845"/>
      <c r="S69" s="844"/>
      <c r="T69" s="828"/>
      <c r="X69" s="76"/>
      <c r="Y69" s="70"/>
      <c r="Z69" s="167"/>
      <c r="AB69" s="71"/>
      <c r="AC69" s="71"/>
      <c r="AD69" s="71"/>
      <c r="AE69" s="71"/>
      <c r="AF69" s="71"/>
      <c r="AG69" s="71"/>
      <c r="AH69" s="71"/>
      <c r="AI69" s="71"/>
      <c r="AJ69" s="71"/>
      <c r="AK69" s="70"/>
    </row>
    <row r="70" spans="1:37" ht="15.75" customHeight="1" thickBot="1" x14ac:dyDescent="0.2">
      <c r="A70" s="5">
        <v>20</v>
      </c>
      <c r="B70" s="695" t="str">
        <f t="shared" si="0"/>
        <v/>
      </c>
      <c r="C70" s="433" t="str">
        <f>IF($C$26=TRUE,(Ⅴ１!B25),"表示不可")</f>
        <v>表示不可</v>
      </c>
      <c r="D70" s="434" t="str">
        <f>IF($C$26=TRUE,(Ⅴ１!C25),"表示不可")</f>
        <v>表示不可</v>
      </c>
      <c r="E70" s="434" t="str">
        <f>IF($C$26=TRUE,(Ⅴ１!D25),"表示不可")</f>
        <v>表示不可</v>
      </c>
      <c r="F70" s="435" t="str">
        <f>IF($C$26=TRUE,(Ⅴ１!E25),"表示不可")</f>
        <v>表示不可</v>
      </c>
      <c r="G70" s="333" t="str">
        <f>IF($C$26=TRUE,(Ⅴ１!F25),"表示不可")</f>
        <v>表示不可</v>
      </c>
      <c r="H70" s="447" t="str">
        <f t="shared" si="1"/>
        <v/>
      </c>
      <c r="I70" s="438" t="str">
        <f>IF($C$26=TRUE,(Ⅴ１!H25),"表示不可")</f>
        <v>表示不可</v>
      </c>
      <c r="J70" s="436" t="str">
        <f>IF($C$26=TRUE,(Ⅴ１!I25),"表示不可")</f>
        <v>表示不可</v>
      </c>
      <c r="K70" s="437" t="str">
        <f>IF($C$26=TRUE,(Ⅴ１!J25),"表示不可")</f>
        <v>表示不可</v>
      </c>
      <c r="L70" s="442" t="str">
        <f t="shared" si="2"/>
        <v/>
      </c>
      <c r="M70" s="434" t="str">
        <f>IF($C$26=TRUE,(Ⅴ１!L25),"表示不可")</f>
        <v>表示不可</v>
      </c>
      <c r="N70" s="438" t="str">
        <f>IF($C$26=TRUE,(Ⅴ１!M25),"表示不可")</f>
        <v>表示不可</v>
      </c>
      <c r="O70" s="911" t="str">
        <f>IF($C$26=TRUE,(Ⅴ１!N25),"表示不可")</f>
        <v>表示不可</v>
      </c>
      <c r="P70" s="260"/>
      <c r="Q70" s="846"/>
      <c r="R70" s="847"/>
      <c r="S70" s="846"/>
      <c r="T70" s="832"/>
      <c r="X70" s="76"/>
      <c r="Y70" s="70"/>
      <c r="Z70" s="167"/>
      <c r="AB70" s="71"/>
      <c r="AC70" s="71"/>
      <c r="AD70" s="71"/>
      <c r="AE70" s="71"/>
      <c r="AF70" s="71"/>
      <c r="AG70" s="71"/>
      <c r="AH70" s="71"/>
      <c r="AI70" s="71"/>
      <c r="AJ70" s="71"/>
      <c r="AK70" s="70"/>
    </row>
    <row r="71" spans="1:37" ht="15.75" customHeight="1" thickTop="1" x14ac:dyDescent="0.15">
      <c r="A71" s="5">
        <v>21</v>
      </c>
      <c r="B71" s="696" t="str">
        <f>IF($C$4="", "",$C$4)</f>
        <v/>
      </c>
      <c r="C71" s="417" t="str">
        <f>IF($C$26=TRUE,(Ⅴ１!B26),"表示不可")</f>
        <v>表示不可</v>
      </c>
      <c r="D71" s="418" t="str">
        <f>IF($C$26=TRUE,(Ⅴ１!C26),"表示不可")</f>
        <v>表示不可</v>
      </c>
      <c r="E71" s="418" t="str">
        <f>IF($C$26=TRUE,(Ⅴ１!D26),"表示不可")</f>
        <v>表示不可</v>
      </c>
      <c r="F71" s="419" t="str">
        <f>IF($C$26=TRUE,(Ⅴ１!E26),"表示不可")</f>
        <v>表示不可</v>
      </c>
      <c r="G71" s="332" t="str">
        <f>IF($C$26=TRUE,(Ⅴ１!F26),"表示不可")</f>
        <v>表示不可</v>
      </c>
      <c r="H71" s="420" t="str">
        <f>IF(C71="アナウンス","記入→","")</f>
        <v/>
      </c>
      <c r="I71" s="432" t="str">
        <f>IF($C$26=TRUE,(Ⅴ１!H26),"表示不可")</f>
        <v>表示不可</v>
      </c>
      <c r="J71" s="431" t="str">
        <f>IF($C$26=TRUE,(Ⅴ１!I26),"表示不可")</f>
        <v>表示不可</v>
      </c>
      <c r="K71" s="332" t="str">
        <f>IF($C$26=TRUE,(Ⅴ１!J26),"表示不可")</f>
        <v>表示不可</v>
      </c>
      <c r="L71" s="449" t="str">
        <f>IF(C71="朗読","記入→","")</f>
        <v/>
      </c>
      <c r="M71" s="429" t="str">
        <f>IF($C$26=TRUE,(Ⅴ１!L26),"表示不可")</f>
        <v>表示不可</v>
      </c>
      <c r="N71" s="450" t="str">
        <f>IF($C$26=TRUE,(Ⅴ１!M26),"表示不可")</f>
        <v>表示不可</v>
      </c>
      <c r="O71" s="906" t="str">
        <f>IF($C$26=TRUE,(Ⅴ１!N26),"表示不可")</f>
        <v>表示不可</v>
      </c>
      <c r="P71" s="260"/>
      <c r="Q71" s="842"/>
      <c r="R71" s="843"/>
      <c r="S71" s="551"/>
      <c r="T71" s="825"/>
      <c r="X71" s="70"/>
      <c r="Y71" s="70"/>
      <c r="Z71" s="167"/>
      <c r="AB71" s="71"/>
      <c r="AC71" s="71"/>
      <c r="AD71" s="71"/>
      <c r="AE71" s="71"/>
      <c r="AF71" s="71"/>
      <c r="AG71" s="71"/>
      <c r="AH71" s="71"/>
      <c r="AI71" s="71"/>
      <c r="AJ71" s="71"/>
      <c r="AK71" s="70"/>
    </row>
    <row r="72" spans="1:37" ht="15.75" customHeight="1" x14ac:dyDescent="0.15">
      <c r="A72" s="5">
        <v>22</v>
      </c>
      <c r="B72" s="696" t="str">
        <f t="shared" ref="B72:B90" si="3">IF($C$4="", "",$C$4)</f>
        <v/>
      </c>
      <c r="C72" s="417" t="str">
        <f>IF($C$26=TRUE,(Ⅴ１!B27),"表示不可")</f>
        <v>表示不可</v>
      </c>
      <c r="D72" s="418" t="str">
        <f>IF($C$26=TRUE,(Ⅴ１!C27),"表示不可")</f>
        <v>表示不可</v>
      </c>
      <c r="E72" s="418" t="str">
        <f>IF($C$26=TRUE,(Ⅴ１!D27),"表示不可")</f>
        <v>表示不可</v>
      </c>
      <c r="F72" s="419" t="str">
        <f>IF($C$26=TRUE,(Ⅴ１!E27),"表示不可")</f>
        <v>表示不可</v>
      </c>
      <c r="G72" s="330" t="str">
        <f>IF($C$26=TRUE,(Ⅴ１!F27),"表示不可")</f>
        <v>表示不可</v>
      </c>
      <c r="H72" s="420" t="str">
        <f t="shared" ref="H72:H90" si="4">IF(C72="アナウンス","記入→","")</f>
        <v/>
      </c>
      <c r="I72" s="421" t="str">
        <f>IF($C$26=TRUE,(Ⅴ１!H27),"表示不可")</f>
        <v>表示不可</v>
      </c>
      <c r="J72" s="420" t="str">
        <f>IF($C$26=TRUE,(Ⅴ１!I27),"表示不可")</f>
        <v>表示不可</v>
      </c>
      <c r="K72" s="422" t="str">
        <f>IF($C$26=TRUE,(Ⅴ１!J27),"表示不可")</f>
        <v>表示不可</v>
      </c>
      <c r="L72" s="451" t="str">
        <f t="shared" ref="L72:L90" si="5">IF(C72="朗読","記入→","")</f>
        <v/>
      </c>
      <c r="M72" s="418" t="str">
        <f>IF($C$26=TRUE,(Ⅴ１!L27),"表示不可")</f>
        <v>表示不可</v>
      </c>
      <c r="N72" s="450" t="str">
        <f>IF($C$26=TRUE,(Ⅴ１!M27),"表示不可")</f>
        <v>表示不可</v>
      </c>
      <c r="O72" s="906" t="str">
        <f>IF($C$26=TRUE,(Ⅴ１!N27),"表示不可")</f>
        <v>表示不可</v>
      </c>
      <c r="P72" s="260"/>
      <c r="Q72" s="844"/>
      <c r="R72" s="845"/>
      <c r="S72" s="552"/>
      <c r="T72" s="828"/>
      <c r="X72" s="70"/>
      <c r="Y72" s="153"/>
      <c r="Z72" s="167"/>
      <c r="AB72" s="71"/>
      <c r="AC72" s="71"/>
      <c r="AD72" s="71"/>
      <c r="AE72" s="71"/>
      <c r="AF72" s="71"/>
      <c r="AG72" s="71"/>
      <c r="AH72" s="71"/>
      <c r="AI72" s="71"/>
      <c r="AJ72" s="71"/>
    </row>
    <row r="73" spans="1:37" ht="15.75" customHeight="1" x14ac:dyDescent="0.15">
      <c r="A73" s="5">
        <v>23</v>
      </c>
      <c r="B73" s="696" t="str">
        <f t="shared" si="3"/>
        <v/>
      </c>
      <c r="C73" s="417" t="str">
        <f>IF($C$26=TRUE,(Ⅴ１!B28),"表示不可")</f>
        <v>表示不可</v>
      </c>
      <c r="D73" s="418" t="str">
        <f>IF($C$26=TRUE,(Ⅴ１!C28),"表示不可")</f>
        <v>表示不可</v>
      </c>
      <c r="E73" s="418" t="str">
        <f>IF($C$26=TRUE,(Ⅴ１!D28),"表示不可")</f>
        <v>表示不可</v>
      </c>
      <c r="F73" s="419" t="str">
        <f>IF($C$26=TRUE,(Ⅴ１!E28),"表示不可")</f>
        <v>表示不可</v>
      </c>
      <c r="G73" s="330" t="str">
        <f>IF($C$26=TRUE,(Ⅴ１!F28),"表示不可")</f>
        <v>表示不可</v>
      </c>
      <c r="H73" s="420" t="str">
        <f t="shared" si="4"/>
        <v/>
      </c>
      <c r="I73" s="421" t="str">
        <f>IF($C$26=TRUE,(Ⅴ１!H28),"表示不可")</f>
        <v>表示不可</v>
      </c>
      <c r="J73" s="420" t="str">
        <f>IF($C$26=TRUE,(Ⅴ１!I28),"表示不可")</f>
        <v>表示不可</v>
      </c>
      <c r="K73" s="422" t="str">
        <f>IF($C$26=TRUE,(Ⅴ１!J28),"表示不可")</f>
        <v>表示不可</v>
      </c>
      <c r="L73" s="451" t="str">
        <f t="shared" si="5"/>
        <v/>
      </c>
      <c r="M73" s="418" t="str">
        <f>IF($C$26=TRUE,(Ⅴ１!L28),"表示不可")</f>
        <v>表示不可</v>
      </c>
      <c r="N73" s="450" t="str">
        <f>IF($C$26=TRUE,(Ⅴ１!M28),"表示不可")</f>
        <v>表示不可</v>
      </c>
      <c r="O73" s="906" t="str">
        <f>IF($C$26=TRUE,(Ⅴ１!N28),"表示不可")</f>
        <v>表示不可</v>
      </c>
      <c r="P73" s="260"/>
      <c r="Q73" s="844"/>
      <c r="R73" s="845"/>
      <c r="S73" s="552"/>
      <c r="T73" s="828"/>
      <c r="X73" s="70"/>
      <c r="Y73" s="153"/>
      <c r="Z73" s="167"/>
      <c r="AB73" s="71"/>
      <c r="AC73" s="71"/>
      <c r="AD73" s="71"/>
      <c r="AE73" s="71"/>
      <c r="AF73" s="71"/>
      <c r="AG73" s="71"/>
      <c r="AH73" s="71"/>
      <c r="AI73" s="71"/>
      <c r="AJ73" s="71"/>
    </row>
    <row r="74" spans="1:37" ht="15.75" customHeight="1" x14ac:dyDescent="0.15">
      <c r="A74" s="5">
        <v>24</v>
      </c>
      <c r="B74" s="696" t="str">
        <f t="shared" si="3"/>
        <v/>
      </c>
      <c r="C74" s="417" t="str">
        <f>IF($C$26=TRUE,(Ⅴ１!B29),"表示不可")</f>
        <v>表示不可</v>
      </c>
      <c r="D74" s="418" t="str">
        <f>IF($C$26=TRUE,(Ⅴ１!C29),"表示不可")</f>
        <v>表示不可</v>
      </c>
      <c r="E74" s="418" t="str">
        <f>IF($C$26=TRUE,(Ⅴ１!D29),"表示不可")</f>
        <v>表示不可</v>
      </c>
      <c r="F74" s="419" t="str">
        <f>IF($C$26=TRUE,(Ⅴ１!E29),"表示不可")</f>
        <v>表示不可</v>
      </c>
      <c r="G74" s="330" t="str">
        <f>IF($C$26=TRUE,(Ⅴ１!F29),"表示不可")</f>
        <v>表示不可</v>
      </c>
      <c r="H74" s="420" t="str">
        <f t="shared" si="4"/>
        <v/>
      </c>
      <c r="I74" s="421" t="str">
        <f>IF($C$26=TRUE,(Ⅴ１!H29),"表示不可")</f>
        <v>表示不可</v>
      </c>
      <c r="J74" s="420" t="str">
        <f>IF($C$26=TRUE,(Ⅴ１!I29),"表示不可")</f>
        <v>表示不可</v>
      </c>
      <c r="K74" s="422" t="str">
        <f>IF($C$26=TRUE,(Ⅴ１!J29),"表示不可")</f>
        <v>表示不可</v>
      </c>
      <c r="L74" s="451" t="str">
        <f t="shared" si="5"/>
        <v/>
      </c>
      <c r="M74" s="418" t="str">
        <f>IF($C$26=TRUE,(Ⅴ１!L29),"表示不可")</f>
        <v>表示不可</v>
      </c>
      <c r="N74" s="450" t="str">
        <f>IF($C$26=TRUE,(Ⅴ１!M29),"表示不可")</f>
        <v>表示不可</v>
      </c>
      <c r="O74" s="906" t="str">
        <f>IF($C$26=TRUE,(Ⅴ１!N29),"表示不可")</f>
        <v>表示不可</v>
      </c>
      <c r="P74" s="260"/>
      <c r="Q74" s="844"/>
      <c r="R74" s="845"/>
      <c r="S74" s="552"/>
      <c r="T74" s="829"/>
      <c r="W74" s="137"/>
      <c r="X74" s="137"/>
      <c r="Y74" s="153"/>
      <c r="Z74" s="167"/>
      <c r="AB74" s="71"/>
      <c r="AC74" s="71"/>
      <c r="AD74" s="71"/>
      <c r="AE74" s="71"/>
      <c r="AF74" s="71"/>
      <c r="AG74" s="71"/>
      <c r="AH74" s="71"/>
      <c r="AI74" s="71"/>
      <c r="AJ74" s="71"/>
    </row>
    <row r="75" spans="1:37" ht="15.75" customHeight="1" thickBot="1" x14ac:dyDescent="0.2">
      <c r="A75" s="5">
        <v>25</v>
      </c>
      <c r="B75" s="697" t="str">
        <f t="shared" si="3"/>
        <v/>
      </c>
      <c r="C75" s="423" t="str">
        <f>IF($C$26=TRUE,(Ⅴ１!B30),"表示不可")</f>
        <v>表示不可</v>
      </c>
      <c r="D75" s="424" t="str">
        <f>IF($C$26=TRUE,(Ⅴ１!C30),"表示不可")</f>
        <v>表示不可</v>
      </c>
      <c r="E75" s="424" t="str">
        <f>IF($C$26=TRUE,(Ⅴ１!D30),"表示不可")</f>
        <v>表示不可</v>
      </c>
      <c r="F75" s="425" t="str">
        <f>IF($C$26=TRUE,(Ⅴ１!E30),"表示不可")</f>
        <v>表示不可</v>
      </c>
      <c r="G75" s="331" t="str">
        <f>IF($C$26=TRUE,(Ⅴ１!F30),"表示不可")</f>
        <v>表示不可</v>
      </c>
      <c r="H75" s="416" t="str">
        <f t="shared" si="4"/>
        <v/>
      </c>
      <c r="I75" s="427" t="str">
        <f>IF($C$26=TRUE,(Ⅴ１!H30),"表示不可")</f>
        <v>表示不可</v>
      </c>
      <c r="J75" s="416" t="str">
        <f>IF($C$26=TRUE,(Ⅴ１!I30),"表示不可")</f>
        <v>表示不可</v>
      </c>
      <c r="K75" s="426" t="str">
        <f>IF($C$26=TRUE,(Ⅴ１!J30),"表示不可")</f>
        <v>表示不可</v>
      </c>
      <c r="L75" s="452" t="str">
        <f t="shared" si="5"/>
        <v/>
      </c>
      <c r="M75" s="424" t="str">
        <f>IF($C$26=TRUE,(Ⅴ１!L30),"表示不可")</f>
        <v>表示不可</v>
      </c>
      <c r="N75" s="453" t="str">
        <f>IF($C$26=TRUE,(Ⅴ１!M30),"表示不可")</f>
        <v>表示不可</v>
      </c>
      <c r="O75" s="912" t="str">
        <f>IF($C$26=TRUE,(Ⅴ１!N30),"表示不可")</f>
        <v>表示不可</v>
      </c>
      <c r="P75" s="260"/>
      <c r="Q75" s="846"/>
      <c r="R75" s="847"/>
      <c r="S75" s="553"/>
      <c r="T75" s="832"/>
      <c r="X75" s="70"/>
      <c r="Y75" s="153"/>
      <c r="Z75" s="167"/>
      <c r="AB75" s="71"/>
      <c r="AC75" s="71"/>
      <c r="AD75" s="71"/>
      <c r="AE75" s="71"/>
      <c r="AF75" s="71"/>
      <c r="AG75" s="71"/>
      <c r="AH75" s="71"/>
      <c r="AI75" s="71"/>
      <c r="AJ75" s="71"/>
    </row>
    <row r="76" spans="1:37" ht="15.75" customHeight="1" x14ac:dyDescent="0.15">
      <c r="A76" s="5">
        <v>26</v>
      </c>
      <c r="B76" s="698" t="str">
        <f t="shared" si="3"/>
        <v/>
      </c>
      <c r="C76" s="428" t="str">
        <f>IF($C$26=TRUE,(Ⅴ１!B31),"表示不可")</f>
        <v>表示不可</v>
      </c>
      <c r="D76" s="429" t="str">
        <f>IF($C$26=TRUE,(Ⅴ１!C31),"表示不可")</f>
        <v>表示不可</v>
      </c>
      <c r="E76" s="429" t="str">
        <f>IF($C$26=TRUE,(Ⅴ１!D31),"表示不可")</f>
        <v>表示不可</v>
      </c>
      <c r="F76" s="430" t="str">
        <f>IF($C$26=TRUE,(Ⅴ１!E31),"表示不可")</f>
        <v>表示不可</v>
      </c>
      <c r="G76" s="332" t="str">
        <f>IF($C$26=TRUE,(Ⅴ１!F31),"表示不可")</f>
        <v>表示不可</v>
      </c>
      <c r="H76" s="431" t="str">
        <f t="shared" si="4"/>
        <v/>
      </c>
      <c r="I76" s="432" t="str">
        <f>IF($C$26=TRUE,(Ⅴ１!H31),"表示不可")</f>
        <v>表示不可</v>
      </c>
      <c r="J76" s="431" t="str">
        <f>IF($C$26=TRUE,(Ⅴ１!I31),"表示不可")</f>
        <v>表示不可</v>
      </c>
      <c r="K76" s="332" t="str">
        <f>IF($C$26=TRUE,(Ⅴ１!J31),"表示不可")</f>
        <v>表示不可</v>
      </c>
      <c r="L76" s="449" t="str">
        <f t="shared" si="5"/>
        <v/>
      </c>
      <c r="M76" s="429" t="str">
        <f>IF($C$26=TRUE,(Ⅴ１!L31),"表示不可")</f>
        <v>表示不可</v>
      </c>
      <c r="N76" s="454" t="str">
        <f>IF($C$26=TRUE,(Ⅴ１!M31),"表示不可")</f>
        <v>表示不可</v>
      </c>
      <c r="O76" s="903" t="str">
        <f>IF($C$26=TRUE,(Ⅴ１!N31),"表示不可")</f>
        <v>表示不可</v>
      </c>
      <c r="P76" s="260"/>
      <c r="Q76" s="848"/>
      <c r="R76" s="849"/>
      <c r="S76" s="554"/>
      <c r="T76" s="835"/>
      <c r="X76" s="70"/>
      <c r="Y76" s="153"/>
      <c r="Z76" s="167"/>
      <c r="AB76" s="71"/>
      <c r="AC76" s="71"/>
      <c r="AD76" s="71"/>
      <c r="AE76" s="71"/>
      <c r="AF76" s="71"/>
      <c r="AG76" s="71"/>
      <c r="AH76" s="71"/>
      <c r="AI76" s="71"/>
      <c r="AJ76" s="71"/>
    </row>
    <row r="77" spans="1:37" ht="15.75" customHeight="1" x14ac:dyDescent="0.15">
      <c r="A77" s="5">
        <v>27</v>
      </c>
      <c r="B77" s="696" t="str">
        <f t="shared" si="3"/>
        <v/>
      </c>
      <c r="C77" s="417" t="str">
        <f>IF($C$26=TRUE,(Ⅴ１!B32),"表示不可")</f>
        <v>表示不可</v>
      </c>
      <c r="D77" s="418" t="str">
        <f>IF($C$26=TRUE,(Ⅴ１!C32),"表示不可")</f>
        <v>表示不可</v>
      </c>
      <c r="E77" s="418" t="str">
        <f>IF($C$26=TRUE,(Ⅴ１!D32),"表示不可")</f>
        <v>表示不可</v>
      </c>
      <c r="F77" s="419" t="str">
        <f>IF($C$26=TRUE,(Ⅴ１!E32),"表示不可")</f>
        <v>表示不可</v>
      </c>
      <c r="G77" s="330" t="str">
        <f>IF($C$26=TRUE,(Ⅴ１!F32),"表示不可")</f>
        <v>表示不可</v>
      </c>
      <c r="H77" s="420" t="str">
        <f t="shared" si="4"/>
        <v/>
      </c>
      <c r="I77" s="421" t="str">
        <f>IF($C$26=TRUE,(Ⅴ１!H32),"表示不可")</f>
        <v>表示不可</v>
      </c>
      <c r="J77" s="420" t="str">
        <f>IF($C$26=TRUE,(Ⅴ１!I32),"表示不可")</f>
        <v>表示不可</v>
      </c>
      <c r="K77" s="422" t="str">
        <f>IF($C$26=TRUE,(Ⅴ１!J32),"表示不可")</f>
        <v>表示不可</v>
      </c>
      <c r="L77" s="451" t="str">
        <f t="shared" si="5"/>
        <v/>
      </c>
      <c r="M77" s="418" t="str">
        <f>IF($C$26=TRUE,(Ⅴ１!L32),"表示不可")</f>
        <v>表示不可</v>
      </c>
      <c r="N77" s="450" t="str">
        <f>IF($C$26=TRUE,(Ⅴ１!M32),"表示不可")</f>
        <v>表示不可</v>
      </c>
      <c r="O77" s="906" t="str">
        <f>IF($C$26=TRUE,(Ⅴ１!N32),"表示不可")</f>
        <v>表示不可</v>
      </c>
      <c r="P77" s="260"/>
      <c r="Q77" s="844"/>
      <c r="R77" s="845"/>
      <c r="S77" s="552"/>
      <c r="T77" s="829"/>
      <c r="W77" s="137"/>
      <c r="X77" s="137"/>
      <c r="Y77" s="153"/>
      <c r="Z77" s="167"/>
      <c r="AB77" s="71"/>
      <c r="AC77" s="71"/>
      <c r="AD77" s="71"/>
      <c r="AE77" s="71"/>
      <c r="AF77" s="71"/>
      <c r="AG77" s="71"/>
      <c r="AH77" s="71"/>
      <c r="AI77"/>
      <c r="AJ77"/>
      <c r="AK77"/>
    </row>
    <row r="78" spans="1:37" ht="15.75" customHeight="1" x14ac:dyDescent="0.15">
      <c r="A78" s="5">
        <v>28</v>
      </c>
      <c r="B78" s="696" t="str">
        <f t="shared" si="3"/>
        <v/>
      </c>
      <c r="C78" s="417" t="str">
        <f>IF($C$26=TRUE,(Ⅴ１!B33),"表示不可")</f>
        <v>表示不可</v>
      </c>
      <c r="D78" s="418" t="str">
        <f>IF($C$26=TRUE,(Ⅴ１!C33),"表示不可")</f>
        <v>表示不可</v>
      </c>
      <c r="E78" s="418" t="str">
        <f>IF($C$26=TRUE,(Ⅴ１!D33),"表示不可")</f>
        <v>表示不可</v>
      </c>
      <c r="F78" s="419" t="str">
        <f>IF($C$26=TRUE,(Ⅴ１!E33),"表示不可")</f>
        <v>表示不可</v>
      </c>
      <c r="G78" s="330" t="str">
        <f>IF($C$26=TRUE,(Ⅴ１!F33),"表示不可")</f>
        <v>表示不可</v>
      </c>
      <c r="H78" s="420" t="str">
        <f t="shared" si="4"/>
        <v/>
      </c>
      <c r="I78" s="421" t="str">
        <f>IF($C$26=TRUE,(Ⅴ１!H33),"表示不可")</f>
        <v>表示不可</v>
      </c>
      <c r="J78" s="420" t="str">
        <f>IF($C$26=TRUE,(Ⅴ１!I33),"表示不可")</f>
        <v>表示不可</v>
      </c>
      <c r="K78" s="422" t="str">
        <f>IF($C$26=TRUE,(Ⅴ１!J33),"表示不可")</f>
        <v>表示不可</v>
      </c>
      <c r="L78" s="451" t="str">
        <f t="shared" si="5"/>
        <v/>
      </c>
      <c r="M78" s="418" t="str">
        <f>IF($C$26=TRUE,(Ⅴ１!L33),"表示不可")</f>
        <v>表示不可</v>
      </c>
      <c r="N78" s="450" t="str">
        <f>IF($C$26=TRUE,(Ⅴ１!M33),"表示不可")</f>
        <v>表示不可</v>
      </c>
      <c r="O78" s="906" t="str">
        <f>IF($C$26=TRUE,(Ⅴ１!N33),"表示不可")</f>
        <v>表示不可</v>
      </c>
      <c r="P78" s="260"/>
      <c r="Q78" s="844"/>
      <c r="R78" s="845"/>
      <c r="S78" s="552"/>
      <c r="T78" s="828"/>
      <c r="X78" s="70"/>
      <c r="Y78" s="153"/>
      <c r="Z78" s="167"/>
      <c r="AB78" s="71"/>
      <c r="AC78" s="71"/>
      <c r="AD78" s="71"/>
      <c r="AE78" s="71"/>
      <c r="AF78" s="71"/>
      <c r="AG78" s="71"/>
      <c r="AH78" s="71"/>
      <c r="AI78"/>
      <c r="AJ78"/>
      <c r="AK78"/>
    </row>
    <row r="79" spans="1:37" ht="15.75" customHeight="1" x14ac:dyDescent="0.15">
      <c r="A79" s="5">
        <v>29</v>
      </c>
      <c r="B79" s="696" t="str">
        <f t="shared" si="3"/>
        <v/>
      </c>
      <c r="C79" s="417" t="str">
        <f>IF($C$26=TRUE,(Ⅴ１!B34),"表示不可")</f>
        <v>表示不可</v>
      </c>
      <c r="D79" s="418" t="str">
        <f>IF($C$26=TRUE,(Ⅴ１!C34),"表示不可")</f>
        <v>表示不可</v>
      </c>
      <c r="E79" s="418" t="str">
        <f>IF($C$26=TRUE,(Ⅴ１!D34),"表示不可")</f>
        <v>表示不可</v>
      </c>
      <c r="F79" s="419" t="str">
        <f>IF($C$26=TRUE,(Ⅴ１!E34),"表示不可")</f>
        <v>表示不可</v>
      </c>
      <c r="G79" s="330" t="str">
        <f>IF($C$26=TRUE,(Ⅴ１!F34),"表示不可")</f>
        <v>表示不可</v>
      </c>
      <c r="H79" s="420" t="str">
        <f t="shared" si="4"/>
        <v/>
      </c>
      <c r="I79" s="421" t="str">
        <f>IF($C$26=TRUE,(Ⅴ１!H34),"表示不可")</f>
        <v>表示不可</v>
      </c>
      <c r="J79" s="420" t="str">
        <f>IF($C$26=TRUE,(Ⅴ１!I34),"表示不可")</f>
        <v>表示不可</v>
      </c>
      <c r="K79" s="422" t="str">
        <f>IF($C$26=TRUE,(Ⅴ１!J34),"表示不可")</f>
        <v>表示不可</v>
      </c>
      <c r="L79" s="451" t="str">
        <f t="shared" si="5"/>
        <v/>
      </c>
      <c r="M79" s="418" t="str">
        <f>IF($C$26=TRUE,(Ⅴ１!L34),"表示不可")</f>
        <v>表示不可</v>
      </c>
      <c r="N79" s="450" t="str">
        <f>IF($C$26=TRUE,(Ⅴ１!M34),"表示不可")</f>
        <v>表示不可</v>
      </c>
      <c r="O79" s="906" t="str">
        <f>IF($C$26=TRUE,(Ⅴ１!N34),"表示不可")</f>
        <v>表示不可</v>
      </c>
      <c r="P79" s="260"/>
      <c r="Q79" s="844"/>
      <c r="R79" s="845"/>
      <c r="S79" s="552"/>
      <c r="T79" s="828"/>
      <c r="X79" s="70"/>
      <c r="Y79" s="153"/>
      <c r="Z79" s="167"/>
      <c r="AB79" s="71"/>
      <c r="AC79" s="71"/>
      <c r="AD79" s="71"/>
      <c r="AE79" s="71"/>
      <c r="AF79" s="71"/>
      <c r="AG79" s="71"/>
      <c r="AH79" s="71"/>
      <c r="AI79"/>
      <c r="AJ79"/>
      <c r="AK79"/>
    </row>
    <row r="80" spans="1:37" ht="15.75" customHeight="1" thickBot="1" x14ac:dyDescent="0.2">
      <c r="A80" s="5">
        <v>30</v>
      </c>
      <c r="B80" s="699" t="str">
        <f t="shared" si="3"/>
        <v/>
      </c>
      <c r="C80" s="433" t="str">
        <f>IF($C$26=TRUE,(Ⅴ１!B35),"表示不可")</f>
        <v>表示不可</v>
      </c>
      <c r="D80" s="434" t="str">
        <f>IF($C$26=TRUE,(Ⅴ１!C35),"表示不可")</f>
        <v>表示不可</v>
      </c>
      <c r="E80" s="434" t="str">
        <f>IF($C$26=TRUE,(Ⅴ１!D35),"表示不可")</f>
        <v>表示不可</v>
      </c>
      <c r="F80" s="435" t="str">
        <f>IF($C$26=TRUE,(Ⅴ１!E35),"表示不可")</f>
        <v>表示不可</v>
      </c>
      <c r="G80" s="333" t="str">
        <f>IF($C$26=TRUE,(Ⅴ１!F35),"表示不可")</f>
        <v>表示不可</v>
      </c>
      <c r="H80" s="436" t="str">
        <f t="shared" si="4"/>
        <v/>
      </c>
      <c r="I80" s="438" t="str">
        <f>IF($C$26=TRUE,(Ⅴ１!H35),"表示不可")</f>
        <v>表示不可</v>
      </c>
      <c r="J80" s="436" t="str">
        <f>IF($C$26=TRUE,(Ⅴ１!I35),"表示不可")</f>
        <v>表示不可</v>
      </c>
      <c r="K80" s="437" t="str">
        <f>IF($C$26=TRUE,(Ⅴ１!J35),"表示不可")</f>
        <v>表示不可</v>
      </c>
      <c r="L80" s="455" t="str">
        <f t="shared" si="5"/>
        <v/>
      </c>
      <c r="M80" s="434" t="str">
        <f>IF($C$26=TRUE,(Ⅴ１!L35),"表示不可")</f>
        <v>表示不可</v>
      </c>
      <c r="N80" s="456" t="str">
        <f>IF($C$26=TRUE,(Ⅴ１!M35),"表示不可")</f>
        <v>表示不可</v>
      </c>
      <c r="O80" s="913" t="str">
        <f>IF($C$26=TRUE,(Ⅴ１!N35),"表示不可")</f>
        <v>表示不可</v>
      </c>
      <c r="P80" s="260"/>
      <c r="Q80" s="850"/>
      <c r="R80" s="851"/>
      <c r="S80" s="555"/>
      <c r="T80" s="838"/>
      <c r="X80" s="70"/>
      <c r="Y80" s="153"/>
      <c r="Z80" s="167"/>
      <c r="AB80" s="71"/>
      <c r="AC80" s="71"/>
      <c r="AD80" s="71"/>
      <c r="AE80" s="71"/>
      <c r="AF80" s="71"/>
      <c r="AG80" s="71"/>
      <c r="AH80" s="71"/>
      <c r="AI80"/>
      <c r="AJ80"/>
      <c r="AK80"/>
    </row>
    <row r="81" spans="1:37" ht="15.75" customHeight="1" x14ac:dyDescent="0.15">
      <c r="A81" s="5">
        <v>31</v>
      </c>
      <c r="B81" s="696" t="str">
        <f t="shared" si="3"/>
        <v/>
      </c>
      <c r="C81" s="417" t="str">
        <f>IF($C$26=TRUE,(Ⅴ１!B36),"表示不可")</f>
        <v>表示不可</v>
      </c>
      <c r="D81" s="418" t="str">
        <f>IF($C$26=TRUE,(Ⅴ１!C36),"表示不可")</f>
        <v>表示不可</v>
      </c>
      <c r="E81" s="418" t="str">
        <f>IF($C$26=TRUE,(Ⅴ１!D36),"表示不可")</f>
        <v>表示不可</v>
      </c>
      <c r="F81" s="419" t="str">
        <f>IF($C$26=TRUE,(Ⅴ１!E36),"表示不可")</f>
        <v>表示不可</v>
      </c>
      <c r="G81" s="330" t="str">
        <f>IF($C$26=TRUE,(Ⅴ１!F36),"表示不可")</f>
        <v>表示不可</v>
      </c>
      <c r="H81" s="420" t="str">
        <f t="shared" si="4"/>
        <v/>
      </c>
      <c r="I81" s="421" t="str">
        <f>IF($C$26=TRUE,(Ⅴ１!H36),"表示不可")</f>
        <v>表示不可</v>
      </c>
      <c r="J81" s="420" t="str">
        <f>IF($C$26=TRUE,(Ⅴ１!I36),"表示不可")</f>
        <v>表示不可</v>
      </c>
      <c r="K81" s="330" t="str">
        <f>IF($C$26=TRUE,(Ⅴ１!J36),"表示不可")</f>
        <v>表示不可</v>
      </c>
      <c r="L81" s="451" t="str">
        <f t="shared" si="5"/>
        <v/>
      </c>
      <c r="M81" s="418" t="str">
        <f>IF($C$26=TRUE,(Ⅴ１!L36),"表示不可")</f>
        <v>表示不可</v>
      </c>
      <c r="N81" s="450" t="str">
        <f>IF($C$26=TRUE,(Ⅴ１!M36),"表示不可")</f>
        <v>表示不可</v>
      </c>
      <c r="O81" s="906" t="str">
        <f>IF($C$26=TRUE,(Ⅴ１!N36),"表示不可")</f>
        <v>表示不可</v>
      </c>
      <c r="P81" s="260"/>
      <c r="Q81" s="852"/>
      <c r="R81" s="853"/>
      <c r="S81" s="556"/>
      <c r="T81" s="841"/>
      <c r="X81" s="70"/>
      <c r="Y81" s="153"/>
      <c r="Z81" s="167"/>
      <c r="AB81" s="71"/>
      <c r="AC81" s="71"/>
      <c r="AD81" s="71"/>
      <c r="AE81" s="71"/>
      <c r="AF81" s="71"/>
      <c r="AG81" s="71"/>
      <c r="AH81" s="71"/>
      <c r="AI81"/>
      <c r="AJ81"/>
      <c r="AK81"/>
    </row>
    <row r="82" spans="1:37" ht="15.75" customHeight="1" x14ac:dyDescent="0.15">
      <c r="A82" s="5">
        <v>32</v>
      </c>
      <c r="B82" s="696" t="str">
        <f t="shared" si="3"/>
        <v/>
      </c>
      <c r="C82" s="417" t="str">
        <f>IF($C$26=TRUE,(Ⅴ１!B37),"表示不可")</f>
        <v>表示不可</v>
      </c>
      <c r="D82" s="418" t="str">
        <f>IF($C$26=TRUE,(Ⅴ１!C37),"表示不可")</f>
        <v>表示不可</v>
      </c>
      <c r="E82" s="418" t="str">
        <f>IF($C$26=TRUE,(Ⅴ１!D37),"表示不可")</f>
        <v>表示不可</v>
      </c>
      <c r="F82" s="419" t="str">
        <f>IF($C$26=TRUE,(Ⅴ１!E37),"表示不可")</f>
        <v>表示不可</v>
      </c>
      <c r="G82" s="330" t="str">
        <f>IF($C$26=TRUE,(Ⅴ１!F37),"表示不可")</f>
        <v>表示不可</v>
      </c>
      <c r="H82" s="420" t="str">
        <f t="shared" si="4"/>
        <v/>
      </c>
      <c r="I82" s="421" t="str">
        <f>IF($C$26=TRUE,(Ⅴ１!H37),"表示不可")</f>
        <v>表示不可</v>
      </c>
      <c r="J82" s="420" t="str">
        <f>IF($C$26=TRUE,(Ⅴ１!I37),"表示不可")</f>
        <v>表示不可</v>
      </c>
      <c r="K82" s="422" t="str">
        <f>IF($C$26=TRUE,(Ⅴ１!J37),"表示不可")</f>
        <v>表示不可</v>
      </c>
      <c r="L82" s="451" t="str">
        <f t="shared" si="5"/>
        <v/>
      </c>
      <c r="M82" s="418" t="str">
        <f>IF($C$26=TRUE,(Ⅴ１!L37),"表示不可")</f>
        <v>表示不可</v>
      </c>
      <c r="N82" s="450" t="str">
        <f>IF($C$26=TRUE,(Ⅴ１!M37),"表示不可")</f>
        <v>表示不可</v>
      </c>
      <c r="O82" s="906" t="str">
        <f>IF($C$26=TRUE,(Ⅴ１!N37),"表示不可")</f>
        <v>表示不可</v>
      </c>
      <c r="P82" s="260"/>
      <c r="Q82" s="844"/>
      <c r="R82" s="845"/>
      <c r="S82" s="552"/>
      <c r="T82" s="829"/>
      <c r="W82" s="137"/>
      <c r="X82" s="137"/>
      <c r="Y82" s="153"/>
      <c r="Z82" s="167"/>
      <c r="AB82" s="71"/>
      <c r="AC82" s="71"/>
      <c r="AD82" s="71"/>
      <c r="AE82" s="71"/>
      <c r="AF82" s="71"/>
      <c r="AG82" s="71"/>
      <c r="AH82" s="71"/>
      <c r="AI82"/>
      <c r="AJ82"/>
      <c r="AK82"/>
    </row>
    <row r="83" spans="1:37" ht="15.75" customHeight="1" x14ac:dyDescent="0.15">
      <c r="A83" s="5">
        <v>33</v>
      </c>
      <c r="B83" s="696" t="str">
        <f t="shared" si="3"/>
        <v/>
      </c>
      <c r="C83" s="417" t="str">
        <f>IF($C$26=TRUE,(Ⅴ１!B38),"表示不可")</f>
        <v>表示不可</v>
      </c>
      <c r="D83" s="418" t="str">
        <f>IF($C$26=TRUE,(Ⅴ１!C38),"表示不可")</f>
        <v>表示不可</v>
      </c>
      <c r="E83" s="418" t="str">
        <f>IF($C$26=TRUE,(Ⅴ１!D38),"表示不可")</f>
        <v>表示不可</v>
      </c>
      <c r="F83" s="419" t="str">
        <f>IF($C$26=TRUE,(Ⅴ１!E38),"表示不可")</f>
        <v>表示不可</v>
      </c>
      <c r="G83" s="330" t="str">
        <f>IF($C$26=TRUE,(Ⅴ１!F38),"表示不可")</f>
        <v>表示不可</v>
      </c>
      <c r="H83" s="420" t="str">
        <f t="shared" si="4"/>
        <v/>
      </c>
      <c r="I83" s="421" t="str">
        <f>IF($C$26=TRUE,(Ⅴ１!H38),"表示不可")</f>
        <v>表示不可</v>
      </c>
      <c r="J83" s="420" t="str">
        <f>IF($C$26=TRUE,(Ⅴ１!I38),"表示不可")</f>
        <v>表示不可</v>
      </c>
      <c r="K83" s="422" t="str">
        <f>IF($C$26=TRUE,(Ⅴ１!J38),"表示不可")</f>
        <v>表示不可</v>
      </c>
      <c r="L83" s="451" t="str">
        <f t="shared" si="5"/>
        <v/>
      </c>
      <c r="M83" s="418" t="str">
        <f>IF($C$26=TRUE,(Ⅴ１!L38),"表示不可")</f>
        <v>表示不可</v>
      </c>
      <c r="N83" s="450" t="str">
        <f>IF($C$26=TRUE,(Ⅴ１!M38),"表示不可")</f>
        <v>表示不可</v>
      </c>
      <c r="O83" s="906" t="str">
        <f>IF($C$26=TRUE,(Ⅴ１!N38),"表示不可")</f>
        <v>表示不可</v>
      </c>
      <c r="P83" s="260"/>
      <c r="Q83" s="844"/>
      <c r="R83" s="845"/>
      <c r="S83" s="552"/>
      <c r="T83" s="828"/>
      <c r="X83" s="70"/>
      <c r="Y83" s="153"/>
      <c r="Z83" s="167"/>
      <c r="AB83" s="71"/>
      <c r="AC83" s="71"/>
      <c r="AD83" s="71"/>
      <c r="AE83" s="71"/>
      <c r="AF83" s="71"/>
      <c r="AG83" s="71"/>
      <c r="AH83" s="71"/>
      <c r="AI83"/>
      <c r="AJ83"/>
      <c r="AK83"/>
    </row>
    <row r="84" spans="1:37" ht="15.75" customHeight="1" x14ac:dyDescent="0.15">
      <c r="A84" s="5">
        <v>34</v>
      </c>
      <c r="B84" s="696" t="str">
        <f t="shared" si="3"/>
        <v/>
      </c>
      <c r="C84" s="417" t="str">
        <f>IF($C$26=TRUE,(Ⅴ１!B39),"表示不可")</f>
        <v>表示不可</v>
      </c>
      <c r="D84" s="418" t="str">
        <f>IF($C$26=TRUE,(Ⅴ１!C39),"表示不可")</f>
        <v>表示不可</v>
      </c>
      <c r="E84" s="418" t="str">
        <f>IF($C$26=TRUE,(Ⅴ１!D39),"表示不可")</f>
        <v>表示不可</v>
      </c>
      <c r="F84" s="419" t="str">
        <f>IF($C$26=TRUE,(Ⅴ１!E39),"表示不可")</f>
        <v>表示不可</v>
      </c>
      <c r="G84" s="330" t="str">
        <f>IF($C$26=TRUE,(Ⅴ１!F39),"表示不可")</f>
        <v>表示不可</v>
      </c>
      <c r="H84" s="420" t="str">
        <f t="shared" si="4"/>
        <v/>
      </c>
      <c r="I84" s="421" t="str">
        <f>IF($C$26=TRUE,(Ⅴ１!H39),"表示不可")</f>
        <v>表示不可</v>
      </c>
      <c r="J84" s="420" t="str">
        <f>IF($C$26=TRUE,(Ⅴ１!I39),"表示不可")</f>
        <v>表示不可</v>
      </c>
      <c r="K84" s="422" t="str">
        <f>IF($C$26=TRUE,(Ⅴ１!J39),"表示不可")</f>
        <v>表示不可</v>
      </c>
      <c r="L84" s="451" t="str">
        <f t="shared" si="5"/>
        <v/>
      </c>
      <c r="M84" s="418" t="str">
        <f>IF($C$26=TRUE,(Ⅴ１!L39),"表示不可")</f>
        <v>表示不可</v>
      </c>
      <c r="N84" s="450" t="str">
        <f>IF($C$26=TRUE,(Ⅴ１!M39),"表示不可")</f>
        <v>表示不可</v>
      </c>
      <c r="O84" s="906" t="str">
        <f>IF($C$26=TRUE,(Ⅴ１!N39),"表示不可")</f>
        <v>表示不可</v>
      </c>
      <c r="P84" s="260"/>
      <c r="Q84" s="844"/>
      <c r="R84" s="845"/>
      <c r="S84" s="844"/>
      <c r="T84" s="828"/>
      <c r="X84" s="70"/>
      <c r="Y84" s="153"/>
      <c r="Z84" s="167"/>
      <c r="AB84" s="71"/>
      <c r="AC84" s="71"/>
      <c r="AD84" s="71"/>
      <c r="AE84" s="71"/>
      <c r="AF84" s="71"/>
      <c r="AG84" s="71"/>
      <c r="AH84" s="71"/>
      <c r="AI84"/>
      <c r="AJ84"/>
      <c r="AK84"/>
    </row>
    <row r="85" spans="1:37" ht="15.75" customHeight="1" thickBot="1" x14ac:dyDescent="0.2">
      <c r="A85" s="5">
        <v>35</v>
      </c>
      <c r="B85" s="697" t="str">
        <f t="shared" si="3"/>
        <v/>
      </c>
      <c r="C85" s="423" t="str">
        <f>IF($C$26=TRUE,(Ⅴ１!B40),"表示不可")</f>
        <v>表示不可</v>
      </c>
      <c r="D85" s="424" t="str">
        <f>IF($C$26=TRUE,(Ⅴ１!C40),"表示不可")</f>
        <v>表示不可</v>
      </c>
      <c r="E85" s="424" t="str">
        <f>IF($C$26=TRUE,(Ⅴ１!D40),"表示不可")</f>
        <v>表示不可</v>
      </c>
      <c r="F85" s="425" t="str">
        <f>IF($C$26=TRUE,(Ⅴ１!E40),"表示不可")</f>
        <v>表示不可</v>
      </c>
      <c r="G85" s="331" t="str">
        <f>IF($C$26=TRUE,(Ⅴ１!F40),"表示不可")</f>
        <v>表示不可</v>
      </c>
      <c r="H85" s="416" t="str">
        <f t="shared" si="4"/>
        <v/>
      </c>
      <c r="I85" s="427" t="str">
        <f>IF($C$26=TRUE,(Ⅴ１!H40),"表示不可")</f>
        <v>表示不可</v>
      </c>
      <c r="J85" s="416" t="str">
        <f>IF($C$26=TRUE,(Ⅴ１!I40),"表示不可")</f>
        <v>表示不可</v>
      </c>
      <c r="K85" s="426" t="str">
        <f>IF($C$26=TRUE,(Ⅴ１!J40),"表示不可")</f>
        <v>表示不可</v>
      </c>
      <c r="L85" s="452" t="str">
        <f t="shared" si="5"/>
        <v/>
      </c>
      <c r="M85" s="424" t="str">
        <f>IF($C$26=TRUE,(Ⅴ１!L40),"表示不可")</f>
        <v>表示不可</v>
      </c>
      <c r="N85" s="453" t="str">
        <f>IF($C$26=TRUE,(Ⅴ１!M40),"表示不可")</f>
        <v>表示不可</v>
      </c>
      <c r="O85" s="912" t="str">
        <f>IF($C$26=TRUE,(Ⅴ１!N40),"表示不可")</f>
        <v>表示不可</v>
      </c>
      <c r="P85" s="260"/>
      <c r="Q85" s="846"/>
      <c r="R85" s="847"/>
      <c r="S85" s="846"/>
      <c r="T85" s="832"/>
      <c r="X85" s="70"/>
      <c r="Y85" s="153"/>
      <c r="Z85" s="167"/>
      <c r="AB85" s="71"/>
      <c r="AC85" s="71"/>
      <c r="AD85" s="71"/>
      <c r="AE85" s="71"/>
      <c r="AF85" s="71"/>
      <c r="AG85" s="71"/>
      <c r="AH85" s="71"/>
      <c r="AI85"/>
      <c r="AJ85"/>
      <c r="AK85"/>
    </row>
    <row r="86" spans="1:37" ht="15.75" customHeight="1" x14ac:dyDescent="0.15">
      <c r="A86" s="5">
        <v>36</v>
      </c>
      <c r="B86" s="698" t="str">
        <f t="shared" si="3"/>
        <v/>
      </c>
      <c r="C86" s="428" t="str">
        <f>IF($C$26=TRUE,(Ⅴ１!B41),"表示不可")</f>
        <v>表示不可</v>
      </c>
      <c r="D86" s="429" t="str">
        <f>IF($C$26=TRUE,(Ⅴ１!C41),"表示不可")</f>
        <v>表示不可</v>
      </c>
      <c r="E86" s="429" t="str">
        <f>IF($C$26=TRUE,(Ⅴ１!D41),"表示不可")</f>
        <v>表示不可</v>
      </c>
      <c r="F86" s="430" t="str">
        <f>IF($C$26=TRUE,(Ⅴ１!E41),"表示不可")</f>
        <v>表示不可</v>
      </c>
      <c r="G86" s="332" t="str">
        <f>IF($C$26=TRUE,(Ⅴ１!F41),"表示不可")</f>
        <v>表示不可</v>
      </c>
      <c r="H86" s="431" t="str">
        <f t="shared" si="4"/>
        <v/>
      </c>
      <c r="I86" s="432" t="str">
        <f>IF($C$26=TRUE,(Ⅴ１!H41),"表示不可")</f>
        <v>表示不可</v>
      </c>
      <c r="J86" s="431" t="str">
        <f>IF($C$26=TRUE,(Ⅴ１!I41),"表示不可")</f>
        <v>表示不可</v>
      </c>
      <c r="K86" s="332" t="str">
        <f>IF($C$26=TRUE,(Ⅴ１!J41),"表示不可")</f>
        <v>表示不可</v>
      </c>
      <c r="L86" s="449" t="str">
        <f t="shared" si="5"/>
        <v/>
      </c>
      <c r="M86" s="429" t="str">
        <f>IF($C$26=TRUE,(Ⅴ１!L41),"表示不可")</f>
        <v>表示不可</v>
      </c>
      <c r="N86" s="454" t="str">
        <f>IF($C$26=TRUE,(Ⅴ１!M41),"表示不可")</f>
        <v>表示不可</v>
      </c>
      <c r="O86" s="903" t="str">
        <f>IF($C$26=TRUE,(Ⅴ１!N41),"表示不可")</f>
        <v>表示不可</v>
      </c>
      <c r="P86" s="260"/>
      <c r="Q86" s="848"/>
      <c r="R86" s="849"/>
      <c r="S86" s="848"/>
      <c r="T86" s="835"/>
      <c r="X86" s="70"/>
      <c r="Y86" s="153"/>
      <c r="Z86" s="167"/>
      <c r="AB86" s="71"/>
      <c r="AC86" s="71"/>
      <c r="AD86" s="71"/>
      <c r="AE86" s="71"/>
      <c r="AF86" s="71"/>
      <c r="AG86" s="71"/>
      <c r="AH86" s="71"/>
      <c r="AI86"/>
      <c r="AJ86"/>
      <c r="AK86"/>
    </row>
    <row r="87" spans="1:37" ht="15.75" customHeight="1" x14ac:dyDescent="0.15">
      <c r="A87" s="5">
        <v>37</v>
      </c>
      <c r="B87" s="696" t="str">
        <f t="shared" si="3"/>
        <v/>
      </c>
      <c r="C87" s="417" t="str">
        <f>IF($C$26=TRUE,(Ⅴ１!B42),"表示不可")</f>
        <v>表示不可</v>
      </c>
      <c r="D87" s="418" t="str">
        <f>IF($C$26=TRUE,(Ⅴ１!C42),"表示不可")</f>
        <v>表示不可</v>
      </c>
      <c r="E87" s="418" t="str">
        <f>IF($C$26=TRUE,(Ⅴ１!D42),"表示不可")</f>
        <v>表示不可</v>
      </c>
      <c r="F87" s="419" t="str">
        <f>IF($C$26=TRUE,(Ⅴ１!E42),"表示不可")</f>
        <v>表示不可</v>
      </c>
      <c r="G87" s="330" t="str">
        <f>IF($C$26=TRUE,(Ⅴ１!F42),"表示不可")</f>
        <v>表示不可</v>
      </c>
      <c r="H87" s="420" t="str">
        <f t="shared" si="4"/>
        <v/>
      </c>
      <c r="I87" s="421" t="str">
        <f>IF($C$26=TRUE,(Ⅴ１!H42),"表示不可")</f>
        <v>表示不可</v>
      </c>
      <c r="J87" s="420" t="str">
        <f>IF($C$26=TRUE,(Ⅴ１!I42),"表示不可")</f>
        <v>表示不可</v>
      </c>
      <c r="K87" s="422" t="str">
        <f>IF($C$26=TRUE,(Ⅴ１!J42),"表示不可")</f>
        <v>表示不可</v>
      </c>
      <c r="L87" s="451" t="str">
        <f t="shared" si="5"/>
        <v/>
      </c>
      <c r="M87" s="418" t="str">
        <f>IF($C$26=TRUE,(Ⅴ１!L42),"表示不可")</f>
        <v>表示不可</v>
      </c>
      <c r="N87" s="450" t="str">
        <f>IF($C$26=TRUE,(Ⅴ１!M42),"表示不可")</f>
        <v>表示不可</v>
      </c>
      <c r="O87" s="906" t="str">
        <f>IF($C$26=TRUE,(Ⅴ１!N42),"表示不可")</f>
        <v>表示不可</v>
      </c>
      <c r="P87" s="260"/>
      <c r="Q87" s="844"/>
      <c r="R87" s="845"/>
      <c r="S87" s="844"/>
      <c r="T87" s="828"/>
      <c r="X87" s="70"/>
      <c r="Y87" s="153"/>
      <c r="Z87" s="167"/>
      <c r="AB87" s="71"/>
      <c r="AC87" s="71"/>
      <c r="AD87" s="71"/>
      <c r="AE87" s="71"/>
      <c r="AF87" s="71"/>
      <c r="AG87" s="71"/>
      <c r="AH87" s="71"/>
      <c r="AI87"/>
      <c r="AJ87"/>
      <c r="AK87"/>
    </row>
    <row r="88" spans="1:37" ht="15.75" customHeight="1" x14ac:dyDescent="0.15">
      <c r="A88" s="5">
        <v>38</v>
      </c>
      <c r="B88" s="696" t="str">
        <f t="shared" si="3"/>
        <v/>
      </c>
      <c r="C88" s="417" t="str">
        <f>IF($C$26=TRUE,(Ⅴ１!B43),"表示不可")</f>
        <v>表示不可</v>
      </c>
      <c r="D88" s="418" t="str">
        <f>IF($C$26=TRUE,(Ⅴ１!C43),"表示不可")</f>
        <v>表示不可</v>
      </c>
      <c r="E88" s="418" t="str">
        <f>IF($C$26=TRUE,(Ⅴ１!D43),"表示不可")</f>
        <v>表示不可</v>
      </c>
      <c r="F88" s="419" t="str">
        <f>IF($C$26=TRUE,(Ⅴ１!E43),"表示不可")</f>
        <v>表示不可</v>
      </c>
      <c r="G88" s="330" t="str">
        <f>IF($C$26=TRUE,(Ⅴ１!F43),"表示不可")</f>
        <v>表示不可</v>
      </c>
      <c r="H88" s="420" t="str">
        <f t="shared" si="4"/>
        <v/>
      </c>
      <c r="I88" s="421" t="str">
        <f>IF($C$26=TRUE,(Ⅴ１!H43),"表示不可")</f>
        <v>表示不可</v>
      </c>
      <c r="J88" s="420" t="str">
        <f>IF($C$26=TRUE,(Ⅴ１!I43),"表示不可")</f>
        <v>表示不可</v>
      </c>
      <c r="K88" s="422" t="str">
        <f>IF($C$26=TRUE,(Ⅴ１!J43),"表示不可")</f>
        <v>表示不可</v>
      </c>
      <c r="L88" s="451" t="str">
        <f t="shared" si="5"/>
        <v/>
      </c>
      <c r="M88" s="418" t="str">
        <f>IF($C$26=TRUE,(Ⅴ１!L43),"表示不可")</f>
        <v>表示不可</v>
      </c>
      <c r="N88" s="450" t="str">
        <f>IF($C$26=TRUE,(Ⅴ１!M43),"表示不可")</f>
        <v>表示不可</v>
      </c>
      <c r="O88" s="906" t="str">
        <f>IF($C$26=TRUE,(Ⅴ１!N43),"表示不可")</f>
        <v>表示不可</v>
      </c>
      <c r="P88" s="260"/>
      <c r="Q88" s="844"/>
      <c r="R88" s="845"/>
      <c r="S88" s="844"/>
      <c r="T88" s="828"/>
      <c r="X88" s="70"/>
      <c r="Y88" s="153"/>
      <c r="Z88" s="167"/>
      <c r="AB88" s="71"/>
      <c r="AC88" s="71"/>
      <c r="AD88" s="71"/>
      <c r="AE88" s="71"/>
      <c r="AF88" s="71"/>
      <c r="AG88" s="71"/>
      <c r="AH88" s="71"/>
      <c r="AI88"/>
      <c r="AJ88"/>
      <c r="AK88"/>
    </row>
    <row r="89" spans="1:37" ht="15.75" customHeight="1" x14ac:dyDescent="0.15">
      <c r="A89" s="5">
        <v>39</v>
      </c>
      <c r="B89" s="696" t="str">
        <f t="shared" si="3"/>
        <v/>
      </c>
      <c r="C89" s="417" t="str">
        <f>IF($C$26=TRUE,(Ⅴ１!B44),"表示不可")</f>
        <v>表示不可</v>
      </c>
      <c r="D89" s="418" t="str">
        <f>IF($C$26=TRUE,(Ⅴ１!C44),"表示不可")</f>
        <v>表示不可</v>
      </c>
      <c r="E89" s="418" t="str">
        <f>IF($C$26=TRUE,(Ⅴ１!D44),"表示不可")</f>
        <v>表示不可</v>
      </c>
      <c r="F89" s="419" t="str">
        <f>IF($C$26=TRUE,(Ⅴ１!E44),"表示不可")</f>
        <v>表示不可</v>
      </c>
      <c r="G89" s="330" t="str">
        <f>IF($C$26=TRUE,(Ⅴ１!F44),"表示不可")</f>
        <v>表示不可</v>
      </c>
      <c r="H89" s="420" t="str">
        <f t="shared" si="4"/>
        <v/>
      </c>
      <c r="I89" s="421" t="str">
        <f>IF($C$26=TRUE,(Ⅴ１!H44),"表示不可")</f>
        <v>表示不可</v>
      </c>
      <c r="J89" s="420" t="str">
        <f>IF($C$26=TRUE,(Ⅴ１!I44),"表示不可")</f>
        <v>表示不可</v>
      </c>
      <c r="K89" s="422" t="str">
        <f>IF($C$26=TRUE,(Ⅴ１!J44),"表示不可")</f>
        <v>表示不可</v>
      </c>
      <c r="L89" s="451" t="str">
        <f t="shared" si="5"/>
        <v/>
      </c>
      <c r="M89" s="418" t="str">
        <f>IF($C$26=TRUE,(Ⅴ１!L44),"表示不可")</f>
        <v>表示不可</v>
      </c>
      <c r="N89" s="450" t="str">
        <f>IF($C$26=TRUE,(Ⅴ１!M44),"表示不可")</f>
        <v>表示不可</v>
      </c>
      <c r="O89" s="906" t="str">
        <f>IF($C$26=TRUE,(Ⅴ１!N44),"表示不可")</f>
        <v>表示不可</v>
      </c>
      <c r="P89" s="260"/>
      <c r="Q89" s="844"/>
      <c r="R89" s="845"/>
      <c r="S89" s="844"/>
      <c r="T89" s="828"/>
      <c r="X89" s="70"/>
      <c r="Y89" s="153"/>
      <c r="Z89" s="167"/>
      <c r="AB89" s="71"/>
      <c r="AC89" s="71"/>
      <c r="AD89" s="71"/>
      <c r="AE89" s="71"/>
      <c r="AF89" s="71"/>
      <c r="AG89" s="71"/>
      <c r="AH89" s="71"/>
      <c r="AI89"/>
      <c r="AJ89"/>
      <c r="AK89"/>
    </row>
    <row r="90" spans="1:37" ht="15.75" customHeight="1" thickBot="1" x14ac:dyDescent="0.2">
      <c r="A90" s="5">
        <v>40</v>
      </c>
      <c r="B90" s="699" t="str">
        <f t="shared" si="3"/>
        <v/>
      </c>
      <c r="C90" s="433" t="str">
        <f>IF($C$26=TRUE,(Ⅴ１!B45),"表示不可")</f>
        <v>表示不可</v>
      </c>
      <c r="D90" s="434" t="str">
        <f>IF($C$26=TRUE,(Ⅴ１!C45),"表示不可")</f>
        <v>表示不可</v>
      </c>
      <c r="E90" s="434" t="str">
        <f>IF($C$26=TRUE,(Ⅴ１!D45),"表示不可")</f>
        <v>表示不可</v>
      </c>
      <c r="F90" s="435" t="str">
        <f>IF($C$26=TRUE,(Ⅴ１!E45),"表示不可")</f>
        <v>表示不可</v>
      </c>
      <c r="G90" s="333" t="str">
        <f>IF($C$26=TRUE,(Ⅴ１!F45),"表示不可")</f>
        <v>表示不可</v>
      </c>
      <c r="H90" s="436" t="str">
        <f t="shared" si="4"/>
        <v/>
      </c>
      <c r="I90" s="438" t="str">
        <f>IF($C$26=TRUE,(Ⅴ１!H45),"表示不可")</f>
        <v>表示不可</v>
      </c>
      <c r="J90" s="436" t="str">
        <f>IF($C$26=TRUE,(Ⅴ１!I45),"表示不可")</f>
        <v>表示不可</v>
      </c>
      <c r="K90" s="437" t="str">
        <f>IF($C$26=TRUE,(Ⅴ１!J45),"表示不可")</f>
        <v>表示不可</v>
      </c>
      <c r="L90" s="455" t="str">
        <f t="shared" si="5"/>
        <v/>
      </c>
      <c r="M90" s="434" t="str">
        <f>IF($C$26=TRUE,(Ⅴ１!L45),"表示不可")</f>
        <v>表示不可</v>
      </c>
      <c r="N90" s="456" t="str">
        <f>IF($C$26=TRUE,(Ⅴ１!M45),"表示不可")</f>
        <v>表示不可</v>
      </c>
      <c r="O90" s="913" t="str">
        <f>IF($C$26=TRUE,(Ⅴ１!N45),"表示不可")</f>
        <v>表示不可</v>
      </c>
      <c r="P90" s="260"/>
      <c r="Q90" s="846"/>
      <c r="R90" s="847"/>
      <c r="S90" s="846"/>
      <c r="T90" s="832"/>
      <c r="X90" s="70"/>
      <c r="Y90" s="153"/>
      <c r="Z90" s="167"/>
      <c r="AB90" s="71"/>
      <c r="AC90" s="71"/>
      <c r="AD90" s="71"/>
      <c r="AE90" s="71"/>
      <c r="AF90" s="71"/>
      <c r="AG90" s="71"/>
      <c r="AH90" s="71"/>
      <c r="AI90"/>
      <c r="AJ90"/>
      <c r="AK90"/>
    </row>
    <row r="91" spans="1:37" ht="6" customHeight="1" x14ac:dyDescent="0.15">
      <c r="Q91" s="143"/>
      <c r="R91" s="143"/>
      <c r="S91" s="143"/>
      <c r="T91" s="143"/>
      <c r="X91" s="76"/>
      <c r="Y91" s="70"/>
      <c r="Z91" s="167"/>
      <c r="AB91" s="71"/>
      <c r="AC91" s="71"/>
      <c r="AD91" s="71"/>
      <c r="AE91" s="71"/>
      <c r="AF91" s="71"/>
      <c r="AG91" s="71"/>
      <c r="AH91" s="71"/>
      <c r="AI91" s="71"/>
      <c r="AJ91" s="71"/>
      <c r="AK91" s="70"/>
    </row>
    <row r="92" spans="1:37" ht="40.5" customHeight="1" x14ac:dyDescent="0.15">
      <c r="C92" s="1060" t="str">
        <f>"　高文連個人情報に関する保護規定を承諾したうえで、上記のとおり"&amp;B1&amp;"への参加を申し込みます。"</f>
        <v>　高文連個人情報に関する保護規定を承諾したうえで、上記のとおり第44回宮崎県高等学校総合文化祭 放送部門　
第47回全国高等学校総合文化祭放送部門　宮崎県予選への参加を申し込みます。</v>
      </c>
      <c r="D92" s="1060"/>
      <c r="E92" s="1060"/>
      <c r="F92" s="1060"/>
      <c r="G92" s="1060"/>
      <c r="H92" s="1060"/>
      <c r="I92" s="1060"/>
      <c r="J92" s="1060"/>
      <c r="K92" s="1060"/>
      <c r="L92" s="1060"/>
      <c r="M92" s="1060"/>
      <c r="N92" s="1060"/>
      <c r="O92" s="1060"/>
      <c r="P92" s="1060"/>
      <c r="Q92" s="143"/>
      <c r="R92" s="143"/>
      <c r="S92" s="143"/>
      <c r="T92" s="143"/>
      <c r="X92" s="76"/>
      <c r="Y92" s="70"/>
      <c r="Z92" s="167"/>
      <c r="AB92" s="144"/>
      <c r="AC92" s="144"/>
      <c r="AD92" s="144"/>
      <c r="AE92" s="144"/>
      <c r="AF92" s="144"/>
      <c r="AG92" s="144"/>
      <c r="AH92" s="144"/>
      <c r="AI92" s="71"/>
      <c r="AJ92" s="71"/>
      <c r="AK92" s="70"/>
    </row>
    <row r="93" spans="1:37" s="149" customFormat="1" ht="18.75" customHeight="1" x14ac:dyDescent="0.2">
      <c r="A93" s="145"/>
      <c r="B93" s="700"/>
      <c r="C93" s="1061">
        <f ca="1">(Ⅰ!C23)</f>
        <v>44803</v>
      </c>
      <c r="D93" s="1061"/>
      <c r="E93" s="145"/>
      <c r="F93" s="146"/>
      <c r="G93" s="145"/>
      <c r="H93" s="146"/>
      <c r="I93" s="145"/>
      <c r="J93" s="145"/>
      <c r="K93" s="50"/>
      <c r="L93" s="145"/>
      <c r="M93" s="145"/>
      <c r="N93" s="147"/>
      <c r="O93" s="147"/>
      <c r="P93" s="280"/>
      <c r="Q93" s="148"/>
      <c r="R93" s="148"/>
      <c r="S93" s="148"/>
      <c r="T93" s="148"/>
      <c r="U93" s="145"/>
      <c r="V93" s="145"/>
      <c r="W93" s="70"/>
      <c r="X93" s="76"/>
      <c r="Y93" s="70"/>
      <c r="Z93" s="167"/>
      <c r="AA93" s="168"/>
      <c r="AB93" s="71"/>
      <c r="AC93" s="71"/>
      <c r="AD93" s="71"/>
      <c r="AE93" s="71"/>
      <c r="AF93" s="71"/>
      <c r="AG93" s="71"/>
      <c r="AH93" s="71"/>
      <c r="AI93" s="144"/>
      <c r="AJ93" s="144"/>
      <c r="AK93" s="70"/>
    </row>
    <row r="94" spans="1:37" ht="18.75" customHeight="1" x14ac:dyDescent="0.15">
      <c r="C94" s="375" t="s">
        <v>334</v>
      </c>
      <c r="D94" s="375"/>
      <c r="K94" s="50" t="s">
        <v>88</v>
      </c>
      <c r="L94" s="150"/>
      <c r="M94" s="374">
        <f>C3</f>
        <v>0</v>
      </c>
      <c r="N94" s="181">
        <f>C3</f>
        <v>0</v>
      </c>
      <c r="O94" s="182"/>
      <c r="P94" s="182"/>
      <c r="Q94" s="143"/>
      <c r="R94" s="143"/>
      <c r="S94" s="143"/>
      <c r="T94" s="143"/>
      <c r="X94" s="76"/>
      <c r="Y94" s="76"/>
      <c r="Z94" s="45"/>
      <c r="AB94" s="71"/>
      <c r="AC94" s="71"/>
      <c r="AD94" s="71"/>
      <c r="AE94" s="71"/>
      <c r="AF94" s="71"/>
      <c r="AG94" s="71"/>
      <c r="AH94" s="71"/>
      <c r="AI94" s="71"/>
      <c r="AJ94" s="71"/>
      <c r="AK94" s="70"/>
    </row>
    <row r="95" spans="1:37" ht="18.75" customHeight="1" x14ac:dyDescent="0.15">
      <c r="C95" s="375" t="s">
        <v>402</v>
      </c>
      <c r="D95" s="375"/>
      <c r="K95" s="151" t="s">
        <v>137</v>
      </c>
      <c r="L95" s="152"/>
      <c r="M95" s="1059">
        <f>(Ⅰ!C21)</f>
        <v>0</v>
      </c>
      <c r="N95" s="1059"/>
      <c r="O95" s="1059"/>
      <c r="P95" s="373" t="s">
        <v>332</v>
      </c>
      <c r="Q95" s="143"/>
      <c r="R95" s="143"/>
      <c r="S95" s="143"/>
      <c r="T95" s="143"/>
      <c r="W95" s="76"/>
      <c r="X95" s="76"/>
      <c r="Y95" s="76"/>
      <c r="Z95" s="45"/>
      <c r="AB95" s="77"/>
      <c r="AC95" s="77"/>
      <c r="AD95" s="77"/>
      <c r="AE95" s="77"/>
      <c r="AF95" s="77"/>
      <c r="AG95" s="77"/>
      <c r="AH95" s="77"/>
      <c r="AI95" s="71"/>
      <c r="AJ95" s="71"/>
      <c r="AK95" s="70"/>
    </row>
    <row r="96" spans="1:37" s="46" customFormat="1" ht="61.5" customHeight="1" x14ac:dyDescent="0.15">
      <c r="A96" s="45"/>
      <c r="B96" s="1147" t="str">
        <f>B1</f>
        <v>第44回宮崎県高等学校総合文化祭 放送部門　
第47回全国高等学校総合文化祭放送部門　宮崎県予選</v>
      </c>
      <c r="C96" s="1147"/>
      <c r="D96" s="1147"/>
      <c r="E96" s="1147"/>
      <c r="F96" s="1147"/>
      <c r="G96" s="1147"/>
      <c r="H96" s="1147"/>
      <c r="I96" s="1147"/>
      <c r="J96" s="1147"/>
      <c r="K96" s="1147"/>
      <c r="L96" s="184"/>
      <c r="M96" s="183" t="s">
        <v>144</v>
      </c>
      <c r="N96" s="68" t="s">
        <v>139</v>
      </c>
      <c r="O96" s="116"/>
      <c r="P96" s="279"/>
      <c r="Q96" s="143"/>
      <c r="R96" s="143"/>
      <c r="S96" s="143"/>
      <c r="T96" s="143"/>
      <c r="U96" s="45"/>
      <c r="V96" s="45"/>
      <c r="W96" s="76"/>
      <c r="X96" s="76"/>
      <c r="Y96" s="70"/>
      <c r="Z96" s="45"/>
      <c r="AA96" s="168"/>
      <c r="AB96" s="77"/>
      <c r="AC96" s="77"/>
      <c r="AD96" s="77"/>
      <c r="AE96" s="77"/>
      <c r="AF96" s="77"/>
      <c r="AG96" s="77"/>
      <c r="AH96" s="77"/>
      <c r="AI96" s="111"/>
      <c r="AJ96" s="111"/>
      <c r="AK96" s="111"/>
    </row>
    <row r="97" spans="1:37" s="46" customFormat="1" ht="21" customHeight="1" x14ac:dyDescent="0.15">
      <c r="A97" s="45"/>
      <c r="B97" s="117" t="s">
        <v>99</v>
      </c>
      <c r="C97" s="286" t="s">
        <v>99</v>
      </c>
      <c r="D97" s="1150">
        <f>C3</f>
        <v>0</v>
      </c>
      <c r="E97" s="1150"/>
      <c r="F97" s="1150"/>
      <c r="G97" s="1150"/>
      <c r="H97" s="1150"/>
      <c r="I97" s="1150"/>
      <c r="J97" s="262"/>
      <c r="K97" s="315"/>
      <c r="L97" s="157"/>
      <c r="M97" s="157"/>
      <c r="N97" s="118"/>
      <c r="O97" s="118"/>
      <c r="P97" s="118"/>
      <c r="Q97" s="143"/>
      <c r="R97" s="143"/>
      <c r="S97" s="143"/>
      <c r="T97" s="143"/>
      <c r="U97" s="45"/>
      <c r="V97" s="45"/>
      <c r="W97" s="76"/>
      <c r="X97" s="76"/>
      <c r="Y97" s="70"/>
      <c r="Z97" s="45"/>
      <c r="AA97" s="168"/>
      <c r="AB97" s="76"/>
      <c r="AC97" s="76"/>
      <c r="AD97" s="76"/>
      <c r="AE97" s="77"/>
      <c r="AF97" s="77"/>
      <c r="AG97" s="77"/>
      <c r="AH97" s="77"/>
      <c r="AI97" s="111"/>
      <c r="AJ97" s="111"/>
      <c r="AK97" s="111"/>
    </row>
    <row r="98" spans="1:37" s="46" customFormat="1" ht="7.5" customHeight="1" x14ac:dyDescent="0.15">
      <c r="A98" s="45"/>
      <c r="B98" s="82"/>
      <c r="C98" s="379"/>
      <c r="D98" s="380"/>
      <c r="E98" s="379"/>
      <c r="F98" s="380"/>
      <c r="G98" s="262"/>
      <c r="H98" s="262"/>
      <c r="I98" s="262"/>
      <c r="J98" s="262"/>
      <c r="K98" s="265"/>
      <c r="L98" s="44"/>
      <c r="M98" s="44"/>
      <c r="N98" s="79"/>
      <c r="O98" s="79"/>
      <c r="P98" s="118"/>
      <c r="Q98" s="143"/>
      <c r="R98" s="143"/>
      <c r="S98" s="143"/>
      <c r="T98" s="143"/>
      <c r="U98" s="45"/>
      <c r="V98" s="45"/>
      <c r="W98" s="76"/>
      <c r="X98" s="76"/>
      <c r="Y98" s="70"/>
      <c r="Z98" s="45"/>
      <c r="AA98" s="168"/>
      <c r="AB98" s="77"/>
      <c r="AC98" s="77"/>
      <c r="AD98" s="77"/>
      <c r="AE98" s="77"/>
      <c r="AF98" s="77"/>
      <c r="AG98" s="77"/>
      <c r="AH98" s="77"/>
      <c r="AI98" s="111"/>
      <c r="AJ98" s="111"/>
      <c r="AK98" s="111"/>
    </row>
    <row r="99" spans="1:37" s="46" customFormat="1" ht="16.5" customHeight="1" x14ac:dyDescent="0.15">
      <c r="A99" s="45"/>
      <c r="B99" s="119" t="s">
        <v>102</v>
      </c>
      <c r="C99" s="381" t="s">
        <v>102</v>
      </c>
      <c r="D99" s="159">
        <f>(Ⅰ!C71)</f>
        <v>0</v>
      </c>
      <c r="E99" s="382"/>
      <c r="F99" s="383"/>
      <c r="G99" s="262"/>
      <c r="H99" s="262"/>
      <c r="I99" s="262"/>
      <c r="J99" s="262"/>
      <c r="K99" s="384"/>
      <c r="L99" s="113"/>
      <c r="M99" s="392" t="s">
        <v>145</v>
      </c>
      <c r="N99" s="393">
        <v>1</v>
      </c>
      <c r="O99" s="394">
        <v>2</v>
      </c>
      <c r="P99" s="395" t="s">
        <v>107</v>
      </c>
      <c r="Q99" s="143"/>
      <c r="R99" s="143"/>
      <c r="S99" s="143"/>
      <c r="T99" s="143"/>
      <c r="U99" s="45"/>
      <c r="V99" s="45"/>
      <c r="W99" s="76"/>
      <c r="X99" s="76"/>
      <c r="Y99" s="70"/>
      <c r="Z99" s="45"/>
      <c r="AA99" s="168"/>
      <c r="AB99" s="77"/>
      <c r="AC99" s="77"/>
      <c r="AD99" s="77"/>
      <c r="AE99" s="77"/>
      <c r="AF99" s="77"/>
      <c r="AG99" s="77"/>
      <c r="AH99" s="77"/>
      <c r="AI99" s="111"/>
      <c r="AJ99" s="111"/>
      <c r="AK99" s="111"/>
    </row>
    <row r="100" spans="1:37" s="46" customFormat="1" ht="7.5" hidden="1" customHeight="1" x14ac:dyDescent="0.15">
      <c r="A100" s="45"/>
      <c r="B100" s="122"/>
      <c r="C100" s="176"/>
      <c r="D100" s="120"/>
      <c r="E100" s="90"/>
      <c r="F100" s="80"/>
      <c r="G100" s="1068"/>
      <c r="H100" s="1068"/>
      <c r="I100" s="1068"/>
      <c r="J100" s="113"/>
      <c r="K100" s="121"/>
      <c r="L100" s="121"/>
      <c r="M100" s="121"/>
      <c r="N100" s="121"/>
      <c r="O100" s="121"/>
      <c r="P100" s="121"/>
      <c r="Q100" s="143"/>
      <c r="R100" s="143"/>
      <c r="S100" s="143"/>
      <c r="T100" s="143"/>
      <c r="U100" s="45"/>
      <c r="V100" s="45"/>
      <c r="W100" s="77"/>
      <c r="X100" s="77"/>
      <c r="Y100" s="77"/>
      <c r="Z100" s="45"/>
      <c r="AA100" s="168"/>
      <c r="AB100" s="77"/>
      <c r="AC100" s="77"/>
      <c r="AD100" s="77"/>
      <c r="AE100" s="77"/>
      <c r="AF100" s="77"/>
      <c r="AG100" s="77"/>
      <c r="AH100" s="77"/>
      <c r="AI100" s="111"/>
      <c r="AJ100" s="111"/>
      <c r="AK100" s="111"/>
    </row>
    <row r="101" spans="1:37" s="46" customFormat="1" ht="16.5" hidden="1" customHeight="1" x14ac:dyDescent="0.15">
      <c r="A101" s="45"/>
      <c r="B101" s="123" t="s">
        <v>104</v>
      </c>
      <c r="C101" s="161">
        <f>D47</f>
        <v>0</v>
      </c>
      <c r="D101" s="124" t="s">
        <v>105</v>
      </c>
      <c r="E101" s="159">
        <f>H47</f>
        <v>0</v>
      </c>
      <c r="F101" s="80"/>
      <c r="G101" s="1068"/>
      <c r="H101" s="1068"/>
      <c r="I101" s="1068"/>
      <c r="J101" s="47"/>
      <c r="K101" s="45"/>
      <c r="L101" s="45"/>
      <c r="M101" s="185"/>
      <c r="N101" s="180"/>
      <c r="O101" s="51"/>
      <c r="P101" s="117"/>
      <c r="Q101" s="143"/>
      <c r="R101" s="143"/>
      <c r="S101" s="143"/>
      <c r="T101" s="143"/>
      <c r="U101" s="45"/>
      <c r="V101" s="45"/>
      <c r="W101" s="77"/>
      <c r="X101" s="77"/>
      <c r="Y101" s="77"/>
      <c r="Z101" s="45"/>
      <c r="AA101" s="168"/>
      <c r="AB101" s="77"/>
      <c r="AC101" s="77"/>
      <c r="AD101" s="77"/>
      <c r="AE101" s="77"/>
      <c r="AF101" s="77"/>
      <c r="AG101" s="77"/>
      <c r="AH101" s="77"/>
      <c r="AI101" s="111"/>
      <c r="AJ101" s="111"/>
      <c r="AK101" s="111"/>
    </row>
    <row r="102" spans="1:37" s="46" customFormat="1" ht="7.5" customHeight="1" thickBot="1" x14ac:dyDescent="0.2">
      <c r="A102" s="45"/>
      <c r="B102" s="126"/>
      <c r="C102" s="126"/>
      <c r="D102" s="127"/>
      <c r="E102" s="128"/>
      <c r="F102" s="129"/>
      <c r="G102" s="130"/>
      <c r="H102" s="129"/>
      <c r="I102" s="128"/>
      <c r="J102" s="118"/>
      <c r="K102" s="45"/>
      <c r="L102" s="45"/>
      <c r="M102" s="45"/>
      <c r="N102" s="45"/>
      <c r="O102" s="51"/>
      <c r="P102" s="117"/>
      <c r="Q102" s="143"/>
      <c r="R102" s="143"/>
      <c r="S102" s="143"/>
      <c r="T102" s="143"/>
      <c r="U102" s="45"/>
      <c r="V102" s="45"/>
      <c r="W102" s="76"/>
      <c r="X102" s="76"/>
      <c r="Y102" s="70"/>
      <c r="Z102" s="45"/>
      <c r="AA102" s="168"/>
      <c r="AB102" s="71"/>
      <c r="AC102" s="71"/>
      <c r="AD102" s="71"/>
      <c r="AE102" s="71"/>
      <c r="AF102" s="71"/>
      <c r="AG102" s="71"/>
      <c r="AH102" s="71"/>
      <c r="AI102" s="111"/>
      <c r="AJ102" s="111"/>
      <c r="AK102" s="111"/>
    </row>
    <row r="103" spans="1:37" ht="31.5" customHeight="1" x14ac:dyDescent="0.15">
      <c r="B103" s="1148" t="s">
        <v>357</v>
      </c>
      <c r="C103" s="1062" t="s">
        <v>77</v>
      </c>
      <c r="D103" s="1064" t="str">
        <f>D49</f>
        <v>氏　名</v>
      </c>
      <c r="E103" s="1066" t="s">
        <v>333</v>
      </c>
      <c r="F103" s="1153" t="s">
        <v>78</v>
      </c>
      <c r="G103" s="1154"/>
      <c r="H103" s="762" t="s">
        <v>79</v>
      </c>
      <c r="I103" s="761"/>
      <c r="J103" s="1071" t="s">
        <v>348</v>
      </c>
      <c r="K103" s="1072"/>
      <c r="L103" s="1072"/>
      <c r="M103" s="1073"/>
      <c r="N103" s="1074" t="s">
        <v>368</v>
      </c>
      <c r="O103" s="1075"/>
      <c r="P103" s="114"/>
      <c r="Q103" s="1118" t="str">
        <f>Q49</f>
        <v>R03
新人戦</v>
      </c>
      <c r="R103" s="1119"/>
      <c r="S103" s="1116" t="str">
        <f>S49</f>
        <v>R04
NHK杯</v>
      </c>
      <c r="T103" s="1117"/>
      <c r="X103" s="76"/>
      <c r="Y103" s="70"/>
      <c r="Z103" s="167"/>
      <c r="AB103" s="71"/>
      <c r="AC103" s="71"/>
      <c r="AD103" s="71"/>
      <c r="AE103" s="71"/>
      <c r="AF103" s="71"/>
      <c r="AG103" s="71"/>
      <c r="AH103" s="71"/>
      <c r="AI103" s="71"/>
      <c r="AJ103" s="71"/>
      <c r="AK103" s="70"/>
    </row>
    <row r="104" spans="1:37" ht="24.75" customHeight="1" thickBot="1" x14ac:dyDescent="0.2">
      <c r="B104" s="1149"/>
      <c r="C104" s="1063"/>
      <c r="D104" s="1065"/>
      <c r="E104" s="1067"/>
      <c r="F104" s="1155"/>
      <c r="G104" s="1156"/>
      <c r="H104" s="949" t="s">
        <v>81</v>
      </c>
      <c r="I104" s="749"/>
      <c r="J104" s="1069" t="s">
        <v>351</v>
      </c>
      <c r="K104" s="1076"/>
      <c r="L104" s="1069" t="s">
        <v>352</v>
      </c>
      <c r="M104" s="1070"/>
      <c r="N104" s="1077" t="s">
        <v>242</v>
      </c>
      <c r="O104" s="1078"/>
      <c r="P104" s="281"/>
      <c r="Q104" s="548" t="s">
        <v>110</v>
      </c>
      <c r="R104" s="549" t="s">
        <v>111</v>
      </c>
      <c r="S104" s="557" t="s">
        <v>110</v>
      </c>
      <c r="T104" s="550" t="s">
        <v>111</v>
      </c>
      <c r="X104" s="76"/>
      <c r="Y104" s="70"/>
      <c r="Z104" s="167"/>
      <c r="AB104" s="71"/>
      <c r="AC104" s="71"/>
      <c r="AD104" s="71"/>
      <c r="AE104" s="71"/>
      <c r="AF104" s="71"/>
      <c r="AG104" s="71"/>
      <c r="AH104" s="71"/>
      <c r="AI104" s="71"/>
      <c r="AJ104" s="71"/>
      <c r="AK104" s="70"/>
    </row>
    <row r="105" spans="1:37" ht="15.75" customHeight="1" thickTop="1" x14ac:dyDescent="0.15">
      <c r="A105" s="5">
        <v>41</v>
      </c>
      <c r="B105" s="698" t="str">
        <f>IF($C$4="", "",$C$4)</f>
        <v/>
      </c>
      <c r="C105" s="457" t="str">
        <f>IF($C$26=TRUE,(Ⅴ１!B46),"表示不可")</f>
        <v>表示不可</v>
      </c>
      <c r="D105" s="458" t="str">
        <f>IF($C$26=TRUE,(Ⅴ１!C46),"表示不可")</f>
        <v>表示不可</v>
      </c>
      <c r="E105" s="459" t="str">
        <f>IF($C$26=TRUE,(Ⅴ１!D46),"表示不可")</f>
        <v>表示不可</v>
      </c>
      <c r="F105" s="460" t="str">
        <f>IF($C$26=TRUE,(Ⅴ１!E46),"表示不可")</f>
        <v>表示不可</v>
      </c>
      <c r="G105" s="443" t="str">
        <f>IF($C$26=TRUE,(Ⅴ１!F46),"表示不可")</f>
        <v>表示不可</v>
      </c>
      <c r="H105" s="431" t="str">
        <f>IF(C105="アナウンス","記入→","")</f>
        <v/>
      </c>
      <c r="I105" s="448" t="str">
        <f>IF($C$26=TRUE,(Ⅴ１!H46),"表示不可")</f>
        <v>表示不可</v>
      </c>
      <c r="J105" s="431" t="str">
        <f>IF($C$26=TRUE,(Ⅴ１!I46),"表示不可")</f>
        <v>表示不可</v>
      </c>
      <c r="K105" s="332" t="str">
        <f>IF($C$26=TRUE,(Ⅴ１!J46),"表示不可")</f>
        <v>表示不可</v>
      </c>
      <c r="L105" s="449" t="str">
        <f>IF(C105="朗読","記入→","")</f>
        <v/>
      </c>
      <c r="M105" s="459" t="str">
        <f>IF($C$26=TRUE,(Ⅴ１!L46),"表示不可")</f>
        <v>表示不可</v>
      </c>
      <c r="N105" s="454" t="str">
        <f>IF($C$26=TRUE,(Ⅴ１!M46),"表示不可")</f>
        <v>表示不可</v>
      </c>
      <c r="O105" s="903" t="str">
        <f>IF($C$26=TRUE,(Ⅴ１!N46),"表示不可")</f>
        <v>表示不可</v>
      </c>
      <c r="P105" s="260"/>
      <c r="Q105" s="842"/>
      <c r="R105" s="843"/>
      <c r="S105" s="551"/>
      <c r="T105" s="825"/>
      <c r="X105" s="70"/>
      <c r="Y105" s="153"/>
      <c r="Z105" s="167"/>
      <c r="AB105" s="71"/>
      <c r="AC105" s="71"/>
      <c r="AD105" s="71"/>
      <c r="AE105" s="71"/>
      <c r="AF105" s="71"/>
      <c r="AG105" s="71"/>
      <c r="AH105" s="71"/>
    </row>
    <row r="106" spans="1:37" ht="15.75" customHeight="1" x14ac:dyDescent="0.15">
      <c r="A106" s="5">
        <v>42</v>
      </c>
      <c r="B106" s="701" t="str">
        <f t="shared" ref="B106:B124" si="6">IF($C$4="", "",$C$4)</f>
        <v/>
      </c>
      <c r="C106" s="461" t="str">
        <f>IF($C$26=TRUE,(Ⅴ１!B47),"表示不可")</f>
        <v>表示不可</v>
      </c>
      <c r="D106" s="462" t="str">
        <f>IF($C$26=TRUE,(Ⅴ１!C47),"表示不可")</f>
        <v>表示不可</v>
      </c>
      <c r="E106" s="463" t="str">
        <f>IF($C$26=TRUE,(Ⅴ１!D47),"表示不可")</f>
        <v>表示不可</v>
      </c>
      <c r="F106" s="464" t="str">
        <f>IF($C$26=TRUE,(Ⅴ１!E47),"表示不可")</f>
        <v>表示不可</v>
      </c>
      <c r="G106" s="422" t="str">
        <f>IF($C$26=TRUE,(Ⅴ１!F47),"表示不可")</f>
        <v>表示不可</v>
      </c>
      <c r="H106" s="465" t="str">
        <f t="shared" ref="H106:H124" si="7">IF(C106="アナウンス","記入→","")</f>
        <v/>
      </c>
      <c r="I106" s="466" t="str">
        <f>IF($C$26=TRUE,(Ⅴ１!H47),"表示不可")</f>
        <v>表示不可</v>
      </c>
      <c r="J106" s="465" t="str">
        <f>IF($C$26=TRUE,(Ⅴ１!I47),"表示不可")</f>
        <v>表示不可</v>
      </c>
      <c r="K106" s="422" t="str">
        <f>IF($C$26=TRUE,(Ⅴ１!J47),"表示不可")</f>
        <v>表示不可</v>
      </c>
      <c r="L106" s="467" t="str">
        <f t="shared" ref="L106:L124" si="8">IF(C106="朗読","記入→","")</f>
        <v/>
      </c>
      <c r="M106" s="463" t="str">
        <f>IF($C$26=TRUE,(Ⅴ１!L47),"表示不可")</f>
        <v>表示不可</v>
      </c>
      <c r="N106" s="468" t="str">
        <f>IF($C$26=TRUE,(Ⅴ１!M47),"表示不可")</f>
        <v>表示不可</v>
      </c>
      <c r="O106" s="904" t="str">
        <f>IF($C$26=TRUE,(Ⅴ１!N47),"表示不可")</f>
        <v>表示不可</v>
      </c>
      <c r="P106" s="260"/>
      <c r="Q106" s="844"/>
      <c r="R106" s="845"/>
      <c r="S106" s="552"/>
      <c r="T106" s="828"/>
      <c r="X106" s="70"/>
      <c r="Y106" s="153"/>
      <c r="Z106" s="167"/>
      <c r="AB106" s="71"/>
      <c r="AC106" s="71"/>
      <c r="AD106" s="71"/>
      <c r="AE106" s="71"/>
      <c r="AF106" s="71"/>
      <c r="AG106" s="71"/>
      <c r="AH106" s="71"/>
    </row>
    <row r="107" spans="1:37" ht="15.75" customHeight="1" x14ac:dyDescent="0.15">
      <c r="A107" s="5">
        <v>43</v>
      </c>
      <c r="B107" s="701" t="str">
        <f t="shared" si="6"/>
        <v/>
      </c>
      <c r="C107" s="461" t="str">
        <f>IF($C$26=TRUE,(Ⅴ１!B48),"表示不可")</f>
        <v>表示不可</v>
      </c>
      <c r="D107" s="462" t="str">
        <f>IF($C$26=TRUE,(Ⅴ１!C48),"表示不可")</f>
        <v>表示不可</v>
      </c>
      <c r="E107" s="463" t="str">
        <f>IF($C$26=TRUE,(Ⅴ１!D48),"表示不可")</f>
        <v>表示不可</v>
      </c>
      <c r="F107" s="464" t="str">
        <f>IF($C$26=TRUE,(Ⅴ１!E48),"表示不可")</f>
        <v>表示不可</v>
      </c>
      <c r="G107" s="422" t="str">
        <f>IF($C$26=TRUE,(Ⅴ１!F48),"表示不可")</f>
        <v>表示不可</v>
      </c>
      <c r="H107" s="465" t="str">
        <f t="shared" si="7"/>
        <v/>
      </c>
      <c r="I107" s="466" t="str">
        <f>IF($C$26=TRUE,(Ⅴ１!H48),"表示不可")</f>
        <v>表示不可</v>
      </c>
      <c r="J107" s="465" t="str">
        <f>IF($C$26=TRUE,(Ⅴ１!I48),"表示不可")</f>
        <v>表示不可</v>
      </c>
      <c r="K107" s="422" t="str">
        <f>IF($C$26=TRUE,(Ⅴ１!J48),"表示不可")</f>
        <v>表示不可</v>
      </c>
      <c r="L107" s="467" t="str">
        <f t="shared" si="8"/>
        <v/>
      </c>
      <c r="M107" s="463" t="str">
        <f>IF($C$26=TRUE,(Ⅴ１!L48),"表示不可")</f>
        <v>表示不可</v>
      </c>
      <c r="N107" s="468" t="str">
        <f>IF($C$26=TRUE,(Ⅴ１!M48),"表示不可")</f>
        <v>表示不可</v>
      </c>
      <c r="O107" s="904" t="str">
        <f>IF($C$26=TRUE,(Ⅴ１!N48),"表示不可")</f>
        <v>表示不可</v>
      </c>
      <c r="P107" s="260"/>
      <c r="Q107" s="844"/>
      <c r="R107" s="845"/>
      <c r="S107" s="552"/>
      <c r="T107" s="828"/>
      <c r="X107" s="70"/>
      <c r="Y107" s="153"/>
      <c r="Z107" s="167"/>
      <c r="AB107" s="71"/>
      <c r="AC107" s="71"/>
      <c r="AD107" s="71"/>
      <c r="AE107" s="71"/>
      <c r="AF107" s="71"/>
      <c r="AG107" s="71"/>
      <c r="AH107" s="71"/>
    </row>
    <row r="108" spans="1:37" ht="15.75" customHeight="1" x14ac:dyDescent="0.15">
      <c r="A108" s="5">
        <v>44</v>
      </c>
      <c r="B108" s="701" t="str">
        <f t="shared" si="6"/>
        <v/>
      </c>
      <c r="C108" s="461" t="str">
        <f>IF($C$26=TRUE,(Ⅴ１!B49),"表示不可")</f>
        <v>表示不可</v>
      </c>
      <c r="D108" s="462" t="str">
        <f>IF($C$26=TRUE,(Ⅴ１!C49),"表示不可")</f>
        <v>表示不可</v>
      </c>
      <c r="E108" s="463" t="str">
        <f>IF($C$26=TRUE,(Ⅴ１!D49),"表示不可")</f>
        <v>表示不可</v>
      </c>
      <c r="F108" s="464" t="str">
        <f>IF($C$26=TRUE,(Ⅴ１!E49),"表示不可")</f>
        <v>表示不可</v>
      </c>
      <c r="G108" s="422" t="str">
        <f>IF($C$26=TRUE,(Ⅴ１!F49),"表示不可")</f>
        <v>表示不可</v>
      </c>
      <c r="H108" s="465" t="str">
        <f t="shared" si="7"/>
        <v/>
      </c>
      <c r="I108" s="466" t="str">
        <f>IF($C$26=TRUE,(Ⅴ１!H49),"表示不可")</f>
        <v>表示不可</v>
      </c>
      <c r="J108" s="465" t="str">
        <f>IF($C$26=TRUE,(Ⅴ１!I49),"表示不可")</f>
        <v>表示不可</v>
      </c>
      <c r="K108" s="422" t="str">
        <f>IF($C$26=TRUE,(Ⅴ１!J49),"表示不可")</f>
        <v>表示不可</v>
      </c>
      <c r="L108" s="467" t="str">
        <f t="shared" si="8"/>
        <v/>
      </c>
      <c r="M108" s="463" t="str">
        <f>IF($C$26=TRUE,(Ⅴ１!L49),"表示不可")</f>
        <v>表示不可</v>
      </c>
      <c r="N108" s="468" t="str">
        <f>IF($C$26=TRUE,(Ⅴ１!M49),"表示不可")</f>
        <v>表示不可</v>
      </c>
      <c r="O108" s="904" t="str">
        <f>IF($C$26=TRUE,(Ⅴ１!N49),"表示不可")</f>
        <v>表示不可</v>
      </c>
      <c r="P108" s="260"/>
      <c r="Q108" s="844"/>
      <c r="R108" s="845"/>
      <c r="S108" s="552"/>
      <c r="T108" s="829"/>
      <c r="X108" s="70"/>
      <c r="Y108" s="153"/>
      <c r="Z108" s="167"/>
      <c r="AB108" s="71"/>
      <c r="AC108" s="71"/>
      <c r="AD108" s="71"/>
      <c r="AE108" s="71"/>
      <c r="AF108" s="71"/>
      <c r="AG108" s="71"/>
      <c r="AH108" s="71"/>
    </row>
    <row r="109" spans="1:37" ht="15.75" customHeight="1" thickBot="1" x14ac:dyDescent="0.2">
      <c r="A109" s="5">
        <v>45</v>
      </c>
      <c r="B109" s="702" t="str">
        <f t="shared" si="6"/>
        <v/>
      </c>
      <c r="C109" s="469" t="str">
        <f>IF($C$26=TRUE,(Ⅴ１!B50),"表示不可")</f>
        <v>表示不可</v>
      </c>
      <c r="D109" s="470" t="str">
        <f>IF($C$26=TRUE,(Ⅴ１!C50),"表示不可")</f>
        <v>表示不可</v>
      </c>
      <c r="E109" s="471" t="str">
        <f>IF($C$26=TRUE,(Ⅴ１!D50),"表示不可")</f>
        <v>表示不可</v>
      </c>
      <c r="F109" s="472" t="str">
        <f>IF($C$26=TRUE,(Ⅴ１!E50),"表示不可")</f>
        <v>表示不可</v>
      </c>
      <c r="G109" s="437" t="str">
        <f>IF($C$26=TRUE,(Ⅴ１!F50),"表示不可")</f>
        <v>表示不可</v>
      </c>
      <c r="H109" s="473" t="str">
        <f t="shared" si="7"/>
        <v/>
      </c>
      <c r="I109" s="474" t="str">
        <f>IF($C$26=TRUE,(Ⅴ１!H50),"表示不可")</f>
        <v>表示不可</v>
      </c>
      <c r="J109" s="473" t="str">
        <f>IF($C$26=TRUE,(Ⅴ１!I50),"表示不可")</f>
        <v>表示不可</v>
      </c>
      <c r="K109" s="437" t="str">
        <f>IF($C$26=TRUE,(Ⅴ１!J50),"表示不可")</f>
        <v>表示不可</v>
      </c>
      <c r="L109" s="475" t="str">
        <f t="shared" si="8"/>
        <v/>
      </c>
      <c r="M109" s="471" t="str">
        <f>IF($C$26=TRUE,(Ⅴ１!L50),"表示不可")</f>
        <v>表示不可</v>
      </c>
      <c r="N109" s="476" t="str">
        <f>IF($C$26=TRUE,(Ⅴ１!M50),"表示不可")</f>
        <v>表示不可</v>
      </c>
      <c r="O109" s="905" t="str">
        <f>IF($C$26=TRUE,(Ⅴ１!N50),"表示不可")</f>
        <v>表示不可</v>
      </c>
      <c r="P109" s="260"/>
      <c r="Q109" s="846"/>
      <c r="R109" s="847"/>
      <c r="S109" s="553"/>
      <c r="T109" s="832"/>
      <c r="X109" s="70"/>
      <c r="Y109" s="153"/>
      <c r="Z109" s="167"/>
      <c r="AB109" s="71"/>
      <c r="AC109" s="71"/>
      <c r="AD109" s="71"/>
      <c r="AE109" s="71"/>
      <c r="AF109" s="71"/>
      <c r="AG109" s="71"/>
      <c r="AH109" s="71"/>
    </row>
    <row r="110" spans="1:37" ht="15.75" customHeight="1" x14ac:dyDescent="0.15">
      <c r="A110" s="5">
        <v>46</v>
      </c>
      <c r="B110" s="696" t="str">
        <f t="shared" si="6"/>
        <v/>
      </c>
      <c r="C110" s="478" t="str">
        <f>IF($C$26=TRUE,(Ⅴ１!B51),"表示不可")</f>
        <v>表示不可</v>
      </c>
      <c r="D110" s="479" t="str">
        <f>IF($C$26=TRUE,(Ⅴ１!C51),"表示不可")</f>
        <v>表示不可</v>
      </c>
      <c r="E110" s="418" t="str">
        <f>IF($C$26=TRUE,(Ⅴ１!D51),"表示不可")</f>
        <v>表示不可</v>
      </c>
      <c r="F110" s="419" t="str">
        <f>IF($C$26=TRUE,(Ⅴ１!E51),"表示不可")</f>
        <v>表示不可</v>
      </c>
      <c r="G110" s="330" t="str">
        <f>IF($C$26=TRUE,(Ⅴ１!F51),"表示不可")</f>
        <v>表示不可</v>
      </c>
      <c r="H110" s="420" t="str">
        <f t="shared" si="7"/>
        <v/>
      </c>
      <c r="I110" s="421" t="str">
        <f>IF($C$26=TRUE,(Ⅴ１!H51),"表示不可")</f>
        <v>表示不可</v>
      </c>
      <c r="J110" s="420" t="str">
        <f>IF($C$26=TRUE,(Ⅴ１!I51),"表示不可")</f>
        <v>表示不可</v>
      </c>
      <c r="K110" s="330" t="str">
        <f>IF($C$26=TRUE,(Ⅴ１!J51),"表示不可")</f>
        <v>表示不可</v>
      </c>
      <c r="L110" s="451" t="str">
        <f t="shared" si="8"/>
        <v/>
      </c>
      <c r="M110" s="418" t="str">
        <f>IF($C$26=TRUE,(Ⅴ１!L51),"表示不可")</f>
        <v>表示不可</v>
      </c>
      <c r="N110" s="450" t="str">
        <f>IF($C$26=TRUE,(Ⅴ１!M51),"表示不可")</f>
        <v>表示不可</v>
      </c>
      <c r="O110" s="906" t="str">
        <f>IF($C$26=TRUE,(Ⅴ１!N51),"表示不可")</f>
        <v>表示不可</v>
      </c>
      <c r="P110" s="260"/>
      <c r="Q110" s="848"/>
      <c r="R110" s="849"/>
      <c r="S110" s="554"/>
      <c r="T110" s="835"/>
      <c r="X110" s="70"/>
      <c r="Y110" s="153"/>
      <c r="Z110" s="167"/>
      <c r="AB110" s="71"/>
      <c r="AC110" s="71"/>
      <c r="AD110" s="71"/>
      <c r="AE110" s="71"/>
      <c r="AF110" s="71"/>
      <c r="AG110" s="71"/>
      <c r="AH110" s="71"/>
    </row>
    <row r="111" spans="1:37" ht="15.75" customHeight="1" x14ac:dyDescent="0.15">
      <c r="A111" s="5">
        <v>47</v>
      </c>
      <c r="B111" s="701" t="str">
        <f t="shared" si="6"/>
        <v/>
      </c>
      <c r="C111" s="461" t="str">
        <f>IF($C$26=TRUE,(Ⅴ１!B52),"表示不可")</f>
        <v>表示不可</v>
      </c>
      <c r="D111" s="462" t="str">
        <f>IF($C$26=TRUE,(Ⅴ１!C52),"表示不可")</f>
        <v>表示不可</v>
      </c>
      <c r="E111" s="463" t="str">
        <f>IF($C$26=TRUE,(Ⅴ１!D52),"表示不可")</f>
        <v>表示不可</v>
      </c>
      <c r="F111" s="464" t="str">
        <f>IF($C$26=TRUE,(Ⅴ１!E52),"表示不可")</f>
        <v>表示不可</v>
      </c>
      <c r="G111" s="422" t="str">
        <f>IF($C$26=TRUE,(Ⅴ１!F52),"表示不可")</f>
        <v>表示不可</v>
      </c>
      <c r="H111" s="465" t="str">
        <f t="shared" si="7"/>
        <v/>
      </c>
      <c r="I111" s="466" t="str">
        <f>IF($C$26=TRUE,(Ⅴ１!H52),"表示不可")</f>
        <v>表示不可</v>
      </c>
      <c r="J111" s="465" t="str">
        <f>IF($C$26=TRUE,(Ⅴ１!I52),"表示不可")</f>
        <v>表示不可</v>
      </c>
      <c r="K111" s="422" t="str">
        <f>IF($C$26=TRUE,(Ⅴ１!J52),"表示不可")</f>
        <v>表示不可</v>
      </c>
      <c r="L111" s="467" t="str">
        <f t="shared" si="8"/>
        <v/>
      </c>
      <c r="M111" s="463" t="str">
        <f>IF($C$26=TRUE,(Ⅴ１!L52),"表示不可")</f>
        <v>表示不可</v>
      </c>
      <c r="N111" s="468" t="str">
        <f>IF($C$26=TRUE,(Ⅴ１!M52),"表示不可")</f>
        <v>表示不可</v>
      </c>
      <c r="O111" s="904" t="str">
        <f>IF($C$26=TRUE,(Ⅴ１!N52),"表示不可")</f>
        <v>表示不可</v>
      </c>
      <c r="P111" s="260"/>
      <c r="Q111" s="844"/>
      <c r="R111" s="845"/>
      <c r="S111" s="552"/>
      <c r="T111" s="829"/>
      <c r="X111" s="70"/>
      <c r="Y111" s="153"/>
      <c r="Z111" s="167"/>
      <c r="AB111" s="71"/>
      <c r="AC111" s="71"/>
      <c r="AD111" s="71"/>
      <c r="AE111" s="71"/>
      <c r="AF111" s="71"/>
      <c r="AG111" s="71"/>
      <c r="AH111" s="71"/>
    </row>
    <row r="112" spans="1:37" ht="15.75" customHeight="1" x14ac:dyDescent="0.15">
      <c r="A112" s="5">
        <v>48</v>
      </c>
      <c r="B112" s="701" t="str">
        <f t="shared" si="6"/>
        <v/>
      </c>
      <c r="C112" s="461" t="str">
        <f>IF($C$26=TRUE,(Ⅴ１!B53),"表示不可")</f>
        <v>表示不可</v>
      </c>
      <c r="D112" s="462" t="str">
        <f>IF($C$26=TRUE,(Ⅴ１!C53),"表示不可")</f>
        <v>表示不可</v>
      </c>
      <c r="E112" s="463" t="str">
        <f>IF($C$26=TRUE,(Ⅴ１!D53),"表示不可")</f>
        <v>表示不可</v>
      </c>
      <c r="F112" s="464" t="str">
        <f>IF($C$26=TRUE,(Ⅴ１!E53),"表示不可")</f>
        <v>表示不可</v>
      </c>
      <c r="G112" s="422" t="str">
        <f>IF($C$26=TRUE,(Ⅴ１!F53),"表示不可")</f>
        <v>表示不可</v>
      </c>
      <c r="H112" s="465" t="str">
        <f t="shared" si="7"/>
        <v/>
      </c>
      <c r="I112" s="466" t="str">
        <f>IF($C$26=TRUE,(Ⅴ１!H53),"表示不可")</f>
        <v>表示不可</v>
      </c>
      <c r="J112" s="465" t="str">
        <f>IF($C$26=TRUE,(Ⅴ１!I53),"表示不可")</f>
        <v>表示不可</v>
      </c>
      <c r="K112" s="422" t="str">
        <f>IF($C$26=TRUE,(Ⅴ１!J53),"表示不可")</f>
        <v>表示不可</v>
      </c>
      <c r="L112" s="467" t="str">
        <f t="shared" si="8"/>
        <v/>
      </c>
      <c r="M112" s="463" t="str">
        <f>IF($C$26=TRUE,(Ⅴ１!L53),"表示不可")</f>
        <v>表示不可</v>
      </c>
      <c r="N112" s="468" t="str">
        <f>IF($C$26=TRUE,(Ⅴ１!M53),"表示不可")</f>
        <v>表示不可</v>
      </c>
      <c r="O112" s="904" t="str">
        <f>IF($C$26=TRUE,(Ⅴ１!N53),"表示不可")</f>
        <v>表示不可</v>
      </c>
      <c r="P112" s="260"/>
      <c r="Q112" s="844"/>
      <c r="R112" s="845"/>
      <c r="S112" s="552"/>
      <c r="T112" s="828"/>
      <c r="X112" s="70"/>
      <c r="Y112" s="153"/>
      <c r="Z112" s="167"/>
      <c r="AB112" s="71"/>
      <c r="AC112" s="71"/>
      <c r="AD112" s="71"/>
      <c r="AE112" s="71"/>
      <c r="AF112" s="71"/>
      <c r="AG112" s="71"/>
      <c r="AH112" s="71"/>
    </row>
    <row r="113" spans="1:37" ht="15.75" customHeight="1" x14ac:dyDescent="0.15">
      <c r="A113" s="5">
        <v>49</v>
      </c>
      <c r="B113" s="701" t="str">
        <f t="shared" si="6"/>
        <v/>
      </c>
      <c r="C113" s="461" t="str">
        <f>IF($C$26=TRUE,(Ⅴ１!B54),"表示不可")</f>
        <v>表示不可</v>
      </c>
      <c r="D113" s="462" t="str">
        <f>IF($C$26=TRUE,(Ⅴ１!C54),"表示不可")</f>
        <v>表示不可</v>
      </c>
      <c r="E113" s="463" t="str">
        <f>IF($C$26=TRUE,(Ⅴ１!D54),"表示不可")</f>
        <v>表示不可</v>
      </c>
      <c r="F113" s="464" t="str">
        <f>IF($C$26=TRUE,(Ⅴ１!E54),"表示不可")</f>
        <v>表示不可</v>
      </c>
      <c r="G113" s="422" t="str">
        <f>IF($C$26=TRUE,(Ⅴ１!F54),"表示不可")</f>
        <v>表示不可</v>
      </c>
      <c r="H113" s="465" t="str">
        <f t="shared" si="7"/>
        <v/>
      </c>
      <c r="I113" s="466" t="str">
        <f>IF($C$26=TRUE,(Ⅴ１!H54),"表示不可")</f>
        <v>表示不可</v>
      </c>
      <c r="J113" s="465" t="str">
        <f>IF($C$26=TRUE,(Ⅴ１!I54),"表示不可")</f>
        <v>表示不可</v>
      </c>
      <c r="K113" s="422" t="str">
        <f>IF($C$26=TRUE,(Ⅴ１!J54),"表示不可")</f>
        <v>表示不可</v>
      </c>
      <c r="L113" s="467" t="str">
        <f t="shared" si="8"/>
        <v/>
      </c>
      <c r="M113" s="463" t="str">
        <f>IF($C$26=TRUE,(Ⅴ１!L54),"表示不可")</f>
        <v>表示不可</v>
      </c>
      <c r="N113" s="468" t="str">
        <f>IF($C$26=TRUE,(Ⅴ１!M54),"表示不可")</f>
        <v>表示不可</v>
      </c>
      <c r="O113" s="904" t="str">
        <f>IF($C$26=TRUE,(Ⅴ１!N54),"表示不可")</f>
        <v>表示不可</v>
      </c>
      <c r="P113" s="260"/>
      <c r="Q113" s="844"/>
      <c r="R113" s="845"/>
      <c r="S113" s="552"/>
      <c r="T113" s="828"/>
      <c r="X113" s="70"/>
      <c r="Y113" s="153"/>
      <c r="Z113" s="167"/>
      <c r="AB113" s="71"/>
      <c r="AC113" s="71"/>
      <c r="AD113" s="71"/>
      <c r="AE113" s="71"/>
      <c r="AF113" s="71"/>
      <c r="AG113" s="71"/>
      <c r="AH113" s="71"/>
    </row>
    <row r="114" spans="1:37" ht="15.75" customHeight="1" thickBot="1" x14ac:dyDescent="0.2">
      <c r="A114" s="5">
        <v>50</v>
      </c>
      <c r="B114" s="703" t="str">
        <f t="shared" si="6"/>
        <v/>
      </c>
      <c r="C114" s="480" t="str">
        <f>IF($C$26=TRUE,(Ⅴ１!B55),"表示不可")</f>
        <v>表示不可</v>
      </c>
      <c r="D114" s="481" t="str">
        <f>IF($C$26=TRUE,(Ⅴ１!C55),"表示不可")</f>
        <v>表示不可</v>
      </c>
      <c r="E114" s="482" t="str">
        <f>IF($C$26=TRUE,(Ⅴ１!D55),"表示不可")</f>
        <v>表示不可</v>
      </c>
      <c r="F114" s="483" t="str">
        <f>IF($C$26=TRUE,(Ⅴ１!E55),"表示不可")</f>
        <v>表示不可</v>
      </c>
      <c r="G114" s="426" t="str">
        <f>IF($C$26=TRUE,(Ⅴ１!F55),"表示不可")</f>
        <v>表示不可</v>
      </c>
      <c r="H114" s="484" t="str">
        <f t="shared" si="7"/>
        <v/>
      </c>
      <c r="I114" s="485" t="str">
        <f>IF($C$26=TRUE,(Ⅴ１!H55),"表示不可")</f>
        <v>表示不可</v>
      </c>
      <c r="J114" s="484" t="str">
        <f>IF($C$26=TRUE,(Ⅴ１!I55),"表示不可")</f>
        <v>表示不可</v>
      </c>
      <c r="K114" s="426" t="str">
        <f>IF($C$26=TRUE,(Ⅴ１!J55),"表示不可")</f>
        <v>表示不可</v>
      </c>
      <c r="L114" s="486" t="str">
        <f t="shared" si="8"/>
        <v/>
      </c>
      <c r="M114" s="482" t="str">
        <f>IF($C$26=TRUE,(Ⅴ１!L55),"表示不可")</f>
        <v>表示不可</v>
      </c>
      <c r="N114" s="487" t="str">
        <f>IF($C$26=TRUE,(Ⅴ１!M55),"表示不可")</f>
        <v>表示不可</v>
      </c>
      <c r="O114" s="907" t="str">
        <f>IF($C$26=TRUE,(Ⅴ１!N55),"表示不可")</f>
        <v>表示不可</v>
      </c>
      <c r="P114" s="260"/>
      <c r="Q114" s="850"/>
      <c r="R114" s="851"/>
      <c r="S114" s="555"/>
      <c r="T114" s="838"/>
      <c r="X114" s="70"/>
      <c r="Y114" s="153"/>
      <c r="Z114" s="167"/>
      <c r="AB114" s="71"/>
      <c r="AC114" s="71"/>
      <c r="AD114" s="71"/>
      <c r="AE114" s="71"/>
      <c r="AF114" s="71"/>
      <c r="AG114" s="71"/>
      <c r="AH114" s="71"/>
    </row>
    <row r="115" spans="1:37" ht="15.75" customHeight="1" x14ac:dyDescent="0.15">
      <c r="A115" s="5">
        <v>51</v>
      </c>
      <c r="B115" s="698" t="str">
        <f t="shared" si="6"/>
        <v/>
      </c>
      <c r="C115" s="488" t="str">
        <f>IF($C$26=TRUE,(Ⅴ１!B56),"表示不可")</f>
        <v>表示不可</v>
      </c>
      <c r="D115" s="489" t="str">
        <f>IF($C$26=TRUE,(Ⅴ１!C56),"表示不可")</f>
        <v>表示不可</v>
      </c>
      <c r="E115" s="429" t="str">
        <f>IF($C$26=TRUE,(Ⅴ１!D56),"表示不可")</f>
        <v>表示不可</v>
      </c>
      <c r="F115" s="430" t="str">
        <f>IF($C$26=TRUE,(Ⅴ１!E56),"表示不可")</f>
        <v>表示不可</v>
      </c>
      <c r="G115" s="332" t="str">
        <f>IF($C$26=TRUE,(Ⅴ１!F56),"表示不可")</f>
        <v>表示不可</v>
      </c>
      <c r="H115" s="431" t="str">
        <f t="shared" si="7"/>
        <v/>
      </c>
      <c r="I115" s="432" t="str">
        <f>IF($C$26=TRUE,(Ⅴ１!H56),"表示不可")</f>
        <v>表示不可</v>
      </c>
      <c r="J115" s="431" t="str">
        <f>IF($C$26=TRUE,(Ⅴ１!I56),"表示不可")</f>
        <v>表示不可</v>
      </c>
      <c r="K115" s="332" t="str">
        <f>IF($C$26=TRUE,(Ⅴ１!J56),"表示不可")</f>
        <v>表示不可</v>
      </c>
      <c r="L115" s="449" t="str">
        <f t="shared" si="8"/>
        <v/>
      </c>
      <c r="M115" s="429" t="str">
        <f>IF($C$26=TRUE,(Ⅴ１!L56),"表示不可")</f>
        <v>表示不可</v>
      </c>
      <c r="N115" s="454" t="str">
        <f>IF($C$26=TRUE,(Ⅴ１!M56),"表示不可")</f>
        <v>表示不可</v>
      </c>
      <c r="O115" s="903" t="str">
        <f>IF($C$26=TRUE,(Ⅴ１!N56),"表示不可")</f>
        <v>表示不可</v>
      </c>
      <c r="P115" s="260"/>
      <c r="Q115" s="852"/>
      <c r="R115" s="853"/>
      <c r="S115" s="556"/>
      <c r="T115" s="841"/>
      <c r="X115" s="70"/>
      <c r="Y115" s="153"/>
      <c r="Z115" s="167"/>
      <c r="AB115" s="71"/>
      <c r="AC115" s="71"/>
      <c r="AD115" s="71"/>
      <c r="AE115" s="71"/>
      <c r="AF115" s="71"/>
      <c r="AG115" s="71"/>
      <c r="AH115" s="71"/>
      <c r="AK115" s="72"/>
    </row>
    <row r="116" spans="1:37" ht="15.75" customHeight="1" x14ac:dyDescent="0.15">
      <c r="A116" s="5">
        <v>52</v>
      </c>
      <c r="B116" s="701" t="str">
        <f t="shared" si="6"/>
        <v/>
      </c>
      <c r="C116" s="461" t="str">
        <f>IF($C$26=TRUE,(Ⅴ１!B57),"表示不可")</f>
        <v>表示不可</v>
      </c>
      <c r="D116" s="462" t="str">
        <f>IF($C$26=TRUE,(Ⅴ１!C57),"表示不可")</f>
        <v>表示不可</v>
      </c>
      <c r="E116" s="463" t="str">
        <f>IF($C$26=TRUE,(Ⅴ１!D57),"表示不可")</f>
        <v>表示不可</v>
      </c>
      <c r="F116" s="464" t="str">
        <f>IF($C$26=TRUE,(Ⅴ１!E57),"表示不可")</f>
        <v>表示不可</v>
      </c>
      <c r="G116" s="422" t="str">
        <f>IF($C$26=TRUE,(Ⅴ１!F57),"表示不可")</f>
        <v>表示不可</v>
      </c>
      <c r="H116" s="465" t="str">
        <f t="shared" si="7"/>
        <v/>
      </c>
      <c r="I116" s="466" t="str">
        <f>IF($C$26=TRUE,(Ⅴ１!H57),"表示不可")</f>
        <v>表示不可</v>
      </c>
      <c r="J116" s="465" t="str">
        <f>IF($C$26=TRUE,(Ⅴ１!I57),"表示不可")</f>
        <v>表示不可</v>
      </c>
      <c r="K116" s="422" t="str">
        <f>IF($C$26=TRUE,(Ⅴ１!J57),"表示不可")</f>
        <v>表示不可</v>
      </c>
      <c r="L116" s="467" t="str">
        <f t="shared" si="8"/>
        <v/>
      </c>
      <c r="M116" s="463" t="str">
        <f>IF($C$26=TRUE,(Ⅴ１!L57),"表示不可")</f>
        <v>表示不可</v>
      </c>
      <c r="N116" s="468" t="str">
        <f>IF($C$26=TRUE,(Ⅴ１!M57),"表示不可")</f>
        <v>表示不可</v>
      </c>
      <c r="O116" s="904" t="str">
        <f>IF($C$26=TRUE,(Ⅴ１!N57),"表示不可")</f>
        <v>表示不可</v>
      </c>
      <c r="P116" s="260"/>
      <c r="Q116" s="844"/>
      <c r="R116" s="845"/>
      <c r="S116" s="552"/>
      <c r="T116" s="829"/>
      <c r="X116" s="70"/>
      <c r="Y116" s="153"/>
      <c r="Z116" s="167"/>
      <c r="AB116" s="71"/>
      <c r="AC116" s="71"/>
      <c r="AD116" s="71"/>
      <c r="AE116" s="71"/>
      <c r="AF116" s="71"/>
      <c r="AG116" s="71"/>
      <c r="AH116" s="71"/>
      <c r="AK116" s="72"/>
    </row>
    <row r="117" spans="1:37" ht="15.75" customHeight="1" x14ac:dyDescent="0.15">
      <c r="A117" s="5">
        <v>53</v>
      </c>
      <c r="B117" s="701" t="str">
        <f t="shared" si="6"/>
        <v/>
      </c>
      <c r="C117" s="461" t="str">
        <f>IF($C$26=TRUE,(Ⅴ１!B58),"表示不可")</f>
        <v>表示不可</v>
      </c>
      <c r="D117" s="462" t="str">
        <f>IF($C$26=TRUE,(Ⅴ１!C58),"表示不可")</f>
        <v>表示不可</v>
      </c>
      <c r="E117" s="463" t="str">
        <f>IF($C$26=TRUE,(Ⅴ１!D58),"表示不可")</f>
        <v>表示不可</v>
      </c>
      <c r="F117" s="464" t="str">
        <f>IF($C$26=TRUE,(Ⅴ１!E58),"表示不可")</f>
        <v>表示不可</v>
      </c>
      <c r="G117" s="422" t="str">
        <f>IF($C$26=TRUE,(Ⅴ１!F58),"表示不可")</f>
        <v>表示不可</v>
      </c>
      <c r="H117" s="465" t="str">
        <f t="shared" si="7"/>
        <v/>
      </c>
      <c r="I117" s="466" t="str">
        <f>IF($C$26=TRUE,(Ⅴ１!H58),"表示不可")</f>
        <v>表示不可</v>
      </c>
      <c r="J117" s="465" t="str">
        <f>IF($C$26=TRUE,(Ⅴ１!I58),"表示不可")</f>
        <v>表示不可</v>
      </c>
      <c r="K117" s="422" t="str">
        <f>IF($C$26=TRUE,(Ⅴ１!J58),"表示不可")</f>
        <v>表示不可</v>
      </c>
      <c r="L117" s="467" t="str">
        <f t="shared" si="8"/>
        <v/>
      </c>
      <c r="M117" s="463" t="str">
        <f>IF($C$26=TRUE,(Ⅴ１!L58),"表示不可")</f>
        <v>表示不可</v>
      </c>
      <c r="N117" s="468" t="str">
        <f>IF($C$26=TRUE,(Ⅴ１!M58),"表示不可")</f>
        <v>表示不可</v>
      </c>
      <c r="O117" s="904" t="str">
        <f>IF($C$26=TRUE,(Ⅴ１!N58),"表示不可")</f>
        <v>表示不可</v>
      </c>
      <c r="P117" s="260"/>
      <c r="Q117" s="844"/>
      <c r="R117" s="845"/>
      <c r="S117" s="552"/>
      <c r="T117" s="828"/>
      <c r="X117" s="70"/>
      <c r="Y117" s="153"/>
      <c r="Z117" s="167"/>
      <c r="AB117" s="71"/>
      <c r="AC117" s="71"/>
      <c r="AD117" s="71"/>
      <c r="AE117" s="71"/>
      <c r="AF117" s="71"/>
      <c r="AG117" s="71"/>
      <c r="AH117" s="71"/>
      <c r="AK117" s="72"/>
    </row>
    <row r="118" spans="1:37" ht="15.75" customHeight="1" x14ac:dyDescent="0.15">
      <c r="A118" s="5">
        <v>54</v>
      </c>
      <c r="B118" s="701" t="str">
        <f t="shared" si="6"/>
        <v/>
      </c>
      <c r="C118" s="461" t="str">
        <f>IF($C$26=TRUE,(Ⅴ１!B59),"表示不可")</f>
        <v>表示不可</v>
      </c>
      <c r="D118" s="462" t="str">
        <f>IF($C$26=TRUE,(Ⅴ１!C59),"表示不可")</f>
        <v>表示不可</v>
      </c>
      <c r="E118" s="463" t="str">
        <f>IF($C$26=TRUE,(Ⅴ１!D59),"表示不可")</f>
        <v>表示不可</v>
      </c>
      <c r="F118" s="464" t="str">
        <f>IF($C$26=TRUE,(Ⅴ１!E59),"表示不可")</f>
        <v>表示不可</v>
      </c>
      <c r="G118" s="422" t="str">
        <f>IF($C$26=TRUE,(Ⅴ１!F59),"表示不可")</f>
        <v>表示不可</v>
      </c>
      <c r="H118" s="465" t="str">
        <f t="shared" si="7"/>
        <v/>
      </c>
      <c r="I118" s="466" t="str">
        <f>IF($C$26=TRUE,(Ⅴ１!H59),"表示不可")</f>
        <v>表示不可</v>
      </c>
      <c r="J118" s="465" t="str">
        <f>IF($C$26=TRUE,(Ⅴ１!I59),"表示不可")</f>
        <v>表示不可</v>
      </c>
      <c r="K118" s="422" t="str">
        <f>IF($C$26=TRUE,(Ⅴ１!J59),"表示不可")</f>
        <v>表示不可</v>
      </c>
      <c r="L118" s="467" t="str">
        <f t="shared" si="8"/>
        <v/>
      </c>
      <c r="M118" s="463" t="str">
        <f>IF($C$26=TRUE,(Ⅴ１!L59),"表示不可")</f>
        <v>表示不可</v>
      </c>
      <c r="N118" s="468" t="str">
        <f>IF($C$26=TRUE,(Ⅴ１!M59),"表示不可")</f>
        <v>表示不可</v>
      </c>
      <c r="O118" s="904" t="str">
        <f>IF($C$26=TRUE,(Ⅴ１!N59),"表示不可")</f>
        <v>表示不可</v>
      </c>
      <c r="P118" s="260"/>
      <c r="Q118" s="844"/>
      <c r="R118" s="845"/>
      <c r="S118" s="844"/>
      <c r="T118" s="828"/>
      <c r="X118" s="70"/>
      <c r="Y118" s="153"/>
      <c r="Z118" s="167"/>
      <c r="AB118" s="71"/>
      <c r="AC118" s="71"/>
      <c r="AD118" s="71"/>
      <c r="AE118" s="71"/>
      <c r="AF118" s="71"/>
      <c r="AG118" s="71"/>
      <c r="AH118" s="71"/>
      <c r="AK118" s="72"/>
    </row>
    <row r="119" spans="1:37" ht="15.75" customHeight="1" thickBot="1" x14ac:dyDescent="0.2">
      <c r="A119" s="5">
        <v>55</v>
      </c>
      <c r="B119" s="702" t="str">
        <f t="shared" si="6"/>
        <v/>
      </c>
      <c r="C119" s="469" t="str">
        <f>IF($C$26=TRUE,(Ⅴ１!B60),"表示不可")</f>
        <v>表示不可</v>
      </c>
      <c r="D119" s="470" t="str">
        <f>IF($C$26=TRUE,(Ⅴ１!C60),"表示不可")</f>
        <v>表示不可</v>
      </c>
      <c r="E119" s="471" t="str">
        <f>IF($C$26=TRUE,(Ⅴ１!D60),"表示不可")</f>
        <v>表示不可</v>
      </c>
      <c r="F119" s="472" t="str">
        <f>IF($C$26=TRUE,(Ⅴ１!E60),"表示不可")</f>
        <v>表示不可</v>
      </c>
      <c r="G119" s="437" t="str">
        <f>IF($C$26=TRUE,(Ⅴ１!F60),"表示不可")</f>
        <v>表示不可</v>
      </c>
      <c r="H119" s="473" t="str">
        <f t="shared" si="7"/>
        <v/>
      </c>
      <c r="I119" s="474" t="str">
        <f>IF($C$26=TRUE,(Ⅴ１!H60),"表示不可")</f>
        <v>表示不可</v>
      </c>
      <c r="J119" s="473" t="str">
        <f>IF($C$26=TRUE,(Ⅴ１!I60),"表示不可")</f>
        <v>表示不可</v>
      </c>
      <c r="K119" s="437" t="str">
        <f>IF($C$26=TRUE,(Ⅴ１!J60),"表示不可")</f>
        <v>表示不可</v>
      </c>
      <c r="L119" s="475" t="str">
        <f t="shared" si="8"/>
        <v/>
      </c>
      <c r="M119" s="471" t="str">
        <f>IF($C$26=TRUE,(Ⅴ１!L60),"表示不可")</f>
        <v>表示不可</v>
      </c>
      <c r="N119" s="476" t="str">
        <f>IF($C$26=TRUE,(Ⅴ１!M60),"表示不可")</f>
        <v>表示不可</v>
      </c>
      <c r="O119" s="905" t="str">
        <f>IF($C$26=TRUE,(Ⅴ１!N60),"表示不可")</f>
        <v>表示不可</v>
      </c>
      <c r="P119" s="260"/>
      <c r="Q119" s="846"/>
      <c r="R119" s="847"/>
      <c r="S119" s="846"/>
      <c r="T119" s="832"/>
      <c r="X119" s="70"/>
      <c r="Y119" s="153"/>
      <c r="Z119" s="167"/>
      <c r="AB119" s="71"/>
      <c r="AC119" s="71"/>
      <c r="AD119" s="71"/>
      <c r="AE119" s="71"/>
      <c r="AF119" s="71"/>
      <c r="AG119" s="71"/>
      <c r="AH119" s="71"/>
      <c r="AK119" s="72"/>
    </row>
    <row r="120" spans="1:37" ht="15.75" customHeight="1" x14ac:dyDescent="0.15">
      <c r="A120" s="5">
        <v>56</v>
      </c>
      <c r="B120" s="696" t="str">
        <f t="shared" si="6"/>
        <v/>
      </c>
      <c r="C120" s="478" t="str">
        <f>IF($C$26=TRUE,(Ⅴ１!B61),"表示不可")</f>
        <v>表示不可</v>
      </c>
      <c r="D120" s="479" t="str">
        <f>IF($C$26=TRUE,(Ⅴ１!C61),"表示不可")</f>
        <v>表示不可</v>
      </c>
      <c r="E120" s="418" t="str">
        <f>IF($C$26=TRUE,(Ⅴ１!D61),"表示不可")</f>
        <v>表示不可</v>
      </c>
      <c r="F120" s="419" t="str">
        <f>IF($C$26=TRUE,(Ⅴ１!E61),"表示不可")</f>
        <v>表示不可</v>
      </c>
      <c r="G120" s="330" t="str">
        <f>IF($C$26=TRUE,(Ⅴ１!F61),"表示不可")</f>
        <v>表示不可</v>
      </c>
      <c r="H120" s="420" t="str">
        <f t="shared" si="7"/>
        <v/>
      </c>
      <c r="I120" s="421" t="str">
        <f>IF($C$26=TRUE,(Ⅴ１!H61),"表示不可")</f>
        <v>表示不可</v>
      </c>
      <c r="J120" s="420" t="str">
        <f>IF($C$26=TRUE,(Ⅴ１!I61),"表示不可")</f>
        <v>表示不可</v>
      </c>
      <c r="K120" s="330" t="str">
        <f>IF($C$26=TRUE,(Ⅴ１!J61),"表示不可")</f>
        <v>表示不可</v>
      </c>
      <c r="L120" s="451" t="str">
        <f t="shared" si="8"/>
        <v/>
      </c>
      <c r="M120" s="418" t="str">
        <f>IF($C$26=TRUE,(Ⅴ１!L61),"表示不可")</f>
        <v>表示不可</v>
      </c>
      <c r="N120" s="450" t="str">
        <f>IF($C$26=TRUE,(Ⅴ１!M61),"表示不可")</f>
        <v>表示不可</v>
      </c>
      <c r="O120" s="906" t="str">
        <f>IF($C$26=TRUE,(Ⅴ１!N61),"表示不可")</f>
        <v>表示不可</v>
      </c>
      <c r="P120" s="260"/>
      <c r="Q120" s="848"/>
      <c r="R120" s="849"/>
      <c r="S120" s="848"/>
      <c r="T120" s="835"/>
      <c r="X120" s="70"/>
      <c r="Y120" s="153"/>
      <c r="Z120" s="167"/>
      <c r="AB120" s="71"/>
      <c r="AC120" s="71"/>
      <c r="AD120" s="71"/>
      <c r="AE120" s="71"/>
      <c r="AF120" s="71"/>
      <c r="AG120" s="71"/>
      <c r="AH120" s="71"/>
      <c r="AK120" s="72"/>
    </row>
    <row r="121" spans="1:37" ht="15.75" customHeight="1" x14ac:dyDescent="0.15">
      <c r="A121" s="5">
        <v>57</v>
      </c>
      <c r="B121" s="701" t="str">
        <f t="shared" si="6"/>
        <v/>
      </c>
      <c r="C121" s="461" t="str">
        <f>IF($C$26=TRUE,(Ⅴ１!B62),"表示不可")</f>
        <v>表示不可</v>
      </c>
      <c r="D121" s="462" t="str">
        <f>IF($C$26=TRUE,(Ⅴ１!C62),"表示不可")</f>
        <v>表示不可</v>
      </c>
      <c r="E121" s="463" t="str">
        <f>IF($C$26=TRUE,(Ⅴ１!D62),"表示不可")</f>
        <v>表示不可</v>
      </c>
      <c r="F121" s="464" t="str">
        <f>IF($C$26=TRUE,(Ⅴ１!E62),"表示不可")</f>
        <v>表示不可</v>
      </c>
      <c r="G121" s="422" t="str">
        <f>IF($C$26=TRUE,(Ⅴ１!F62),"表示不可")</f>
        <v>表示不可</v>
      </c>
      <c r="H121" s="465" t="str">
        <f t="shared" si="7"/>
        <v/>
      </c>
      <c r="I121" s="466" t="str">
        <f>IF($C$26=TRUE,(Ⅴ１!H62),"表示不可")</f>
        <v>表示不可</v>
      </c>
      <c r="J121" s="465" t="str">
        <f>IF($C$26=TRUE,(Ⅴ１!I62),"表示不可")</f>
        <v>表示不可</v>
      </c>
      <c r="K121" s="422" t="str">
        <f>IF($C$26=TRUE,(Ⅴ１!J62),"表示不可")</f>
        <v>表示不可</v>
      </c>
      <c r="L121" s="467" t="str">
        <f t="shared" si="8"/>
        <v/>
      </c>
      <c r="M121" s="463" t="str">
        <f>IF($C$26=TRUE,(Ⅴ１!L62),"表示不可")</f>
        <v>表示不可</v>
      </c>
      <c r="N121" s="468" t="str">
        <f>IF($C$26=TRUE,(Ⅴ１!M62),"表示不可")</f>
        <v>表示不可</v>
      </c>
      <c r="O121" s="904" t="str">
        <f>IF($C$26=TRUE,(Ⅴ１!N62),"表示不可")</f>
        <v>表示不可</v>
      </c>
      <c r="P121" s="260"/>
      <c r="Q121" s="844"/>
      <c r="R121" s="845"/>
      <c r="S121" s="844"/>
      <c r="T121" s="828"/>
      <c r="X121" s="70"/>
      <c r="Y121" s="153"/>
      <c r="Z121" s="167"/>
      <c r="AB121" s="71"/>
      <c r="AC121" s="71"/>
      <c r="AD121" s="71"/>
      <c r="AE121" s="71"/>
      <c r="AF121" s="71"/>
      <c r="AG121" s="71"/>
      <c r="AH121" s="71"/>
      <c r="AK121" s="72"/>
    </row>
    <row r="122" spans="1:37" ht="15.75" customHeight="1" x14ac:dyDescent="0.15">
      <c r="A122" s="5">
        <v>58</v>
      </c>
      <c r="B122" s="701" t="str">
        <f t="shared" si="6"/>
        <v/>
      </c>
      <c r="C122" s="461" t="str">
        <f>IF($C$26=TRUE,(Ⅴ１!B63),"表示不可")</f>
        <v>表示不可</v>
      </c>
      <c r="D122" s="462" t="str">
        <f>IF($C$26=TRUE,(Ⅴ１!C63),"表示不可")</f>
        <v>表示不可</v>
      </c>
      <c r="E122" s="463" t="str">
        <f>IF($C$26=TRUE,(Ⅴ１!D63),"表示不可")</f>
        <v>表示不可</v>
      </c>
      <c r="F122" s="464" t="str">
        <f>IF($C$26=TRUE,(Ⅴ１!E63),"表示不可")</f>
        <v>表示不可</v>
      </c>
      <c r="G122" s="422" t="str">
        <f>IF($C$26=TRUE,(Ⅴ１!F63),"表示不可")</f>
        <v>表示不可</v>
      </c>
      <c r="H122" s="465" t="str">
        <f t="shared" si="7"/>
        <v/>
      </c>
      <c r="I122" s="466" t="str">
        <f>IF($C$26=TRUE,(Ⅴ１!H63),"表示不可")</f>
        <v>表示不可</v>
      </c>
      <c r="J122" s="465" t="str">
        <f>IF($C$26=TRUE,(Ⅴ１!I63),"表示不可")</f>
        <v>表示不可</v>
      </c>
      <c r="K122" s="422" t="str">
        <f>IF($C$26=TRUE,(Ⅴ１!J63),"表示不可")</f>
        <v>表示不可</v>
      </c>
      <c r="L122" s="467" t="str">
        <f t="shared" si="8"/>
        <v/>
      </c>
      <c r="M122" s="463" t="str">
        <f>IF($C$26=TRUE,(Ⅴ１!L63),"表示不可")</f>
        <v>表示不可</v>
      </c>
      <c r="N122" s="468" t="str">
        <f>IF($C$26=TRUE,(Ⅴ１!M63),"表示不可")</f>
        <v>表示不可</v>
      </c>
      <c r="O122" s="904" t="str">
        <f>IF($C$26=TRUE,(Ⅴ１!N63),"表示不可")</f>
        <v>表示不可</v>
      </c>
      <c r="P122" s="260"/>
      <c r="Q122" s="844"/>
      <c r="R122" s="845"/>
      <c r="S122" s="844"/>
      <c r="T122" s="828"/>
      <c r="X122" s="70"/>
      <c r="Y122" s="153"/>
      <c r="Z122" s="167"/>
      <c r="AB122" s="71"/>
      <c r="AC122" s="71"/>
      <c r="AD122" s="71"/>
      <c r="AE122" s="71"/>
      <c r="AF122" s="71"/>
      <c r="AG122" s="71"/>
      <c r="AH122" s="71"/>
      <c r="AK122" s="72"/>
    </row>
    <row r="123" spans="1:37" ht="15.75" customHeight="1" x14ac:dyDescent="0.15">
      <c r="A123" s="5">
        <v>59</v>
      </c>
      <c r="B123" s="701" t="str">
        <f t="shared" si="6"/>
        <v/>
      </c>
      <c r="C123" s="461" t="str">
        <f>IF($C$26=TRUE,(Ⅴ１!B64),"表示不可")</f>
        <v>表示不可</v>
      </c>
      <c r="D123" s="462" t="str">
        <f>IF($C$26=TRUE,(Ⅴ１!C64),"表示不可")</f>
        <v>表示不可</v>
      </c>
      <c r="E123" s="463" t="str">
        <f>IF($C$26=TRUE,(Ⅴ１!D64),"表示不可")</f>
        <v>表示不可</v>
      </c>
      <c r="F123" s="464" t="str">
        <f>IF($C$26=TRUE,(Ⅴ１!E64),"表示不可")</f>
        <v>表示不可</v>
      </c>
      <c r="G123" s="422" t="str">
        <f>IF($C$26=TRUE,(Ⅴ１!F64),"表示不可")</f>
        <v>表示不可</v>
      </c>
      <c r="H123" s="465" t="str">
        <f t="shared" si="7"/>
        <v/>
      </c>
      <c r="I123" s="466" t="str">
        <f>IF($C$26=TRUE,(Ⅴ１!H64),"表示不可")</f>
        <v>表示不可</v>
      </c>
      <c r="J123" s="465" t="str">
        <f>IF($C$26=TRUE,(Ⅴ１!I64),"表示不可")</f>
        <v>表示不可</v>
      </c>
      <c r="K123" s="422" t="str">
        <f>IF($C$26=TRUE,(Ⅴ１!J64),"表示不可")</f>
        <v>表示不可</v>
      </c>
      <c r="L123" s="467" t="str">
        <f t="shared" si="8"/>
        <v/>
      </c>
      <c r="M123" s="463" t="str">
        <f>IF($C$26=TRUE,(Ⅴ１!L64),"表示不可")</f>
        <v>表示不可</v>
      </c>
      <c r="N123" s="468" t="str">
        <f>IF($C$26=TRUE,(Ⅴ１!M64),"表示不可")</f>
        <v>表示不可</v>
      </c>
      <c r="O123" s="904" t="str">
        <f>IF($C$26=TRUE,(Ⅴ１!N64),"表示不可")</f>
        <v>表示不可</v>
      </c>
      <c r="P123" s="260"/>
      <c r="Q123" s="844"/>
      <c r="R123" s="845"/>
      <c r="S123" s="844"/>
      <c r="T123" s="828"/>
      <c r="X123" s="70"/>
      <c r="Y123" s="153"/>
      <c r="Z123" s="167"/>
      <c r="AB123" s="71"/>
      <c r="AC123" s="71"/>
      <c r="AD123" s="71"/>
      <c r="AE123" s="71"/>
      <c r="AF123" s="71"/>
      <c r="AG123" s="71"/>
      <c r="AH123" s="71"/>
      <c r="AK123" s="72"/>
    </row>
    <row r="124" spans="1:37" ht="15.75" customHeight="1" thickBot="1" x14ac:dyDescent="0.2">
      <c r="A124" s="5">
        <v>60</v>
      </c>
      <c r="B124" s="702" t="str">
        <f t="shared" si="6"/>
        <v/>
      </c>
      <c r="C124" s="469" t="str">
        <f>IF($C$26=TRUE,(Ⅴ１!B65),"表示不可")</f>
        <v>表示不可</v>
      </c>
      <c r="D124" s="470" t="str">
        <f>IF($C$26=TRUE,(Ⅴ１!C65),"表示不可")</f>
        <v>表示不可</v>
      </c>
      <c r="E124" s="471" t="str">
        <f>IF($C$26=TRUE,(Ⅴ１!D65),"表示不可")</f>
        <v>表示不可</v>
      </c>
      <c r="F124" s="472" t="str">
        <f>IF($C$26=TRUE,(Ⅴ１!E65),"表示不可")</f>
        <v>表示不可</v>
      </c>
      <c r="G124" s="437" t="str">
        <f>IF($C$26=TRUE,(Ⅴ１!F65),"表示不可")</f>
        <v>表示不可</v>
      </c>
      <c r="H124" s="473" t="str">
        <f t="shared" si="7"/>
        <v/>
      </c>
      <c r="I124" s="474" t="str">
        <f>IF($C$26=TRUE,(Ⅴ１!H65),"表示不可")</f>
        <v>表示不可</v>
      </c>
      <c r="J124" s="473" t="str">
        <f>IF($C$26=TRUE,(Ⅴ１!I65),"表示不可")</f>
        <v>表示不可</v>
      </c>
      <c r="K124" s="437" t="str">
        <f>IF($C$26=TRUE,(Ⅴ１!J65),"表示不可")</f>
        <v>表示不可</v>
      </c>
      <c r="L124" s="475" t="str">
        <f t="shared" si="8"/>
        <v/>
      </c>
      <c r="M124" s="471" t="str">
        <f>IF($C$26=TRUE,(Ⅴ１!L65),"表示不可")</f>
        <v>表示不可</v>
      </c>
      <c r="N124" s="476" t="str">
        <f>IF($C$26=TRUE,(Ⅴ１!M65),"表示不可")</f>
        <v>表示不可</v>
      </c>
      <c r="O124" s="477" t="str">
        <f>IF($C$26=TRUE,(Ⅴ１!N65),"表示不可")</f>
        <v>表示不可</v>
      </c>
      <c r="P124" s="260"/>
      <c r="Q124" s="846"/>
      <c r="R124" s="847"/>
      <c r="S124" s="846"/>
      <c r="T124" s="832"/>
      <c r="X124" s="70"/>
      <c r="Y124" s="153"/>
      <c r="Z124" s="167"/>
      <c r="AB124" s="71"/>
      <c r="AC124" s="71"/>
      <c r="AD124" s="71"/>
      <c r="AE124" s="71"/>
      <c r="AF124" s="71"/>
      <c r="AG124" s="71"/>
      <c r="AH124" s="71"/>
      <c r="AK124" s="72"/>
    </row>
    <row r="125" spans="1:37" ht="12" customHeight="1" x14ac:dyDescent="0.15">
      <c r="Q125" s="143"/>
      <c r="R125" s="143"/>
      <c r="S125" s="143"/>
      <c r="T125" s="143"/>
      <c r="X125" s="70"/>
      <c r="Y125" s="153"/>
      <c r="Z125" s="167"/>
      <c r="AB125" s="71"/>
      <c r="AC125" s="71"/>
      <c r="AD125" s="71"/>
      <c r="AE125" s="71"/>
      <c r="AF125" s="71"/>
      <c r="AG125" s="71"/>
      <c r="AH125" s="71"/>
      <c r="AK125" s="72"/>
    </row>
    <row r="126" spans="1:37" ht="15.75" customHeight="1" x14ac:dyDescent="0.15">
      <c r="B126" s="649"/>
      <c r="Q126" s="143"/>
      <c r="R126" s="143"/>
      <c r="S126" s="143"/>
      <c r="T126" s="143"/>
      <c r="U126" s="154"/>
      <c r="V126" s="154"/>
      <c r="X126" s="70"/>
      <c r="Y126" s="153"/>
      <c r="Z126" s="167"/>
      <c r="AB126" s="632"/>
      <c r="AC126" s="632"/>
      <c r="AD126" s="632"/>
      <c r="AE126" s="632"/>
      <c r="AF126" s="632"/>
      <c r="AG126" s="632"/>
      <c r="AH126" s="632"/>
      <c r="AK126" s="72"/>
    </row>
    <row r="127" spans="1:37" ht="15.75" customHeight="1" x14ac:dyDescent="0.15">
      <c r="B127" s="649"/>
      <c r="Q127" s="143"/>
      <c r="R127" s="143"/>
      <c r="S127" s="143"/>
      <c r="T127" s="143"/>
      <c r="U127" s="154"/>
      <c r="V127" s="154"/>
      <c r="X127" s="70"/>
      <c r="Y127" s="153"/>
      <c r="Z127" s="167"/>
      <c r="AB127" s="632"/>
      <c r="AC127" s="632"/>
      <c r="AD127" s="632"/>
      <c r="AE127" s="632"/>
      <c r="AF127" s="632"/>
      <c r="AG127" s="632"/>
      <c r="AH127" s="632"/>
      <c r="AK127" s="72"/>
    </row>
    <row r="128" spans="1:37" ht="15.75" customHeight="1" x14ac:dyDescent="0.15">
      <c r="B128" s="649"/>
      <c r="Q128" s="143"/>
      <c r="R128" s="143"/>
      <c r="S128" s="143"/>
      <c r="T128" s="143"/>
      <c r="U128" s="154"/>
      <c r="V128" s="154"/>
      <c r="X128" s="70"/>
      <c r="Y128" s="153"/>
      <c r="Z128" s="167"/>
      <c r="AB128" s="632"/>
      <c r="AC128" s="632"/>
      <c r="AD128" s="632"/>
      <c r="AE128" s="632"/>
      <c r="AF128" s="632"/>
      <c r="AG128" s="632"/>
      <c r="AH128" s="632"/>
      <c r="AK128" s="72"/>
    </row>
    <row r="129" spans="2:37" ht="15.75" customHeight="1" x14ac:dyDescent="0.15">
      <c r="B129" s="649"/>
      <c r="Q129" s="143"/>
      <c r="R129" s="143"/>
      <c r="S129" s="143"/>
      <c r="T129" s="143"/>
      <c r="U129" s="154"/>
      <c r="V129" s="154"/>
      <c r="X129" s="70"/>
      <c r="Y129" s="153"/>
      <c r="Z129" s="167"/>
      <c r="AB129" s="632"/>
      <c r="AC129" s="632"/>
      <c r="AD129" s="632"/>
      <c r="AE129" s="632"/>
      <c r="AF129" s="632"/>
      <c r="AG129" s="632"/>
      <c r="AH129" s="632"/>
      <c r="AK129" s="72"/>
    </row>
    <row r="130" spans="2:37" ht="15.75" customHeight="1" x14ac:dyDescent="0.15">
      <c r="B130" s="649"/>
      <c r="Q130" s="143"/>
      <c r="R130" s="143"/>
      <c r="S130" s="143"/>
      <c r="T130" s="143"/>
      <c r="U130" s="154"/>
      <c r="V130" s="154"/>
      <c r="X130" s="70"/>
      <c r="Y130" s="153"/>
      <c r="Z130" s="167"/>
      <c r="AB130" s="632"/>
      <c r="AC130" s="632"/>
      <c r="AD130" s="632"/>
      <c r="AE130" s="632"/>
      <c r="AF130" s="632"/>
      <c r="AG130" s="632"/>
      <c r="AH130" s="632"/>
      <c r="AK130" s="72"/>
    </row>
    <row r="131" spans="2:37" ht="15.75" customHeight="1" x14ac:dyDescent="0.15">
      <c r="B131" s="649"/>
      <c r="Q131" s="143"/>
      <c r="R131" s="143"/>
      <c r="S131" s="143"/>
      <c r="T131" s="143"/>
      <c r="U131" s="154"/>
      <c r="V131" s="154"/>
      <c r="X131" s="70"/>
      <c r="Y131" s="153"/>
      <c r="Z131" s="167"/>
      <c r="AB131" s="632"/>
      <c r="AC131" s="632"/>
      <c r="AD131" s="632"/>
      <c r="AE131" s="632"/>
      <c r="AF131" s="632"/>
      <c r="AG131" s="632"/>
      <c r="AH131" s="632"/>
      <c r="AK131" s="72"/>
    </row>
    <row r="132" spans="2:37" ht="15.75" customHeight="1" x14ac:dyDescent="0.15">
      <c r="B132" s="649"/>
      <c r="Q132" s="143"/>
      <c r="R132" s="143"/>
      <c r="S132" s="143"/>
      <c r="T132" s="143"/>
      <c r="U132" s="154"/>
      <c r="V132" s="154"/>
      <c r="X132" s="70"/>
      <c r="Y132" s="153"/>
      <c r="Z132" s="167"/>
      <c r="AB132" s="632"/>
      <c r="AC132" s="632"/>
      <c r="AD132" s="632"/>
      <c r="AE132" s="632"/>
      <c r="AF132" s="632"/>
      <c r="AG132" s="632"/>
      <c r="AH132" s="632"/>
      <c r="AK132" s="72"/>
    </row>
    <row r="133" spans="2:37" ht="15.75" customHeight="1" x14ac:dyDescent="0.15">
      <c r="B133" s="649"/>
      <c r="Q133" s="143"/>
      <c r="R133" s="143"/>
      <c r="S133" s="143"/>
      <c r="T133" s="143"/>
      <c r="U133" s="154"/>
      <c r="V133" s="154"/>
      <c r="X133" s="70"/>
      <c r="Y133" s="153"/>
      <c r="Z133" s="167"/>
      <c r="AB133" s="632"/>
      <c r="AC133" s="632"/>
      <c r="AD133" s="632"/>
      <c r="AE133" s="632"/>
      <c r="AF133" s="632"/>
      <c r="AG133" s="632"/>
      <c r="AH133" s="632"/>
      <c r="AK133" s="72"/>
    </row>
    <row r="134" spans="2:37" ht="15.75" customHeight="1" x14ac:dyDescent="0.15">
      <c r="B134" s="649"/>
      <c r="Q134" s="143"/>
      <c r="R134" s="143"/>
      <c r="S134" s="143"/>
      <c r="T134" s="143"/>
      <c r="U134" s="154"/>
      <c r="V134" s="154"/>
      <c r="X134" s="70"/>
      <c r="Y134" s="153"/>
      <c r="Z134" s="167"/>
      <c r="AB134" s="632"/>
      <c r="AC134" s="632"/>
      <c r="AD134" s="632"/>
      <c r="AE134" s="632"/>
      <c r="AF134" s="632"/>
      <c r="AG134" s="632"/>
      <c r="AH134" s="632"/>
      <c r="AK134" s="72"/>
    </row>
    <row r="135" spans="2:37" ht="15.75" customHeight="1" x14ac:dyDescent="0.15">
      <c r="B135" s="649"/>
      <c r="Q135" s="143"/>
      <c r="R135" s="143"/>
      <c r="S135" s="143"/>
      <c r="T135" s="143"/>
      <c r="U135" s="154"/>
      <c r="V135" s="154"/>
      <c r="X135" s="70"/>
      <c r="Y135" s="153"/>
      <c r="Z135" s="167"/>
      <c r="AB135" s="632"/>
      <c r="AC135" s="632"/>
      <c r="AD135" s="632"/>
      <c r="AE135" s="632"/>
      <c r="AF135" s="632"/>
      <c r="AG135" s="632"/>
      <c r="AH135" s="632"/>
      <c r="AK135" s="72"/>
    </row>
    <row r="136" spans="2:37" ht="15.75" customHeight="1" x14ac:dyDescent="0.15">
      <c r="B136" s="649"/>
      <c r="Q136" s="143"/>
      <c r="R136" s="143"/>
      <c r="S136" s="143"/>
      <c r="T136" s="143"/>
      <c r="U136" s="154"/>
      <c r="V136" s="154"/>
      <c r="X136" s="70"/>
      <c r="Y136" s="153"/>
      <c r="Z136" s="167"/>
      <c r="AB136" s="632"/>
      <c r="AC136" s="632"/>
      <c r="AD136" s="632"/>
      <c r="AE136" s="632"/>
      <c r="AF136" s="632"/>
      <c r="AG136" s="632"/>
      <c r="AH136" s="632"/>
      <c r="AK136" s="72"/>
    </row>
    <row r="137" spans="2:37" ht="15.75" customHeight="1" x14ac:dyDescent="0.15">
      <c r="B137" s="649"/>
      <c r="Q137" s="143"/>
      <c r="R137" s="143"/>
      <c r="S137" s="143"/>
      <c r="T137" s="143"/>
      <c r="U137" s="154"/>
      <c r="V137" s="154"/>
      <c r="X137" s="70"/>
      <c r="Y137" s="153"/>
      <c r="Z137" s="167"/>
      <c r="AB137" s="632"/>
      <c r="AC137" s="632"/>
      <c r="AD137" s="632"/>
      <c r="AE137" s="632"/>
      <c r="AF137" s="632"/>
      <c r="AG137" s="632"/>
      <c r="AH137" s="632"/>
      <c r="AK137" s="72"/>
    </row>
    <row r="138" spans="2:37" ht="15.75" customHeight="1" x14ac:dyDescent="0.15">
      <c r="B138" s="649"/>
      <c r="Q138" s="143"/>
      <c r="R138" s="143"/>
      <c r="S138" s="143"/>
      <c r="T138" s="143"/>
      <c r="U138" s="154"/>
      <c r="V138" s="154"/>
      <c r="X138" s="70"/>
      <c r="Y138" s="153"/>
      <c r="Z138" s="167"/>
      <c r="AB138" s="632"/>
      <c r="AC138" s="632"/>
      <c r="AD138" s="632"/>
      <c r="AE138" s="632"/>
      <c r="AF138" s="632"/>
      <c r="AG138" s="632"/>
      <c r="AH138" s="632"/>
      <c r="AK138" s="72"/>
    </row>
    <row r="139" spans="2:37" ht="15.75" customHeight="1" x14ac:dyDescent="0.15">
      <c r="B139" s="649"/>
      <c r="Q139" s="143"/>
      <c r="R139" s="143"/>
      <c r="S139" s="143"/>
      <c r="T139" s="143"/>
      <c r="U139" s="154"/>
      <c r="V139" s="154"/>
      <c r="X139" s="70"/>
      <c r="Y139" s="153"/>
      <c r="Z139" s="167"/>
      <c r="AB139" s="632"/>
      <c r="AC139" s="632"/>
      <c r="AD139" s="632"/>
      <c r="AE139" s="632"/>
      <c r="AF139" s="632"/>
      <c r="AG139" s="632"/>
      <c r="AH139" s="632"/>
      <c r="AK139" s="72"/>
    </row>
    <row r="140" spans="2:37" ht="15.75" customHeight="1" x14ac:dyDescent="0.15">
      <c r="B140" s="649"/>
      <c r="Q140" s="143"/>
      <c r="R140" s="143"/>
      <c r="S140" s="143"/>
      <c r="T140" s="143"/>
      <c r="U140" s="154"/>
      <c r="V140" s="154"/>
      <c r="X140" s="70"/>
      <c r="Y140" s="153"/>
      <c r="Z140" s="167"/>
      <c r="AB140" s="632"/>
      <c r="AC140" s="632"/>
      <c r="AD140" s="632"/>
      <c r="AE140" s="632"/>
      <c r="AF140" s="632"/>
      <c r="AG140" s="632"/>
      <c r="AH140" s="632"/>
      <c r="AK140" s="72"/>
    </row>
    <row r="141" spans="2:37" ht="15.75" customHeight="1" x14ac:dyDescent="0.15">
      <c r="B141" s="649"/>
      <c r="Q141" s="143"/>
      <c r="R141" s="143"/>
      <c r="S141" s="143"/>
      <c r="T141" s="143"/>
      <c r="U141" s="154"/>
      <c r="V141" s="154"/>
      <c r="X141" s="70"/>
      <c r="Y141" s="153"/>
      <c r="Z141" s="167"/>
      <c r="AB141" s="632"/>
      <c r="AC141" s="632"/>
      <c r="AD141" s="632"/>
      <c r="AE141" s="632"/>
      <c r="AF141" s="632"/>
      <c r="AG141" s="632"/>
      <c r="AH141" s="632"/>
      <c r="AK141" s="72"/>
    </row>
    <row r="142" spans="2:37" ht="15.75" customHeight="1" x14ac:dyDescent="0.15">
      <c r="B142" s="649"/>
      <c r="Q142" s="143"/>
      <c r="R142" s="143"/>
      <c r="S142" s="143"/>
      <c r="T142" s="143"/>
      <c r="U142" s="154"/>
      <c r="V142" s="154"/>
      <c r="X142" s="70"/>
      <c r="Y142" s="153"/>
      <c r="Z142" s="167"/>
      <c r="AB142" s="632"/>
      <c r="AC142" s="632"/>
      <c r="AD142" s="632"/>
      <c r="AE142" s="632"/>
      <c r="AF142" s="632"/>
      <c r="AG142" s="632"/>
      <c r="AH142" s="632"/>
      <c r="AK142" s="72"/>
    </row>
    <row r="143" spans="2:37" ht="15.75" customHeight="1" x14ac:dyDescent="0.15">
      <c r="B143" s="649"/>
      <c r="Q143" s="143"/>
      <c r="R143" s="143"/>
      <c r="S143" s="143"/>
      <c r="T143" s="143"/>
      <c r="U143" s="154"/>
      <c r="V143" s="154"/>
      <c r="X143" s="70"/>
      <c r="Y143" s="153"/>
      <c r="Z143" s="167"/>
      <c r="AB143" s="632"/>
      <c r="AC143" s="632"/>
      <c r="AD143" s="632"/>
      <c r="AE143" s="632"/>
      <c r="AF143" s="632"/>
      <c r="AG143" s="632"/>
      <c r="AH143" s="632"/>
      <c r="AK143" s="72"/>
    </row>
    <row r="144" spans="2:37" ht="15.75" customHeight="1" x14ac:dyDescent="0.15">
      <c r="B144" s="649"/>
      <c r="Q144" s="143"/>
      <c r="R144" s="143"/>
      <c r="S144" s="143"/>
      <c r="T144" s="143"/>
      <c r="U144" s="154"/>
      <c r="V144" s="154"/>
      <c r="X144" s="70"/>
      <c r="Y144" s="153"/>
      <c r="Z144" s="167"/>
      <c r="AB144" s="632"/>
      <c r="AC144" s="632"/>
      <c r="AD144" s="632"/>
      <c r="AE144" s="632"/>
      <c r="AF144" s="632"/>
      <c r="AG144" s="632"/>
      <c r="AH144" s="632"/>
      <c r="AK144" s="72"/>
    </row>
    <row r="145" spans="1:37" ht="15.75" customHeight="1" x14ac:dyDescent="0.15">
      <c r="B145" s="649"/>
      <c r="Q145" s="155"/>
      <c r="R145" s="155"/>
      <c r="S145" s="155"/>
      <c r="T145" s="155"/>
      <c r="U145" s="154"/>
      <c r="V145" s="154"/>
      <c r="W145" s="73"/>
      <c r="X145" s="104"/>
    </row>
    <row r="146" spans="1:37" ht="45.75" customHeight="1" x14ac:dyDescent="0.15">
      <c r="C146" s="1060" t="str">
        <f>"　高文連個人情報に関する保護規定を承諾したうえで、上記のとおり"&amp;B42&amp;"への参加を申し込みます。"</f>
        <v>　高文連個人情報に関する保護規定を承諾したうえで、上記のとおり第44回宮崎県高等学校総合文化祭 放送部門　
第47回全国高等学校総合文化祭放送部門　宮崎県予選への参加を申し込みます。</v>
      </c>
      <c r="D146" s="1060"/>
      <c r="E146" s="1060"/>
      <c r="F146" s="1060"/>
      <c r="G146" s="1060"/>
      <c r="H146" s="1060"/>
      <c r="I146" s="1060"/>
      <c r="J146" s="1060"/>
      <c r="K146" s="1060"/>
      <c r="L146" s="1060"/>
      <c r="M146" s="1060"/>
      <c r="N146" s="1060"/>
      <c r="O146" s="1060"/>
      <c r="P146" s="1060"/>
      <c r="Q146" s="143"/>
      <c r="R146" s="143"/>
      <c r="S146" s="143"/>
      <c r="T146" s="143"/>
      <c r="X146" s="76"/>
      <c r="Y146" s="70"/>
      <c r="Z146" s="167"/>
      <c r="AB146" s="144"/>
      <c r="AC146" s="144"/>
      <c r="AD146" s="144"/>
      <c r="AE146" s="144"/>
      <c r="AF146" s="144"/>
      <c r="AG146" s="144"/>
      <c r="AH146" s="144"/>
      <c r="AI146" s="71"/>
      <c r="AJ146" s="71"/>
      <c r="AK146" s="70"/>
    </row>
    <row r="147" spans="1:37" s="149" customFormat="1" ht="18.75" customHeight="1" x14ac:dyDescent="0.2">
      <c r="A147" s="145"/>
      <c r="B147" s="700"/>
      <c r="C147" s="1061">
        <f ca="1">(Ⅰ!C23)</f>
        <v>44803</v>
      </c>
      <c r="D147" s="1061"/>
      <c r="E147" s="145"/>
      <c r="F147" s="146"/>
      <c r="G147" s="145"/>
      <c r="H147" s="146"/>
      <c r="I147" s="145"/>
      <c r="J147" s="145"/>
      <c r="K147" s="50"/>
      <c r="L147" s="145"/>
      <c r="M147" s="145"/>
      <c r="N147" s="147"/>
      <c r="O147" s="147"/>
      <c r="P147" s="280"/>
      <c r="Q147" s="148"/>
      <c r="R147" s="148"/>
      <c r="S147" s="148"/>
      <c r="T147" s="148"/>
      <c r="U147" s="145"/>
      <c r="V147" s="145"/>
      <c r="W147" s="70"/>
      <c r="X147" s="76"/>
      <c r="Y147" s="70"/>
      <c r="Z147" s="167"/>
      <c r="AA147" s="168"/>
      <c r="AB147" s="71"/>
      <c r="AC147" s="71"/>
      <c r="AD147" s="71"/>
      <c r="AE147" s="71"/>
      <c r="AF147" s="71"/>
      <c r="AG147" s="71"/>
      <c r="AH147" s="71"/>
      <c r="AI147" s="144"/>
      <c r="AJ147" s="144"/>
      <c r="AK147" s="70"/>
    </row>
    <row r="148" spans="1:37" ht="18.75" customHeight="1" x14ac:dyDescent="0.15">
      <c r="C148" s="375" t="s">
        <v>334</v>
      </c>
      <c r="D148" s="375"/>
      <c r="K148" s="50" t="s">
        <v>88</v>
      </c>
      <c r="L148" s="150"/>
      <c r="M148" s="374">
        <f>C3</f>
        <v>0</v>
      </c>
      <c r="N148" s="181">
        <f>C44</f>
        <v>0</v>
      </c>
      <c r="O148" s="182"/>
      <c r="P148" s="182"/>
      <c r="Q148" s="143"/>
      <c r="R148" s="143"/>
      <c r="S148" s="143"/>
      <c r="T148" s="143"/>
      <c r="X148" s="76"/>
      <c r="Y148" s="76"/>
      <c r="Z148" s="45"/>
      <c r="AB148" s="71"/>
      <c r="AC148" s="71"/>
      <c r="AD148" s="71"/>
      <c r="AE148" s="71"/>
      <c r="AF148" s="71"/>
      <c r="AG148" s="71"/>
      <c r="AH148" s="71"/>
      <c r="AI148" s="71"/>
      <c r="AJ148" s="71"/>
      <c r="AK148" s="70"/>
    </row>
    <row r="149" spans="1:37" ht="18.75" customHeight="1" x14ac:dyDescent="0.15">
      <c r="C149" s="375" t="str">
        <f>C95</f>
        <v>（小林高等学校校長）</v>
      </c>
      <c r="D149" s="375"/>
      <c r="K149" s="151" t="s">
        <v>137</v>
      </c>
      <c r="L149" s="152"/>
      <c r="M149" s="1059">
        <f>(Ⅰ!C21)</f>
        <v>0</v>
      </c>
      <c r="N149" s="1059"/>
      <c r="O149" s="1059"/>
      <c r="P149" s="373" t="s">
        <v>332</v>
      </c>
      <c r="Q149" s="143"/>
      <c r="R149" s="143"/>
      <c r="S149" s="143"/>
      <c r="T149" s="143"/>
      <c r="W149" s="76"/>
      <c r="X149" s="76"/>
      <c r="Y149" s="76"/>
      <c r="Z149" s="45"/>
      <c r="AB149" s="77"/>
      <c r="AC149" s="77"/>
      <c r="AD149" s="77"/>
      <c r="AE149" s="77"/>
      <c r="AF149" s="77"/>
      <c r="AG149" s="77"/>
      <c r="AH149" s="77"/>
      <c r="AI149" s="71"/>
      <c r="AJ149" s="71"/>
      <c r="AK149" s="70"/>
    </row>
    <row r="150" spans="1:37" x14ac:dyDescent="0.15">
      <c r="Q150" s="143"/>
      <c r="R150" s="143"/>
      <c r="S150" s="143"/>
      <c r="T150" s="143"/>
    </row>
    <row r="151" spans="1:37" x14ac:dyDescent="0.15">
      <c r="Q151" s="143"/>
      <c r="R151" s="143"/>
      <c r="S151" s="143"/>
      <c r="T151" s="143"/>
    </row>
    <row r="152" spans="1:37" x14ac:dyDescent="0.15">
      <c r="Q152" s="143"/>
      <c r="R152" s="143"/>
      <c r="S152" s="143"/>
      <c r="T152" s="143"/>
    </row>
    <row r="153" spans="1:37" x14ac:dyDescent="0.15">
      <c r="Q153" s="143"/>
      <c r="R153" s="143"/>
      <c r="S153" s="143"/>
      <c r="T153" s="143"/>
    </row>
    <row r="154" spans="1:37" x14ac:dyDescent="0.15">
      <c r="Q154" s="143"/>
      <c r="R154" s="143"/>
      <c r="S154" s="143"/>
      <c r="T154" s="143"/>
    </row>
    <row r="155" spans="1:37" x14ac:dyDescent="0.15">
      <c r="Q155" s="143"/>
      <c r="R155" s="143"/>
      <c r="S155" s="143"/>
      <c r="T155" s="143"/>
    </row>
    <row r="156" spans="1:37" x14ac:dyDescent="0.15">
      <c r="Q156" s="143"/>
      <c r="R156" s="143"/>
      <c r="S156" s="143"/>
      <c r="T156" s="143"/>
    </row>
    <row r="157" spans="1:37" x14ac:dyDescent="0.15">
      <c r="Q157" s="143"/>
      <c r="R157" s="143"/>
      <c r="S157" s="143"/>
      <c r="T157" s="143"/>
    </row>
    <row r="158" spans="1:37" x14ac:dyDescent="0.15">
      <c r="A158"/>
      <c r="B158" s="154"/>
      <c r="C158"/>
      <c r="D158"/>
      <c r="E158"/>
      <c r="Q158" s="143"/>
      <c r="R158" s="143"/>
      <c r="S158" s="143"/>
      <c r="T158" s="143"/>
    </row>
    <row r="159" spans="1:37" x14ac:dyDescent="0.15">
      <c r="A159"/>
      <c r="B159" s="154"/>
      <c r="C159"/>
      <c r="D159"/>
      <c r="E159"/>
      <c r="Q159" s="143"/>
      <c r="R159" s="143"/>
      <c r="S159" s="143"/>
      <c r="T159" s="143"/>
    </row>
    <row r="160" spans="1:37" x14ac:dyDescent="0.15">
      <c r="A160"/>
      <c r="B160" s="154"/>
      <c r="C160"/>
      <c r="D160"/>
      <c r="E160"/>
      <c r="Q160" s="143"/>
      <c r="R160" s="143"/>
      <c r="S160" s="143"/>
      <c r="T160" s="143"/>
    </row>
    <row r="161" spans="1:37" x14ac:dyDescent="0.15">
      <c r="A161"/>
      <c r="B161" s="154"/>
      <c r="C161"/>
      <c r="D161"/>
      <c r="E161"/>
      <c r="F161" s="5"/>
      <c r="H161" s="5"/>
      <c r="K161" s="5"/>
      <c r="N161" s="5"/>
      <c r="O161" s="5"/>
      <c r="P161" s="15"/>
      <c r="Q161" s="143"/>
      <c r="R161" s="143"/>
      <c r="S161" s="143"/>
      <c r="T161" s="143"/>
      <c r="W161" s="5"/>
      <c r="X161" s="153"/>
      <c r="Z161" s="172"/>
      <c r="AB161"/>
      <c r="AC161"/>
      <c r="AD161"/>
      <c r="AE161"/>
      <c r="AF161"/>
      <c r="AG161"/>
      <c r="AH161"/>
      <c r="AI161"/>
      <c r="AJ161"/>
      <c r="AK161"/>
    </row>
    <row r="162" spans="1:37" x14ac:dyDescent="0.15">
      <c r="A162"/>
      <c r="B162" s="154"/>
      <c r="C162"/>
      <c r="D162"/>
      <c r="E162"/>
      <c r="F162" s="5"/>
      <c r="H162" s="5"/>
      <c r="K162" s="5"/>
      <c r="N162" s="5"/>
      <c r="O162" s="5"/>
      <c r="P162" s="15"/>
      <c r="Q162" s="143"/>
      <c r="R162" s="143"/>
      <c r="S162" s="143"/>
      <c r="T162" s="143"/>
      <c r="W162" s="5"/>
      <c r="X162" s="153"/>
      <c r="Z162" s="172"/>
      <c r="AB162"/>
      <c r="AC162"/>
      <c r="AD162"/>
      <c r="AE162"/>
      <c r="AF162"/>
      <c r="AG162"/>
      <c r="AH162"/>
      <c r="AI162"/>
      <c r="AJ162"/>
      <c r="AK162"/>
    </row>
    <row r="163" spans="1:37" x14ac:dyDescent="0.15">
      <c r="A163"/>
      <c r="B163" s="154"/>
      <c r="C163"/>
      <c r="D163"/>
      <c r="E163"/>
      <c r="F163" s="5"/>
      <c r="H163" s="5"/>
      <c r="K163" s="5"/>
      <c r="N163" s="5"/>
      <c r="O163" s="5"/>
      <c r="P163" s="15"/>
      <c r="Q163" s="143"/>
      <c r="R163" s="143"/>
      <c r="S163" s="143"/>
      <c r="T163" s="143"/>
      <c r="W163" s="5"/>
      <c r="X163" s="153"/>
      <c r="Z163" s="172"/>
      <c r="AB163"/>
      <c r="AC163"/>
      <c r="AD163"/>
      <c r="AE163"/>
      <c r="AF163"/>
      <c r="AG163"/>
      <c r="AH163"/>
      <c r="AI163"/>
      <c r="AJ163"/>
      <c r="AK163"/>
    </row>
    <row r="164" spans="1:37" x14ac:dyDescent="0.15">
      <c r="A164"/>
      <c r="B164" s="154"/>
      <c r="C164"/>
      <c r="D164"/>
      <c r="E164"/>
      <c r="F164" s="5"/>
      <c r="H164" s="5"/>
      <c r="K164" s="5"/>
      <c r="N164" s="5"/>
      <c r="O164" s="5"/>
      <c r="P164" s="15"/>
      <c r="Q164" s="143"/>
      <c r="R164" s="143"/>
      <c r="S164" s="143"/>
      <c r="T164" s="143"/>
      <c r="W164" s="5"/>
      <c r="X164" s="153"/>
      <c r="Z164" s="172"/>
      <c r="AB164"/>
      <c r="AC164"/>
      <c r="AD164"/>
      <c r="AE164"/>
      <c r="AF164"/>
      <c r="AG164"/>
      <c r="AH164"/>
      <c r="AI164"/>
      <c r="AJ164"/>
      <c r="AK164"/>
    </row>
    <row r="165" spans="1:37" x14ac:dyDescent="0.15">
      <c r="A165"/>
      <c r="B165" s="154"/>
      <c r="C165"/>
      <c r="D165"/>
      <c r="E165"/>
      <c r="F165" s="5"/>
      <c r="H165" s="5"/>
      <c r="K165" s="5"/>
      <c r="N165" s="5"/>
      <c r="O165" s="5"/>
      <c r="P165" s="15"/>
      <c r="Q165" s="143"/>
      <c r="R165" s="143"/>
      <c r="S165" s="143"/>
      <c r="T165" s="143"/>
      <c r="W165" s="5"/>
      <c r="X165" s="153"/>
      <c r="Z165" s="172"/>
      <c r="AB165"/>
      <c r="AC165"/>
      <c r="AD165"/>
      <c r="AE165"/>
      <c r="AF165"/>
      <c r="AG165"/>
      <c r="AH165"/>
      <c r="AI165"/>
      <c r="AJ165"/>
      <c r="AK165"/>
    </row>
    <row r="166" spans="1:37" x14ac:dyDescent="0.15">
      <c r="A166"/>
      <c r="B166" s="154"/>
      <c r="C166"/>
      <c r="D166"/>
      <c r="E166"/>
      <c r="F166" s="5"/>
      <c r="H166" s="5"/>
      <c r="K166" s="5"/>
      <c r="N166" s="5"/>
      <c r="O166" s="5"/>
      <c r="P166" s="15"/>
      <c r="Q166" s="143"/>
      <c r="R166" s="143"/>
      <c r="S166" s="143"/>
      <c r="T166" s="143"/>
      <c r="W166" s="5"/>
      <c r="X166" s="153"/>
      <c r="Z166" s="172"/>
      <c r="AB166"/>
      <c r="AC166"/>
      <c r="AD166"/>
      <c r="AE166"/>
      <c r="AF166"/>
      <c r="AG166"/>
      <c r="AH166"/>
      <c r="AI166"/>
      <c r="AJ166"/>
      <c r="AK166"/>
    </row>
    <row r="167" spans="1:37" x14ac:dyDescent="0.15">
      <c r="A167"/>
      <c r="B167" s="154"/>
      <c r="C167"/>
      <c r="D167"/>
      <c r="E167"/>
      <c r="F167" s="5"/>
      <c r="H167" s="5"/>
      <c r="K167" s="5"/>
      <c r="N167" s="5"/>
      <c r="O167" s="5"/>
      <c r="P167" s="15"/>
      <c r="Q167" s="143"/>
      <c r="R167" s="143"/>
      <c r="S167" s="143"/>
      <c r="T167" s="143"/>
      <c r="W167" s="5"/>
      <c r="X167" s="153"/>
      <c r="Z167" s="172"/>
      <c r="AB167"/>
      <c r="AC167"/>
      <c r="AD167"/>
      <c r="AE167"/>
      <c r="AF167"/>
      <c r="AG167"/>
      <c r="AH167"/>
      <c r="AI167"/>
      <c r="AJ167"/>
      <c r="AK167"/>
    </row>
    <row r="168" spans="1:37" x14ac:dyDescent="0.15">
      <c r="A168"/>
      <c r="B168" s="154"/>
      <c r="C168"/>
      <c r="D168"/>
      <c r="E168"/>
      <c r="F168" s="5"/>
      <c r="H168" s="5"/>
      <c r="K168" s="5"/>
      <c r="N168" s="5"/>
      <c r="O168" s="5"/>
      <c r="P168" s="15"/>
      <c r="Q168" s="143"/>
      <c r="R168" s="143"/>
      <c r="S168" s="143"/>
      <c r="T168" s="143"/>
      <c r="W168" s="5"/>
      <c r="X168" s="153"/>
      <c r="Z168" s="172"/>
      <c r="AB168"/>
      <c r="AC168"/>
      <c r="AD168"/>
      <c r="AE168"/>
      <c r="AF168"/>
      <c r="AG168"/>
      <c r="AH168"/>
      <c r="AI168"/>
      <c r="AJ168"/>
      <c r="AK168"/>
    </row>
    <row r="169" spans="1:37" x14ac:dyDescent="0.15">
      <c r="A169"/>
      <c r="B169" s="154"/>
      <c r="C169"/>
      <c r="D169"/>
      <c r="E169"/>
      <c r="F169" s="5"/>
      <c r="H169" s="5"/>
      <c r="K169" s="5"/>
      <c r="N169" s="5"/>
      <c r="O169" s="5"/>
      <c r="P169" s="15"/>
      <c r="Q169" s="143"/>
      <c r="R169" s="143"/>
      <c r="S169" s="143"/>
      <c r="T169" s="143"/>
      <c r="W169" s="5"/>
      <c r="X169" s="153"/>
      <c r="Z169" s="172"/>
      <c r="AB169"/>
      <c r="AC169"/>
      <c r="AD169"/>
      <c r="AE169"/>
      <c r="AF169"/>
      <c r="AG169"/>
      <c r="AH169"/>
      <c r="AI169"/>
      <c r="AJ169"/>
      <c r="AK169"/>
    </row>
    <row r="170" spans="1:37" x14ac:dyDescent="0.15">
      <c r="A170"/>
      <c r="B170" s="154"/>
      <c r="C170"/>
      <c r="D170"/>
      <c r="E170"/>
      <c r="F170" s="5"/>
      <c r="H170" s="5"/>
      <c r="K170" s="5"/>
      <c r="N170" s="5"/>
      <c r="O170" s="5"/>
      <c r="P170" s="15"/>
      <c r="Q170" s="143"/>
      <c r="R170" s="143"/>
      <c r="S170" s="143"/>
      <c r="T170" s="143"/>
      <c r="W170" s="5"/>
      <c r="X170" s="153"/>
      <c r="Z170" s="172"/>
      <c r="AB170"/>
      <c r="AC170"/>
      <c r="AD170"/>
      <c r="AE170"/>
      <c r="AF170"/>
      <c r="AG170"/>
      <c r="AH170"/>
      <c r="AI170"/>
      <c r="AJ170"/>
      <c r="AK170"/>
    </row>
    <row r="171" spans="1:37" x14ac:dyDescent="0.15">
      <c r="A171"/>
      <c r="B171" s="154"/>
      <c r="C171"/>
      <c r="D171"/>
      <c r="E171"/>
      <c r="F171" s="5"/>
      <c r="H171" s="5"/>
      <c r="K171" s="5"/>
      <c r="N171" s="5"/>
      <c r="O171" s="5"/>
      <c r="P171" s="15"/>
      <c r="Q171" s="143"/>
      <c r="R171" s="143"/>
      <c r="S171" s="143"/>
      <c r="T171" s="143"/>
      <c r="W171" s="5"/>
      <c r="X171" s="153"/>
      <c r="Z171" s="172"/>
      <c r="AB171"/>
      <c r="AC171"/>
      <c r="AD171"/>
      <c r="AE171"/>
      <c r="AF171"/>
      <c r="AG171"/>
      <c r="AH171"/>
      <c r="AI171"/>
      <c r="AJ171"/>
      <c r="AK171"/>
    </row>
    <row r="172" spans="1:37" x14ac:dyDescent="0.15">
      <c r="A172"/>
      <c r="B172" s="154"/>
      <c r="C172"/>
      <c r="D172"/>
      <c r="E172"/>
      <c r="F172" s="5"/>
      <c r="H172" s="5"/>
      <c r="K172" s="5"/>
      <c r="N172" s="5"/>
      <c r="O172" s="5"/>
      <c r="P172" s="15"/>
      <c r="Q172" s="143"/>
      <c r="R172" s="143"/>
      <c r="S172" s="143"/>
      <c r="T172" s="143"/>
      <c r="W172" s="5"/>
      <c r="X172" s="153"/>
      <c r="Z172" s="172"/>
      <c r="AB172"/>
      <c r="AC172"/>
      <c r="AD172"/>
      <c r="AE172"/>
      <c r="AF172"/>
      <c r="AG172"/>
      <c r="AH172"/>
      <c r="AI172"/>
      <c r="AJ172"/>
      <c r="AK172"/>
    </row>
    <row r="173" spans="1:37" x14ac:dyDescent="0.15">
      <c r="A173"/>
      <c r="B173" s="154"/>
      <c r="C173"/>
      <c r="D173"/>
      <c r="E173"/>
      <c r="F173" s="5"/>
      <c r="H173" s="5"/>
      <c r="K173" s="5"/>
      <c r="N173" s="5"/>
      <c r="O173" s="5"/>
      <c r="P173" s="15"/>
      <c r="Q173" s="143"/>
      <c r="R173" s="143"/>
      <c r="S173" s="143"/>
      <c r="T173" s="143"/>
      <c r="W173" s="5"/>
      <c r="X173" s="153"/>
      <c r="Z173" s="172"/>
      <c r="AB173"/>
      <c r="AC173"/>
      <c r="AD173"/>
      <c r="AE173"/>
      <c r="AF173"/>
      <c r="AG173"/>
      <c r="AH173"/>
      <c r="AI173"/>
      <c r="AJ173"/>
      <c r="AK173"/>
    </row>
    <row r="174" spans="1:37" x14ac:dyDescent="0.15">
      <c r="A174"/>
      <c r="B174" s="154"/>
      <c r="C174"/>
      <c r="D174"/>
      <c r="E174"/>
      <c r="F174" s="5"/>
      <c r="H174" s="5"/>
      <c r="K174" s="5"/>
      <c r="N174" s="5"/>
      <c r="O174" s="5"/>
      <c r="P174" s="15"/>
      <c r="Q174" s="143"/>
      <c r="R174" s="143"/>
      <c r="S174" s="143"/>
      <c r="T174" s="143"/>
      <c r="W174" s="5"/>
      <c r="X174" s="153"/>
      <c r="Z174" s="172"/>
      <c r="AB174"/>
      <c r="AC174"/>
      <c r="AD174"/>
      <c r="AE174"/>
      <c r="AF174"/>
      <c r="AG174"/>
      <c r="AH174"/>
      <c r="AI174"/>
      <c r="AJ174"/>
      <c r="AK174"/>
    </row>
    <row r="175" spans="1:37" x14ac:dyDescent="0.15">
      <c r="A175"/>
      <c r="B175" s="154"/>
      <c r="C175"/>
      <c r="D175"/>
      <c r="E175"/>
      <c r="F175" s="5"/>
      <c r="H175" s="5"/>
      <c r="K175" s="5"/>
      <c r="N175" s="5"/>
      <c r="O175" s="5"/>
      <c r="P175" s="15"/>
      <c r="Q175" s="143"/>
      <c r="R175" s="143"/>
      <c r="S175" s="143"/>
      <c r="T175" s="143"/>
      <c r="W175" s="5"/>
      <c r="X175" s="153"/>
      <c r="Z175" s="172"/>
      <c r="AB175"/>
      <c r="AC175"/>
      <c r="AD175"/>
      <c r="AE175"/>
      <c r="AF175"/>
      <c r="AG175"/>
      <c r="AH175"/>
      <c r="AI175"/>
      <c r="AJ175"/>
      <c r="AK175"/>
    </row>
    <row r="176" spans="1:37" x14ac:dyDescent="0.15">
      <c r="A176"/>
      <c r="B176" s="154"/>
      <c r="C176"/>
      <c r="D176"/>
      <c r="E176"/>
      <c r="F176" s="5"/>
      <c r="H176" s="5"/>
      <c r="K176" s="5"/>
      <c r="N176" s="5"/>
      <c r="O176" s="5"/>
      <c r="P176" s="15"/>
      <c r="Q176" s="143"/>
      <c r="R176" s="143"/>
      <c r="S176" s="143"/>
      <c r="T176" s="143"/>
      <c r="W176" s="5"/>
      <c r="X176" s="153"/>
      <c r="Z176" s="172"/>
      <c r="AB176"/>
      <c r="AC176"/>
      <c r="AD176"/>
      <c r="AE176"/>
      <c r="AF176"/>
      <c r="AG176"/>
      <c r="AH176"/>
      <c r="AI176"/>
      <c r="AJ176"/>
      <c r="AK176"/>
    </row>
    <row r="177" spans="1:37" x14ac:dyDescent="0.15">
      <c r="A177"/>
      <c r="B177" s="154"/>
      <c r="C177"/>
      <c r="D177"/>
      <c r="E177"/>
      <c r="F177" s="5"/>
      <c r="H177" s="5"/>
      <c r="K177" s="5"/>
      <c r="N177" s="5"/>
      <c r="O177" s="5"/>
      <c r="P177" s="15"/>
      <c r="Q177" s="143"/>
      <c r="R177" s="143"/>
      <c r="S177" s="143"/>
      <c r="T177" s="143"/>
      <c r="W177" s="5"/>
      <c r="X177" s="153"/>
      <c r="Z177" s="172"/>
      <c r="AB177"/>
      <c r="AC177"/>
      <c r="AD177"/>
      <c r="AE177"/>
      <c r="AF177"/>
      <c r="AG177"/>
      <c r="AH177"/>
      <c r="AI177"/>
      <c r="AJ177"/>
      <c r="AK177"/>
    </row>
    <row r="178" spans="1:37" x14ac:dyDescent="0.15">
      <c r="A178"/>
      <c r="B178" s="154"/>
      <c r="C178"/>
      <c r="D178"/>
      <c r="E178"/>
      <c r="F178" s="5"/>
      <c r="H178" s="5"/>
      <c r="K178" s="5"/>
      <c r="N178" s="5"/>
      <c r="O178" s="5"/>
      <c r="P178" s="15"/>
      <c r="Q178" s="143"/>
      <c r="R178" s="143"/>
      <c r="S178" s="143"/>
      <c r="T178" s="143"/>
      <c r="W178" s="5"/>
      <c r="X178" s="153"/>
      <c r="Z178" s="172"/>
      <c r="AB178"/>
      <c r="AC178"/>
      <c r="AD178"/>
      <c r="AE178"/>
      <c r="AF178"/>
      <c r="AG178"/>
      <c r="AH178"/>
      <c r="AI178"/>
      <c r="AJ178"/>
      <c r="AK178"/>
    </row>
    <row r="179" spans="1:37" x14ac:dyDescent="0.15">
      <c r="A179"/>
      <c r="B179" s="154"/>
      <c r="C179"/>
      <c r="D179"/>
      <c r="E179"/>
      <c r="F179" s="5"/>
      <c r="H179" s="5"/>
      <c r="K179" s="5"/>
      <c r="N179" s="5"/>
      <c r="O179" s="5"/>
      <c r="P179" s="15"/>
      <c r="Q179" s="143"/>
      <c r="R179" s="143"/>
      <c r="S179" s="143"/>
      <c r="T179" s="143"/>
      <c r="W179" s="5"/>
      <c r="X179" s="153"/>
      <c r="Z179" s="172"/>
      <c r="AB179"/>
      <c r="AC179"/>
      <c r="AD179"/>
      <c r="AE179"/>
      <c r="AF179"/>
      <c r="AG179"/>
      <c r="AH179"/>
      <c r="AI179"/>
      <c r="AJ179"/>
      <c r="AK179"/>
    </row>
    <row r="180" spans="1:37" x14ac:dyDescent="0.15">
      <c r="A180"/>
      <c r="B180" s="154"/>
      <c r="C180"/>
      <c r="D180"/>
      <c r="E180"/>
      <c r="F180" s="5"/>
      <c r="H180" s="5"/>
      <c r="K180" s="5"/>
      <c r="N180" s="5"/>
      <c r="O180" s="5"/>
      <c r="P180" s="15"/>
      <c r="Q180" s="143"/>
      <c r="R180" s="143"/>
      <c r="S180" s="143"/>
      <c r="T180" s="143"/>
      <c r="W180" s="5"/>
      <c r="X180" s="153"/>
      <c r="Z180" s="172"/>
      <c r="AB180"/>
      <c r="AC180"/>
      <c r="AD180"/>
      <c r="AE180"/>
      <c r="AF180"/>
      <c r="AG180"/>
      <c r="AH180"/>
      <c r="AI180"/>
      <c r="AJ180"/>
      <c r="AK180"/>
    </row>
    <row r="181" spans="1:37" x14ac:dyDescent="0.15">
      <c r="A181"/>
      <c r="B181" s="154"/>
      <c r="C181"/>
      <c r="D181"/>
      <c r="E181"/>
      <c r="F181" s="5"/>
      <c r="H181" s="5"/>
      <c r="K181" s="5"/>
      <c r="N181" s="5"/>
      <c r="O181" s="5"/>
      <c r="P181" s="15"/>
      <c r="Q181" s="143"/>
      <c r="R181" s="143"/>
      <c r="S181" s="143"/>
      <c r="T181" s="143"/>
      <c r="W181" s="5"/>
      <c r="X181" s="153"/>
      <c r="Z181" s="172"/>
      <c r="AB181"/>
      <c r="AC181"/>
      <c r="AD181"/>
      <c r="AE181"/>
      <c r="AF181"/>
      <c r="AG181"/>
      <c r="AH181"/>
      <c r="AI181"/>
      <c r="AJ181"/>
      <c r="AK181"/>
    </row>
    <row r="182" spans="1:37" x14ac:dyDescent="0.15">
      <c r="A182"/>
      <c r="B182" s="154"/>
      <c r="C182"/>
      <c r="D182"/>
      <c r="E182"/>
      <c r="F182" s="5"/>
      <c r="H182" s="5"/>
      <c r="K182" s="5"/>
      <c r="N182" s="5"/>
      <c r="O182" s="5"/>
      <c r="P182" s="15"/>
      <c r="Q182" s="143"/>
      <c r="R182" s="143"/>
      <c r="S182" s="143"/>
      <c r="T182" s="143"/>
      <c r="W182" s="5"/>
      <c r="X182" s="153"/>
      <c r="Z182" s="172"/>
      <c r="AB182"/>
      <c r="AC182"/>
      <c r="AD182"/>
      <c r="AE182"/>
      <c r="AF182"/>
      <c r="AG182"/>
      <c r="AH182"/>
      <c r="AI182"/>
      <c r="AJ182"/>
      <c r="AK182"/>
    </row>
    <row r="183" spans="1:37" x14ac:dyDescent="0.15">
      <c r="A183"/>
      <c r="B183" s="154"/>
      <c r="C183"/>
      <c r="D183"/>
      <c r="E183"/>
      <c r="F183" s="5"/>
      <c r="H183" s="5"/>
      <c r="K183" s="5"/>
      <c r="N183" s="5"/>
      <c r="O183" s="5"/>
      <c r="P183" s="15"/>
      <c r="Q183" s="143"/>
      <c r="R183" s="143"/>
      <c r="S183" s="143"/>
      <c r="T183" s="143"/>
      <c r="W183" s="5"/>
      <c r="X183" s="153"/>
      <c r="Z183" s="172"/>
      <c r="AB183"/>
      <c r="AC183"/>
      <c r="AD183"/>
      <c r="AE183"/>
      <c r="AF183"/>
      <c r="AG183"/>
      <c r="AH183"/>
      <c r="AI183"/>
      <c r="AJ183"/>
      <c r="AK183"/>
    </row>
    <row r="184" spans="1:37" x14ac:dyDescent="0.15">
      <c r="A184"/>
      <c r="B184" s="154"/>
      <c r="C184"/>
      <c r="D184"/>
      <c r="E184"/>
      <c r="F184" s="5"/>
      <c r="H184" s="5"/>
      <c r="K184" s="5"/>
      <c r="N184" s="5"/>
      <c r="O184" s="5"/>
      <c r="P184" s="15"/>
      <c r="Q184" s="143"/>
      <c r="R184" s="143"/>
      <c r="S184" s="143"/>
      <c r="T184" s="143"/>
      <c r="W184" s="5"/>
      <c r="X184" s="153"/>
      <c r="Z184" s="172"/>
      <c r="AB184"/>
      <c r="AC184"/>
      <c r="AD184"/>
      <c r="AE184"/>
      <c r="AF184"/>
      <c r="AG184"/>
      <c r="AH184"/>
      <c r="AI184"/>
      <c r="AJ184"/>
      <c r="AK184"/>
    </row>
    <row r="185" spans="1:37" x14ac:dyDescent="0.15">
      <c r="A185"/>
      <c r="B185" s="154"/>
      <c r="C185"/>
      <c r="D185"/>
      <c r="E185"/>
      <c r="F185" s="5"/>
      <c r="H185" s="5"/>
      <c r="K185" s="5"/>
      <c r="N185" s="5"/>
      <c r="O185" s="5"/>
      <c r="P185" s="15"/>
      <c r="Q185" s="143"/>
      <c r="R185" s="143"/>
      <c r="S185" s="143"/>
      <c r="T185" s="143"/>
      <c r="W185" s="5"/>
      <c r="X185" s="153"/>
      <c r="Z185" s="172"/>
      <c r="AB185"/>
      <c r="AC185"/>
      <c r="AD185"/>
      <c r="AE185"/>
      <c r="AF185"/>
      <c r="AG185"/>
      <c r="AH185"/>
      <c r="AI185"/>
      <c r="AJ185"/>
      <c r="AK185"/>
    </row>
    <row r="186" spans="1:37" x14ac:dyDescent="0.15">
      <c r="A186"/>
      <c r="B186" s="154"/>
      <c r="C186"/>
      <c r="D186"/>
      <c r="E186"/>
      <c r="F186" s="5"/>
      <c r="H186" s="5"/>
      <c r="K186" s="5"/>
      <c r="N186" s="5"/>
      <c r="O186" s="5"/>
      <c r="P186" s="15"/>
      <c r="Q186" s="143"/>
      <c r="R186" s="143"/>
      <c r="S186" s="143"/>
      <c r="T186" s="143"/>
      <c r="W186" s="5"/>
      <c r="X186" s="153"/>
      <c r="Z186" s="172"/>
      <c r="AB186"/>
      <c r="AC186"/>
      <c r="AD186"/>
      <c r="AE186"/>
      <c r="AF186"/>
      <c r="AG186"/>
      <c r="AH186"/>
      <c r="AI186"/>
      <c r="AJ186"/>
      <c r="AK186"/>
    </row>
    <row r="187" spans="1:37" x14ac:dyDescent="0.15">
      <c r="A187"/>
      <c r="B187" s="154"/>
      <c r="C187"/>
      <c r="D187"/>
      <c r="E187"/>
      <c r="F187" s="5"/>
      <c r="H187" s="5"/>
      <c r="K187" s="5"/>
      <c r="N187" s="5"/>
      <c r="O187" s="5"/>
      <c r="P187" s="15"/>
      <c r="Q187" s="143"/>
      <c r="R187" s="143"/>
      <c r="S187" s="143"/>
      <c r="T187" s="143"/>
      <c r="W187" s="5"/>
      <c r="X187" s="153"/>
      <c r="Z187" s="172"/>
      <c r="AB187"/>
      <c r="AC187"/>
      <c r="AD187"/>
      <c r="AE187"/>
      <c r="AF187"/>
      <c r="AG187"/>
      <c r="AH187"/>
      <c r="AI187"/>
      <c r="AJ187"/>
      <c r="AK187"/>
    </row>
    <row r="188" spans="1:37" x14ac:dyDescent="0.15">
      <c r="A188"/>
      <c r="B188" s="154"/>
      <c r="C188"/>
      <c r="D188"/>
      <c r="E188"/>
      <c r="F188" s="5"/>
      <c r="H188" s="5"/>
      <c r="K188" s="5"/>
      <c r="N188" s="5"/>
      <c r="O188" s="5"/>
      <c r="P188" s="15"/>
      <c r="Q188" s="143"/>
      <c r="R188" s="143"/>
      <c r="S188" s="143"/>
      <c r="T188" s="143"/>
      <c r="W188" s="5"/>
      <c r="X188" s="153"/>
      <c r="Z188" s="172"/>
      <c r="AB188"/>
      <c r="AC188"/>
      <c r="AD188"/>
      <c r="AE188"/>
      <c r="AF188"/>
      <c r="AG188"/>
      <c r="AH188"/>
      <c r="AI188"/>
      <c r="AJ188"/>
      <c r="AK188"/>
    </row>
    <row r="189" spans="1:37" x14ac:dyDescent="0.15">
      <c r="A189"/>
      <c r="B189" s="154"/>
      <c r="C189"/>
      <c r="D189"/>
      <c r="E189"/>
      <c r="F189" s="5"/>
      <c r="H189" s="5"/>
      <c r="K189" s="5"/>
      <c r="N189" s="5"/>
      <c r="O189" s="5"/>
      <c r="P189" s="15"/>
      <c r="Q189" s="143"/>
      <c r="R189" s="143"/>
      <c r="S189" s="143"/>
      <c r="T189" s="143"/>
      <c r="W189" s="5"/>
      <c r="X189" s="153"/>
      <c r="Z189" s="172"/>
      <c r="AB189"/>
      <c r="AC189"/>
      <c r="AD189"/>
      <c r="AE189"/>
      <c r="AF189"/>
      <c r="AG189"/>
      <c r="AH189"/>
      <c r="AI189"/>
      <c r="AJ189"/>
      <c r="AK189"/>
    </row>
    <row r="190" spans="1:37" x14ac:dyDescent="0.15">
      <c r="A190"/>
      <c r="B190" s="154"/>
      <c r="C190"/>
      <c r="D190"/>
      <c r="E190"/>
      <c r="F190" s="5"/>
      <c r="H190" s="5"/>
      <c r="K190" s="5"/>
      <c r="N190" s="5"/>
      <c r="O190" s="5"/>
      <c r="P190" s="15"/>
      <c r="Q190" s="143"/>
      <c r="R190" s="143"/>
      <c r="S190" s="143"/>
      <c r="T190" s="143"/>
      <c r="W190" s="5"/>
      <c r="X190" s="153"/>
      <c r="Z190" s="172"/>
      <c r="AB190"/>
      <c r="AC190"/>
      <c r="AD190"/>
      <c r="AE190"/>
      <c r="AF190"/>
      <c r="AG190"/>
      <c r="AH190"/>
      <c r="AI190"/>
      <c r="AJ190"/>
      <c r="AK190"/>
    </row>
    <row r="191" spans="1:37" x14ac:dyDescent="0.15">
      <c r="A191"/>
      <c r="B191" s="154"/>
      <c r="C191"/>
      <c r="D191"/>
      <c r="E191"/>
      <c r="F191" s="5"/>
      <c r="H191" s="5"/>
      <c r="K191" s="5"/>
      <c r="N191" s="5"/>
      <c r="O191" s="5"/>
      <c r="P191" s="15"/>
      <c r="Q191" s="143"/>
      <c r="R191" s="143"/>
      <c r="S191" s="143"/>
      <c r="T191" s="143"/>
      <c r="W191" s="5"/>
      <c r="X191" s="153"/>
      <c r="Z191" s="172"/>
      <c r="AB191"/>
      <c r="AC191"/>
      <c r="AD191"/>
      <c r="AE191"/>
      <c r="AF191"/>
      <c r="AG191"/>
      <c r="AH191"/>
      <c r="AI191"/>
      <c r="AJ191"/>
      <c r="AK191"/>
    </row>
    <row r="192" spans="1:37" x14ac:dyDescent="0.15">
      <c r="A192"/>
      <c r="B192" s="154"/>
      <c r="C192"/>
      <c r="D192"/>
      <c r="E192"/>
      <c r="F192" s="5"/>
      <c r="H192" s="5"/>
      <c r="K192" s="5"/>
      <c r="N192" s="5"/>
      <c r="O192" s="5"/>
      <c r="P192" s="15"/>
      <c r="Q192" s="143"/>
      <c r="R192" s="143"/>
      <c r="S192" s="143"/>
      <c r="T192" s="143"/>
      <c r="W192" s="5"/>
      <c r="X192" s="153"/>
      <c r="Z192" s="172"/>
      <c r="AB192"/>
      <c r="AC192"/>
      <c r="AD192"/>
      <c r="AE192"/>
      <c r="AF192"/>
      <c r="AG192"/>
      <c r="AH192"/>
      <c r="AI192"/>
      <c r="AJ192"/>
      <c r="AK192"/>
    </row>
    <row r="193" spans="1:37" x14ac:dyDescent="0.15">
      <c r="A193"/>
      <c r="B193" s="154"/>
      <c r="C193"/>
      <c r="D193"/>
      <c r="E193"/>
      <c r="F193" s="5"/>
      <c r="H193" s="5"/>
      <c r="K193" s="5"/>
      <c r="N193" s="5"/>
      <c r="O193" s="5"/>
      <c r="P193" s="15"/>
      <c r="Q193" s="143"/>
      <c r="R193" s="143"/>
      <c r="S193" s="143"/>
      <c r="T193" s="143"/>
      <c r="W193" s="5"/>
      <c r="X193" s="153"/>
      <c r="Z193" s="172"/>
      <c r="AB193"/>
      <c r="AC193"/>
      <c r="AD193"/>
      <c r="AE193"/>
      <c r="AF193"/>
      <c r="AG193"/>
      <c r="AH193"/>
      <c r="AI193"/>
      <c r="AJ193"/>
      <c r="AK193"/>
    </row>
    <row r="194" spans="1:37" x14ac:dyDescent="0.15">
      <c r="A194"/>
      <c r="B194" s="154"/>
      <c r="C194"/>
      <c r="D194"/>
      <c r="E194"/>
      <c r="F194" s="5"/>
      <c r="H194" s="5"/>
      <c r="K194" s="5"/>
      <c r="N194" s="5"/>
      <c r="O194" s="5"/>
      <c r="P194" s="15"/>
      <c r="Q194" s="143"/>
      <c r="R194" s="143"/>
      <c r="S194" s="143"/>
      <c r="T194" s="143"/>
      <c r="W194" s="5"/>
      <c r="X194" s="153"/>
      <c r="Z194" s="172"/>
      <c r="AB194"/>
      <c r="AC194"/>
      <c r="AD194"/>
      <c r="AE194"/>
      <c r="AF194"/>
      <c r="AG194"/>
      <c r="AH194"/>
      <c r="AI194"/>
      <c r="AJ194"/>
      <c r="AK194"/>
    </row>
    <row r="195" spans="1:37" x14ac:dyDescent="0.15">
      <c r="A195"/>
      <c r="B195" s="154"/>
      <c r="C195"/>
      <c r="D195"/>
      <c r="E195"/>
      <c r="F195" s="5"/>
      <c r="H195" s="5"/>
      <c r="K195" s="5"/>
      <c r="N195" s="5"/>
      <c r="O195" s="5"/>
      <c r="P195" s="15"/>
      <c r="Q195" s="143"/>
      <c r="R195" s="143"/>
      <c r="S195" s="143"/>
      <c r="T195" s="143"/>
      <c r="W195" s="5"/>
      <c r="X195" s="153"/>
      <c r="Z195" s="172"/>
      <c r="AB195"/>
      <c r="AC195"/>
      <c r="AD195"/>
      <c r="AE195"/>
      <c r="AF195"/>
      <c r="AG195"/>
      <c r="AH195"/>
      <c r="AI195"/>
      <c r="AJ195"/>
      <c r="AK195"/>
    </row>
    <row r="196" spans="1:37" x14ac:dyDescent="0.15">
      <c r="A196"/>
      <c r="B196" s="154"/>
      <c r="C196"/>
      <c r="D196"/>
      <c r="E196"/>
      <c r="F196" s="5"/>
      <c r="H196" s="5"/>
      <c r="K196" s="5"/>
      <c r="N196" s="5"/>
      <c r="O196" s="5"/>
      <c r="P196" s="15"/>
      <c r="Q196" s="143"/>
      <c r="R196" s="143"/>
      <c r="S196" s="143"/>
      <c r="T196" s="143"/>
      <c r="W196" s="5"/>
      <c r="X196" s="153"/>
      <c r="Z196" s="172"/>
      <c r="AB196"/>
      <c r="AC196"/>
      <c r="AD196"/>
      <c r="AE196"/>
      <c r="AF196"/>
      <c r="AG196"/>
      <c r="AH196"/>
      <c r="AI196"/>
      <c r="AJ196"/>
      <c r="AK196"/>
    </row>
    <row r="197" spans="1:37" x14ac:dyDescent="0.15">
      <c r="A197"/>
      <c r="B197" s="154"/>
      <c r="C197"/>
      <c r="D197"/>
      <c r="E197"/>
      <c r="F197" s="5"/>
      <c r="H197" s="5"/>
      <c r="K197" s="5"/>
      <c r="N197" s="5"/>
      <c r="O197" s="5"/>
      <c r="P197" s="15"/>
      <c r="Q197" s="143"/>
      <c r="R197" s="143"/>
      <c r="S197" s="143"/>
      <c r="T197" s="143"/>
      <c r="W197" s="5"/>
      <c r="X197" s="153"/>
      <c r="Z197" s="172"/>
      <c r="AB197"/>
      <c r="AC197"/>
      <c r="AD197"/>
      <c r="AE197"/>
      <c r="AF197"/>
      <c r="AG197"/>
      <c r="AH197"/>
      <c r="AI197"/>
      <c r="AJ197"/>
      <c r="AK197"/>
    </row>
    <row r="198" spans="1:37" x14ac:dyDescent="0.15">
      <c r="A198"/>
      <c r="B198" s="154"/>
      <c r="C198"/>
      <c r="D198"/>
      <c r="E198"/>
      <c r="F198" s="5"/>
      <c r="H198" s="5"/>
      <c r="K198" s="5"/>
      <c r="N198" s="5"/>
      <c r="O198" s="5"/>
      <c r="P198" s="15"/>
      <c r="Q198" s="143"/>
      <c r="R198" s="143"/>
      <c r="S198" s="143"/>
      <c r="T198" s="143"/>
      <c r="W198" s="5"/>
      <c r="X198" s="153"/>
      <c r="Z198" s="172"/>
      <c r="AB198"/>
      <c r="AC198"/>
      <c r="AD198"/>
      <c r="AE198"/>
      <c r="AF198"/>
      <c r="AG198"/>
      <c r="AH198"/>
      <c r="AI198"/>
      <c r="AJ198"/>
      <c r="AK198"/>
    </row>
    <row r="199" spans="1:37" x14ac:dyDescent="0.15">
      <c r="A199"/>
      <c r="B199" s="154"/>
      <c r="C199"/>
      <c r="D199"/>
      <c r="E199"/>
      <c r="F199" s="5"/>
      <c r="H199" s="5"/>
      <c r="K199" s="5"/>
      <c r="N199" s="5"/>
      <c r="O199" s="5"/>
      <c r="P199" s="15"/>
      <c r="Q199" s="143"/>
      <c r="R199" s="143"/>
      <c r="S199" s="143"/>
      <c r="T199" s="143"/>
      <c r="W199" s="5"/>
      <c r="X199" s="153"/>
      <c r="Z199" s="172"/>
      <c r="AB199"/>
      <c r="AC199"/>
      <c r="AD199"/>
      <c r="AE199"/>
      <c r="AF199"/>
      <c r="AG199"/>
      <c r="AH199"/>
      <c r="AI199"/>
      <c r="AJ199"/>
      <c r="AK199"/>
    </row>
    <row r="200" spans="1:37" x14ac:dyDescent="0.15">
      <c r="A200"/>
      <c r="B200" s="154"/>
      <c r="C200"/>
      <c r="D200"/>
      <c r="E200"/>
      <c r="F200" s="5"/>
      <c r="H200" s="5"/>
      <c r="K200" s="5"/>
      <c r="N200" s="5"/>
      <c r="O200" s="5"/>
      <c r="P200" s="15"/>
      <c r="Q200" s="143"/>
      <c r="R200" s="143"/>
      <c r="S200" s="143"/>
      <c r="T200" s="143"/>
      <c r="W200" s="5"/>
      <c r="X200" s="153"/>
      <c r="Z200" s="172"/>
      <c r="AB200"/>
      <c r="AC200"/>
      <c r="AD200"/>
      <c r="AE200"/>
      <c r="AF200"/>
      <c r="AG200"/>
      <c r="AH200"/>
      <c r="AI200"/>
      <c r="AJ200"/>
      <c r="AK200"/>
    </row>
    <row r="201" spans="1:37" x14ac:dyDescent="0.15">
      <c r="A201"/>
      <c r="B201" s="154"/>
      <c r="C201"/>
      <c r="D201"/>
      <c r="E201"/>
      <c r="F201" s="5"/>
      <c r="H201" s="5"/>
      <c r="K201" s="5"/>
      <c r="N201" s="5"/>
      <c r="O201" s="5"/>
      <c r="P201" s="15"/>
      <c r="Q201" s="143"/>
      <c r="R201" s="143"/>
      <c r="S201" s="143"/>
      <c r="T201" s="143"/>
      <c r="W201" s="5"/>
      <c r="X201" s="153"/>
      <c r="Z201" s="172"/>
      <c r="AB201"/>
      <c r="AC201"/>
      <c r="AD201"/>
      <c r="AE201"/>
      <c r="AF201"/>
      <c r="AG201"/>
      <c r="AH201"/>
      <c r="AI201"/>
      <c r="AJ201"/>
      <c r="AK201"/>
    </row>
    <row r="202" spans="1:37" x14ac:dyDescent="0.15">
      <c r="A202"/>
      <c r="B202" s="154"/>
      <c r="C202"/>
      <c r="D202"/>
      <c r="E202"/>
      <c r="F202" s="5"/>
      <c r="H202" s="5"/>
      <c r="K202" s="5"/>
      <c r="N202" s="5"/>
      <c r="O202" s="5"/>
      <c r="P202" s="15"/>
      <c r="Q202" s="143"/>
      <c r="R202" s="143"/>
      <c r="S202" s="143"/>
      <c r="T202" s="143"/>
      <c r="W202" s="5"/>
      <c r="X202" s="153"/>
      <c r="Z202" s="172"/>
      <c r="AB202"/>
      <c r="AC202"/>
      <c r="AD202"/>
      <c r="AE202"/>
      <c r="AF202"/>
      <c r="AG202"/>
      <c r="AH202"/>
      <c r="AI202"/>
      <c r="AJ202"/>
      <c r="AK202"/>
    </row>
    <row r="203" spans="1:37" x14ac:dyDescent="0.15">
      <c r="A203"/>
      <c r="B203" s="154"/>
      <c r="C203"/>
      <c r="D203"/>
      <c r="E203"/>
      <c r="F203" s="5"/>
      <c r="H203" s="5"/>
      <c r="K203" s="5"/>
      <c r="N203" s="5"/>
      <c r="O203" s="5"/>
      <c r="P203" s="15"/>
      <c r="Q203" s="143"/>
      <c r="R203" s="143"/>
      <c r="S203" s="143"/>
      <c r="T203" s="143"/>
      <c r="W203" s="5"/>
      <c r="X203" s="153"/>
      <c r="Z203" s="172"/>
      <c r="AB203"/>
      <c r="AC203"/>
      <c r="AD203"/>
      <c r="AE203"/>
      <c r="AF203"/>
      <c r="AG203"/>
      <c r="AH203"/>
      <c r="AI203"/>
      <c r="AJ203"/>
      <c r="AK203"/>
    </row>
    <row r="204" spans="1:37" x14ac:dyDescent="0.15">
      <c r="A204"/>
      <c r="B204" s="154"/>
      <c r="C204"/>
      <c r="D204"/>
      <c r="E204"/>
      <c r="F204" s="5"/>
      <c r="H204" s="5"/>
      <c r="K204" s="5"/>
      <c r="N204" s="5"/>
      <c r="O204" s="5"/>
      <c r="P204" s="15"/>
      <c r="Q204" s="143"/>
      <c r="R204" s="143"/>
      <c r="S204" s="143"/>
      <c r="T204" s="143"/>
      <c r="W204" s="5"/>
      <c r="X204" s="153"/>
      <c r="Z204" s="172"/>
      <c r="AB204"/>
      <c r="AC204"/>
      <c r="AD204"/>
      <c r="AE204"/>
      <c r="AF204"/>
      <c r="AG204"/>
      <c r="AH204"/>
      <c r="AI204"/>
      <c r="AJ204"/>
      <c r="AK204"/>
    </row>
    <row r="205" spans="1:37" x14ac:dyDescent="0.15">
      <c r="A205"/>
      <c r="B205" s="154"/>
      <c r="C205"/>
      <c r="D205"/>
      <c r="E205"/>
      <c r="F205" s="5"/>
      <c r="H205" s="5"/>
      <c r="K205" s="5"/>
      <c r="N205" s="5"/>
      <c r="O205" s="5"/>
      <c r="P205" s="15"/>
      <c r="Q205" s="143"/>
      <c r="R205" s="143"/>
      <c r="S205" s="143"/>
      <c r="T205" s="143"/>
      <c r="W205" s="5"/>
      <c r="X205" s="153"/>
      <c r="Z205" s="172"/>
      <c r="AB205"/>
      <c r="AC205"/>
      <c r="AD205"/>
      <c r="AE205"/>
      <c r="AF205"/>
      <c r="AG205"/>
      <c r="AH205"/>
      <c r="AI205"/>
      <c r="AJ205"/>
      <c r="AK205"/>
    </row>
    <row r="206" spans="1:37" x14ac:dyDescent="0.15">
      <c r="A206"/>
      <c r="B206" s="154"/>
      <c r="C206"/>
      <c r="D206"/>
      <c r="E206"/>
      <c r="F206" s="5"/>
      <c r="H206" s="5"/>
      <c r="K206" s="5"/>
      <c r="N206" s="5"/>
      <c r="O206" s="5"/>
      <c r="P206" s="15"/>
      <c r="Q206" s="143"/>
      <c r="R206" s="143"/>
      <c r="S206" s="143"/>
      <c r="T206" s="143"/>
      <c r="W206" s="5"/>
      <c r="X206" s="153"/>
      <c r="Z206" s="172"/>
      <c r="AB206"/>
      <c r="AC206"/>
      <c r="AD206"/>
      <c r="AE206"/>
      <c r="AF206"/>
      <c r="AG206"/>
      <c r="AH206"/>
      <c r="AI206"/>
      <c r="AJ206"/>
      <c r="AK206"/>
    </row>
    <row r="207" spans="1:37" x14ac:dyDescent="0.15">
      <c r="A207"/>
      <c r="B207" s="154"/>
      <c r="C207"/>
      <c r="D207"/>
      <c r="E207"/>
      <c r="F207" s="5"/>
      <c r="H207" s="5"/>
      <c r="K207" s="5"/>
      <c r="N207" s="5"/>
      <c r="O207" s="5"/>
      <c r="P207" s="15"/>
      <c r="Q207" s="143"/>
      <c r="R207" s="143"/>
      <c r="S207" s="143"/>
      <c r="T207" s="143"/>
      <c r="W207" s="5"/>
      <c r="X207" s="153"/>
      <c r="Z207" s="172"/>
      <c r="AB207"/>
      <c r="AC207"/>
      <c r="AD207"/>
      <c r="AE207"/>
      <c r="AF207"/>
      <c r="AG207"/>
      <c r="AH207"/>
      <c r="AI207"/>
      <c r="AJ207"/>
      <c r="AK207"/>
    </row>
    <row r="208" spans="1:37" x14ac:dyDescent="0.15">
      <c r="A208"/>
      <c r="B208" s="154"/>
      <c r="C208"/>
      <c r="D208"/>
      <c r="E208"/>
      <c r="F208" s="5"/>
      <c r="H208" s="5"/>
      <c r="K208" s="5"/>
      <c r="N208" s="5"/>
      <c r="O208" s="5"/>
      <c r="P208" s="15"/>
      <c r="Q208" s="143"/>
      <c r="R208" s="143"/>
      <c r="S208" s="143"/>
      <c r="T208" s="143"/>
      <c r="W208" s="5"/>
      <c r="X208" s="153"/>
      <c r="Z208" s="172"/>
      <c r="AB208"/>
      <c r="AC208"/>
      <c r="AD208"/>
      <c r="AE208"/>
      <c r="AF208"/>
      <c r="AG208"/>
      <c r="AH208"/>
      <c r="AI208"/>
      <c r="AJ208"/>
      <c r="AK208"/>
    </row>
    <row r="209" spans="1:37" x14ac:dyDescent="0.15">
      <c r="A209"/>
      <c r="B209" s="154"/>
      <c r="C209"/>
      <c r="D209"/>
      <c r="E209"/>
      <c r="F209" s="5"/>
      <c r="H209" s="5"/>
      <c r="K209" s="5"/>
      <c r="N209" s="5"/>
      <c r="O209" s="5"/>
      <c r="P209" s="15"/>
      <c r="Q209" s="143"/>
      <c r="R209" s="143"/>
      <c r="S209" s="143"/>
      <c r="T209" s="143"/>
      <c r="W209" s="5"/>
      <c r="X209" s="153"/>
      <c r="Z209" s="172"/>
      <c r="AB209"/>
      <c r="AC209"/>
      <c r="AD209"/>
      <c r="AE209"/>
      <c r="AF209"/>
      <c r="AG209"/>
      <c r="AH209"/>
      <c r="AI209"/>
      <c r="AJ209"/>
      <c r="AK209"/>
    </row>
    <row r="210" spans="1:37" x14ac:dyDescent="0.15">
      <c r="A210"/>
      <c r="B210" s="154"/>
      <c r="C210"/>
      <c r="D210"/>
      <c r="E210"/>
      <c r="F210" s="5"/>
      <c r="H210" s="5"/>
      <c r="K210" s="5"/>
      <c r="N210" s="5"/>
      <c r="O210" s="5"/>
      <c r="P210" s="15"/>
      <c r="Q210" s="143"/>
      <c r="R210" s="143"/>
      <c r="S210" s="143"/>
      <c r="T210" s="143"/>
      <c r="W210" s="5"/>
      <c r="X210" s="153"/>
      <c r="Z210" s="172"/>
      <c r="AB210"/>
      <c r="AC210"/>
      <c r="AD210"/>
      <c r="AE210"/>
      <c r="AF210"/>
      <c r="AG210"/>
      <c r="AH210"/>
      <c r="AI210"/>
      <c r="AJ210"/>
      <c r="AK210"/>
    </row>
    <row r="211" spans="1:37" x14ac:dyDescent="0.15">
      <c r="A211"/>
      <c r="B211" s="154"/>
      <c r="C211"/>
      <c r="D211"/>
      <c r="E211"/>
      <c r="F211" s="5"/>
      <c r="H211" s="5"/>
      <c r="K211" s="5"/>
      <c r="N211" s="5"/>
      <c r="O211" s="5"/>
      <c r="P211" s="15"/>
      <c r="Q211" s="143"/>
      <c r="R211" s="143"/>
      <c r="S211" s="143"/>
      <c r="T211" s="143"/>
      <c r="W211" s="5"/>
      <c r="X211" s="153"/>
      <c r="Z211" s="172"/>
      <c r="AB211"/>
      <c r="AC211"/>
      <c r="AD211"/>
      <c r="AE211"/>
      <c r="AF211"/>
      <c r="AG211"/>
      <c r="AH211"/>
      <c r="AI211"/>
      <c r="AJ211"/>
      <c r="AK211"/>
    </row>
    <row r="212" spans="1:37" x14ac:dyDescent="0.15">
      <c r="A212"/>
      <c r="B212" s="154"/>
      <c r="C212"/>
      <c r="D212"/>
      <c r="E212"/>
      <c r="F212" s="5"/>
      <c r="H212" s="5"/>
      <c r="K212" s="5"/>
      <c r="N212" s="5"/>
      <c r="O212" s="5"/>
      <c r="P212" s="15"/>
      <c r="Q212" s="143"/>
      <c r="R212" s="143"/>
      <c r="S212" s="143"/>
      <c r="T212" s="143"/>
      <c r="W212" s="5"/>
      <c r="X212" s="153"/>
      <c r="Z212" s="172"/>
      <c r="AB212"/>
      <c r="AC212"/>
      <c r="AD212"/>
      <c r="AE212"/>
      <c r="AF212"/>
      <c r="AG212"/>
      <c r="AH212"/>
      <c r="AI212"/>
      <c r="AJ212"/>
      <c r="AK212"/>
    </row>
    <row r="213" spans="1:37" x14ac:dyDescent="0.15">
      <c r="A213"/>
      <c r="B213" s="154"/>
      <c r="C213"/>
      <c r="D213"/>
      <c r="E213"/>
      <c r="F213" s="5"/>
      <c r="H213" s="5"/>
      <c r="K213" s="5"/>
      <c r="N213" s="5"/>
      <c r="O213" s="5"/>
      <c r="P213" s="15"/>
      <c r="Q213" s="143"/>
      <c r="R213" s="143"/>
      <c r="S213" s="143"/>
      <c r="T213" s="143"/>
      <c r="W213" s="5"/>
      <c r="X213" s="153"/>
      <c r="Z213" s="172"/>
      <c r="AB213"/>
      <c r="AC213"/>
      <c r="AD213"/>
      <c r="AE213"/>
      <c r="AF213"/>
      <c r="AG213"/>
      <c r="AH213"/>
      <c r="AI213"/>
      <c r="AJ213"/>
      <c r="AK213"/>
    </row>
    <row r="214" spans="1:37" x14ac:dyDescent="0.15">
      <c r="A214"/>
      <c r="B214" s="154"/>
      <c r="C214"/>
      <c r="D214"/>
      <c r="E214"/>
      <c r="F214" s="5"/>
      <c r="H214" s="5"/>
      <c r="K214" s="5"/>
      <c r="N214" s="5"/>
      <c r="O214" s="5"/>
      <c r="P214" s="15"/>
      <c r="Q214" s="143"/>
      <c r="R214" s="143"/>
      <c r="S214" s="143"/>
      <c r="T214" s="143"/>
      <c r="W214" s="5"/>
      <c r="X214" s="153"/>
      <c r="Z214" s="172"/>
      <c r="AB214"/>
      <c r="AC214"/>
      <c r="AD214"/>
      <c r="AE214"/>
      <c r="AF214"/>
      <c r="AG214"/>
      <c r="AH214"/>
      <c r="AI214"/>
      <c r="AJ214"/>
      <c r="AK214"/>
    </row>
    <row r="215" spans="1:37" x14ac:dyDescent="0.15">
      <c r="A215"/>
      <c r="B215" s="154"/>
      <c r="C215"/>
      <c r="D215"/>
      <c r="E215"/>
      <c r="F215" s="5"/>
      <c r="H215" s="5"/>
      <c r="K215" s="5"/>
      <c r="N215" s="5"/>
      <c r="O215" s="5"/>
      <c r="P215" s="15"/>
      <c r="Q215" s="143"/>
      <c r="R215" s="143"/>
      <c r="S215" s="143"/>
      <c r="T215" s="143"/>
      <c r="W215" s="5"/>
      <c r="X215" s="153"/>
      <c r="Z215" s="172"/>
      <c r="AB215"/>
      <c r="AC215"/>
      <c r="AD215"/>
      <c r="AE215"/>
      <c r="AF215"/>
      <c r="AG215"/>
      <c r="AH215"/>
      <c r="AI215"/>
      <c r="AJ215"/>
      <c r="AK215"/>
    </row>
    <row r="216" spans="1:37" x14ac:dyDescent="0.15">
      <c r="A216"/>
      <c r="B216" s="154"/>
      <c r="C216"/>
      <c r="D216"/>
      <c r="E216"/>
      <c r="F216" s="5"/>
      <c r="H216" s="5"/>
      <c r="K216" s="5"/>
      <c r="N216" s="5"/>
      <c r="O216" s="5"/>
      <c r="P216" s="15"/>
      <c r="Q216" s="143"/>
      <c r="R216" s="143"/>
      <c r="S216" s="143"/>
      <c r="T216" s="143"/>
      <c r="W216" s="5"/>
      <c r="X216" s="153"/>
      <c r="Z216" s="172"/>
      <c r="AB216"/>
      <c r="AC216"/>
      <c r="AD216"/>
      <c r="AE216"/>
      <c r="AF216"/>
      <c r="AG216"/>
      <c r="AH216"/>
      <c r="AI216"/>
      <c r="AJ216"/>
      <c r="AK216"/>
    </row>
    <row r="217" spans="1:37" x14ac:dyDescent="0.15">
      <c r="A217"/>
      <c r="B217" s="154"/>
      <c r="C217"/>
      <c r="D217"/>
      <c r="E217"/>
      <c r="F217" s="5"/>
      <c r="H217" s="5"/>
      <c r="K217" s="5"/>
      <c r="N217" s="5"/>
      <c r="O217" s="5"/>
      <c r="P217" s="15"/>
      <c r="Q217" s="143"/>
      <c r="R217" s="143"/>
      <c r="S217" s="143"/>
      <c r="T217" s="143"/>
      <c r="W217" s="5"/>
      <c r="X217" s="153"/>
      <c r="Z217" s="172"/>
      <c r="AB217"/>
      <c r="AC217"/>
      <c r="AD217"/>
      <c r="AE217"/>
      <c r="AF217"/>
      <c r="AG217"/>
      <c r="AH217"/>
      <c r="AI217"/>
      <c r="AJ217"/>
      <c r="AK217"/>
    </row>
    <row r="218" spans="1:37" x14ac:dyDescent="0.15">
      <c r="A218"/>
      <c r="B218" s="154"/>
      <c r="C218"/>
      <c r="D218"/>
      <c r="E218"/>
      <c r="F218" s="5"/>
      <c r="H218" s="5"/>
      <c r="K218" s="5"/>
      <c r="N218" s="5"/>
      <c r="O218" s="5"/>
      <c r="P218" s="15"/>
      <c r="Q218" s="143"/>
      <c r="R218" s="143"/>
      <c r="S218" s="143"/>
      <c r="T218" s="143"/>
      <c r="W218" s="5"/>
      <c r="X218" s="153"/>
      <c r="Z218" s="172"/>
      <c r="AB218"/>
      <c r="AC218"/>
      <c r="AD218"/>
      <c r="AE218"/>
      <c r="AF218"/>
      <c r="AG218"/>
      <c r="AH218"/>
      <c r="AI218"/>
      <c r="AJ218"/>
      <c r="AK218"/>
    </row>
    <row r="219" spans="1:37" x14ac:dyDescent="0.15">
      <c r="A219"/>
      <c r="B219" s="154"/>
      <c r="C219"/>
      <c r="D219"/>
      <c r="E219"/>
      <c r="F219" s="5"/>
      <c r="H219" s="5"/>
      <c r="K219" s="5"/>
      <c r="N219" s="5"/>
      <c r="O219" s="5"/>
      <c r="P219" s="15"/>
      <c r="Q219" s="143"/>
      <c r="R219" s="143"/>
      <c r="S219" s="143"/>
      <c r="T219" s="143"/>
      <c r="W219" s="5"/>
      <c r="X219" s="153"/>
      <c r="Z219" s="172"/>
      <c r="AB219"/>
      <c r="AC219"/>
      <c r="AD219"/>
      <c r="AE219"/>
      <c r="AF219"/>
      <c r="AG219"/>
      <c r="AH219"/>
      <c r="AI219"/>
      <c r="AJ219"/>
      <c r="AK219"/>
    </row>
    <row r="220" spans="1:37" x14ac:dyDescent="0.15">
      <c r="A220"/>
      <c r="B220" s="154"/>
      <c r="C220"/>
      <c r="D220"/>
      <c r="E220"/>
      <c r="F220" s="5"/>
      <c r="H220" s="5"/>
      <c r="K220" s="5"/>
      <c r="N220" s="5"/>
      <c r="O220" s="5"/>
      <c r="P220" s="15"/>
      <c r="Q220" s="143"/>
      <c r="R220" s="143"/>
      <c r="S220" s="143"/>
      <c r="T220" s="143"/>
      <c r="W220" s="5"/>
      <c r="X220" s="153"/>
      <c r="Z220" s="172"/>
      <c r="AB220"/>
      <c r="AC220"/>
      <c r="AD220"/>
      <c r="AE220"/>
      <c r="AF220"/>
      <c r="AG220"/>
      <c r="AH220"/>
      <c r="AI220"/>
      <c r="AJ220"/>
      <c r="AK220"/>
    </row>
    <row r="221" spans="1:37" x14ac:dyDescent="0.15">
      <c r="A221"/>
      <c r="B221" s="154"/>
      <c r="C221"/>
      <c r="D221"/>
      <c r="E221"/>
      <c r="F221" s="5"/>
      <c r="H221" s="5"/>
      <c r="K221" s="5"/>
      <c r="N221" s="5"/>
      <c r="O221" s="5"/>
      <c r="P221" s="15"/>
      <c r="Q221" s="143"/>
      <c r="R221" s="143"/>
      <c r="S221" s="143"/>
      <c r="T221" s="143"/>
      <c r="W221" s="5"/>
      <c r="X221" s="153"/>
      <c r="Z221" s="172"/>
      <c r="AB221"/>
      <c r="AC221"/>
      <c r="AD221"/>
      <c r="AE221"/>
      <c r="AF221"/>
      <c r="AG221"/>
      <c r="AH221"/>
      <c r="AI221"/>
      <c r="AJ221"/>
      <c r="AK221"/>
    </row>
    <row r="222" spans="1:37" x14ac:dyDescent="0.15">
      <c r="A222"/>
      <c r="B222" s="154"/>
      <c r="C222"/>
      <c r="D222"/>
      <c r="E222"/>
      <c r="F222" s="5"/>
      <c r="H222" s="5"/>
      <c r="K222" s="5"/>
      <c r="N222" s="5"/>
      <c r="O222" s="5"/>
      <c r="P222" s="15"/>
      <c r="Q222" s="143"/>
      <c r="R222" s="143"/>
      <c r="S222" s="143"/>
      <c r="T222" s="143"/>
      <c r="W222" s="5"/>
      <c r="X222" s="153"/>
      <c r="Z222" s="172"/>
      <c r="AB222"/>
      <c r="AC222"/>
      <c r="AD222"/>
      <c r="AE222"/>
      <c r="AF222"/>
      <c r="AG222"/>
      <c r="AH222"/>
      <c r="AI222"/>
      <c r="AJ222"/>
      <c r="AK222"/>
    </row>
    <row r="223" spans="1:37" x14ac:dyDescent="0.15">
      <c r="A223"/>
      <c r="B223" s="154"/>
      <c r="C223"/>
      <c r="D223"/>
      <c r="E223"/>
      <c r="F223" s="5"/>
      <c r="H223" s="5"/>
      <c r="K223" s="5"/>
      <c r="N223" s="5"/>
      <c r="O223" s="5"/>
      <c r="P223" s="15"/>
      <c r="Q223" s="143"/>
      <c r="R223" s="143"/>
      <c r="S223" s="143"/>
      <c r="T223" s="143"/>
      <c r="W223" s="5"/>
      <c r="X223" s="153"/>
      <c r="Z223" s="172"/>
      <c r="AB223"/>
      <c r="AC223"/>
      <c r="AD223"/>
      <c r="AE223"/>
      <c r="AF223"/>
      <c r="AG223"/>
      <c r="AH223"/>
      <c r="AI223"/>
      <c r="AJ223"/>
      <c r="AK223"/>
    </row>
    <row r="224" spans="1:37" x14ac:dyDescent="0.15">
      <c r="A224"/>
      <c r="B224" s="154"/>
      <c r="C224"/>
      <c r="D224"/>
      <c r="E224"/>
      <c r="F224" s="5"/>
      <c r="H224" s="5"/>
      <c r="K224" s="5"/>
      <c r="N224" s="5"/>
      <c r="O224" s="5"/>
      <c r="P224" s="15"/>
      <c r="Q224" s="143"/>
      <c r="R224" s="143"/>
      <c r="S224" s="143"/>
      <c r="T224" s="143"/>
      <c r="W224" s="5"/>
      <c r="X224" s="153"/>
      <c r="Z224" s="172"/>
      <c r="AB224"/>
      <c r="AC224"/>
      <c r="AD224"/>
      <c r="AE224"/>
      <c r="AF224"/>
      <c r="AG224"/>
      <c r="AH224"/>
      <c r="AI224"/>
      <c r="AJ224"/>
      <c r="AK224"/>
    </row>
    <row r="225" spans="1:37" x14ac:dyDescent="0.15">
      <c r="A225"/>
      <c r="B225" s="154"/>
      <c r="C225"/>
      <c r="D225"/>
      <c r="E225"/>
      <c r="F225" s="5"/>
      <c r="H225" s="5"/>
      <c r="K225" s="5"/>
      <c r="N225" s="5"/>
      <c r="O225" s="5"/>
      <c r="P225" s="15"/>
      <c r="Q225" s="5"/>
      <c r="R225" s="49"/>
      <c r="S225" s="143"/>
      <c r="T225" s="143"/>
      <c r="U225" s="143"/>
      <c r="V225" s="143"/>
      <c r="W225" s="5"/>
      <c r="X225" s="153"/>
      <c r="Z225" s="172"/>
      <c r="AB225"/>
      <c r="AC225"/>
      <c r="AD225"/>
      <c r="AE225"/>
      <c r="AF225"/>
      <c r="AG225"/>
      <c r="AH225"/>
      <c r="AI225"/>
      <c r="AJ225"/>
      <c r="AK225"/>
    </row>
    <row r="226" spans="1:37" x14ac:dyDescent="0.15">
      <c r="A226"/>
      <c r="B226" s="154"/>
      <c r="C226"/>
      <c r="D226"/>
      <c r="E226"/>
      <c r="F226" s="5"/>
      <c r="H226" s="5"/>
      <c r="K226" s="5"/>
      <c r="N226" s="5"/>
      <c r="O226" s="5"/>
      <c r="P226" s="15"/>
      <c r="Q226" s="5"/>
      <c r="R226" s="49"/>
      <c r="S226" s="143"/>
      <c r="T226" s="143"/>
      <c r="U226" s="143"/>
      <c r="V226" s="143"/>
      <c r="W226" s="5"/>
      <c r="X226" s="153"/>
      <c r="Z226" s="172"/>
      <c r="AB226"/>
      <c r="AC226"/>
      <c r="AD226"/>
      <c r="AE226"/>
      <c r="AF226"/>
      <c r="AG226"/>
      <c r="AH226"/>
      <c r="AI226"/>
      <c r="AJ226"/>
      <c r="AK226"/>
    </row>
    <row r="227" spans="1:37" x14ac:dyDescent="0.15">
      <c r="A227"/>
      <c r="B227" s="154"/>
      <c r="C227"/>
      <c r="D227"/>
      <c r="E227"/>
      <c r="F227" s="5"/>
      <c r="H227" s="5"/>
      <c r="K227" s="5"/>
      <c r="N227" s="5"/>
      <c r="O227" s="5"/>
      <c r="P227" s="15"/>
      <c r="Q227" s="5"/>
      <c r="R227" s="49"/>
      <c r="S227" s="143"/>
      <c r="T227" s="143"/>
      <c r="U227" s="143"/>
      <c r="V227" s="143"/>
      <c r="W227" s="5"/>
      <c r="X227" s="153"/>
      <c r="Z227" s="172"/>
      <c r="AB227"/>
      <c r="AC227"/>
      <c r="AD227"/>
      <c r="AE227"/>
      <c r="AF227"/>
      <c r="AG227"/>
      <c r="AH227"/>
      <c r="AI227"/>
      <c r="AJ227"/>
      <c r="AK227"/>
    </row>
    <row r="228" spans="1:37" x14ac:dyDescent="0.15">
      <c r="A228"/>
      <c r="B228" s="154"/>
      <c r="C228"/>
      <c r="D228"/>
      <c r="E228"/>
      <c r="F228" s="5"/>
      <c r="H228" s="5"/>
      <c r="K228" s="5"/>
      <c r="N228" s="5"/>
      <c r="O228" s="5"/>
      <c r="P228" s="15"/>
      <c r="Q228" s="5"/>
      <c r="R228" s="49"/>
      <c r="S228" s="143"/>
      <c r="T228" s="143"/>
      <c r="U228" s="143"/>
      <c r="V228" s="143"/>
      <c r="W228" s="5"/>
      <c r="X228" s="153"/>
      <c r="Z228" s="172"/>
      <c r="AB228"/>
      <c r="AC228"/>
      <c r="AD228"/>
      <c r="AE228"/>
      <c r="AF228"/>
      <c r="AG228"/>
      <c r="AH228"/>
      <c r="AI228"/>
      <c r="AJ228"/>
      <c r="AK228"/>
    </row>
    <row r="229" spans="1:37" x14ac:dyDescent="0.15">
      <c r="A229"/>
      <c r="B229" s="154"/>
      <c r="C229"/>
      <c r="D229"/>
      <c r="E229"/>
      <c r="F229" s="5"/>
      <c r="H229" s="5"/>
      <c r="K229" s="5"/>
      <c r="N229" s="5"/>
      <c r="O229" s="5"/>
      <c r="P229" s="15"/>
      <c r="Q229" s="5"/>
      <c r="R229" s="49"/>
      <c r="S229" s="143"/>
      <c r="T229" s="143"/>
      <c r="U229" s="143"/>
      <c r="V229" s="143"/>
      <c r="W229" s="5"/>
      <c r="X229" s="153"/>
      <c r="Z229" s="172"/>
      <c r="AB229"/>
      <c r="AC229"/>
      <c r="AD229"/>
      <c r="AE229"/>
      <c r="AF229"/>
      <c r="AG229"/>
      <c r="AH229"/>
      <c r="AI229"/>
      <c r="AJ229"/>
      <c r="AK229"/>
    </row>
    <row r="230" spans="1:37" x14ac:dyDescent="0.15">
      <c r="A230"/>
      <c r="B230" s="154"/>
      <c r="C230"/>
      <c r="D230"/>
      <c r="E230"/>
      <c r="F230" s="5"/>
      <c r="H230" s="5"/>
      <c r="K230" s="5"/>
      <c r="N230" s="5"/>
      <c r="O230" s="5"/>
      <c r="P230" s="15"/>
      <c r="Q230" s="5"/>
      <c r="R230" s="49"/>
      <c r="S230" s="143"/>
      <c r="T230" s="143"/>
      <c r="U230" s="143"/>
      <c r="V230" s="143"/>
      <c r="W230" s="5"/>
      <c r="X230" s="153"/>
      <c r="Z230" s="172"/>
      <c r="AB230"/>
      <c r="AC230"/>
      <c r="AD230"/>
      <c r="AE230"/>
      <c r="AF230"/>
      <c r="AG230"/>
      <c r="AH230"/>
      <c r="AI230"/>
      <c r="AJ230"/>
      <c r="AK230"/>
    </row>
    <row r="231" spans="1:37" x14ac:dyDescent="0.15">
      <c r="A231"/>
      <c r="B231" s="154"/>
      <c r="C231"/>
      <c r="D231"/>
      <c r="E231"/>
      <c r="F231" s="5"/>
      <c r="H231" s="5"/>
      <c r="K231" s="5"/>
      <c r="N231" s="5"/>
      <c r="O231" s="5"/>
      <c r="P231" s="15"/>
      <c r="Q231" s="5"/>
      <c r="R231" s="49"/>
      <c r="S231" s="143"/>
      <c r="T231" s="143"/>
      <c r="U231" s="143"/>
      <c r="V231" s="143"/>
      <c r="W231" s="5"/>
      <c r="X231" s="153"/>
      <c r="Z231" s="172"/>
      <c r="AB231"/>
      <c r="AC231"/>
      <c r="AD231"/>
      <c r="AE231"/>
      <c r="AF231"/>
      <c r="AG231"/>
      <c r="AH231"/>
      <c r="AI231"/>
      <c r="AJ231"/>
      <c r="AK231"/>
    </row>
    <row r="232" spans="1:37" x14ac:dyDescent="0.15">
      <c r="A232"/>
      <c r="B232" s="154"/>
      <c r="C232"/>
      <c r="D232"/>
      <c r="E232"/>
      <c r="F232" s="5"/>
      <c r="H232" s="5"/>
      <c r="K232" s="5"/>
      <c r="N232" s="5"/>
      <c r="O232" s="5"/>
      <c r="P232" s="15"/>
      <c r="Q232" s="5"/>
      <c r="R232" s="49"/>
      <c r="S232" s="143"/>
      <c r="T232" s="143"/>
      <c r="U232" s="143"/>
      <c r="V232" s="143"/>
      <c r="W232" s="5"/>
      <c r="X232" s="153"/>
      <c r="Z232" s="172"/>
      <c r="AB232"/>
      <c r="AC232"/>
      <c r="AD232"/>
      <c r="AE232"/>
      <c r="AF232"/>
      <c r="AG232"/>
      <c r="AH232"/>
      <c r="AI232"/>
      <c r="AJ232"/>
      <c r="AK232"/>
    </row>
    <row r="233" spans="1:37" x14ac:dyDescent="0.15">
      <c r="A233"/>
      <c r="B233" s="154"/>
      <c r="C233"/>
      <c r="D233"/>
      <c r="E233"/>
      <c r="F233" s="5"/>
      <c r="H233" s="5"/>
      <c r="K233" s="5"/>
      <c r="N233" s="5"/>
      <c r="O233" s="5"/>
      <c r="P233" s="15"/>
      <c r="Q233" s="5"/>
      <c r="R233" s="49"/>
      <c r="S233" s="143"/>
      <c r="T233" s="143"/>
      <c r="U233" s="143"/>
      <c r="V233" s="143"/>
      <c r="W233" s="5"/>
      <c r="X233" s="153"/>
      <c r="Z233" s="172"/>
      <c r="AB233"/>
      <c r="AC233"/>
      <c r="AD233"/>
      <c r="AE233"/>
      <c r="AF233"/>
      <c r="AG233"/>
      <c r="AH233"/>
      <c r="AI233"/>
      <c r="AJ233"/>
      <c r="AK233"/>
    </row>
  </sheetData>
  <mergeCells count="74">
    <mergeCell ref="B21:B24"/>
    <mergeCell ref="G23:I23"/>
    <mergeCell ref="B49:B50"/>
    <mergeCell ref="D49:D50"/>
    <mergeCell ref="E49:E50"/>
    <mergeCell ref="B42:K42"/>
    <mergeCell ref="D43:I43"/>
    <mergeCell ref="C27:P27"/>
    <mergeCell ref="C28:P28"/>
    <mergeCell ref="C31:P31"/>
    <mergeCell ref="O23:P23"/>
    <mergeCell ref="C30:P30"/>
    <mergeCell ref="M43:O43"/>
    <mergeCell ref="B103:B104"/>
    <mergeCell ref="D97:I97"/>
    <mergeCell ref="C35:D35"/>
    <mergeCell ref="F49:G50"/>
    <mergeCell ref="F103:G104"/>
    <mergeCell ref="C93:D93"/>
    <mergeCell ref="C92:P92"/>
    <mergeCell ref="S49:T49"/>
    <mergeCell ref="J50:K50"/>
    <mergeCell ref="N50:O50"/>
    <mergeCell ref="B96:K96"/>
    <mergeCell ref="M95:O95"/>
    <mergeCell ref="Q49:R49"/>
    <mergeCell ref="G11:I11"/>
    <mergeCell ref="O7:P7"/>
    <mergeCell ref="O9:P9"/>
    <mergeCell ref="O11:P11"/>
    <mergeCell ref="S103:T103"/>
    <mergeCell ref="Q103:R103"/>
    <mergeCell ref="M15:P15"/>
    <mergeCell ref="G15:K15"/>
    <mergeCell ref="G17:I17"/>
    <mergeCell ref="G16:H16"/>
    <mergeCell ref="J103:M103"/>
    <mergeCell ref="G24:I24"/>
    <mergeCell ref="M35:P35"/>
    <mergeCell ref="M36:P36"/>
    <mergeCell ref="C40:P40"/>
    <mergeCell ref="C29:P29"/>
    <mergeCell ref="O1:P2"/>
    <mergeCell ref="O21:P21"/>
    <mergeCell ref="O22:P22"/>
    <mergeCell ref="B1:K1"/>
    <mergeCell ref="C19:P19"/>
    <mergeCell ref="G21:I21"/>
    <mergeCell ref="G22:I22"/>
    <mergeCell ref="C3:D3"/>
    <mergeCell ref="G13:I13"/>
    <mergeCell ref="C20:M20"/>
    <mergeCell ref="O13:P13"/>
    <mergeCell ref="C15:D15"/>
    <mergeCell ref="O5:P5"/>
    <mergeCell ref="G5:I5"/>
    <mergeCell ref="G7:I7"/>
    <mergeCell ref="G9:I9"/>
    <mergeCell ref="M149:O149"/>
    <mergeCell ref="C146:P146"/>
    <mergeCell ref="C147:D147"/>
    <mergeCell ref="C103:C104"/>
    <mergeCell ref="C49:C50"/>
    <mergeCell ref="D103:D104"/>
    <mergeCell ref="E103:E104"/>
    <mergeCell ref="G100:I100"/>
    <mergeCell ref="G101:I101"/>
    <mergeCell ref="L50:M50"/>
    <mergeCell ref="J49:M49"/>
    <mergeCell ref="N49:O49"/>
    <mergeCell ref="L104:M104"/>
    <mergeCell ref="J104:K104"/>
    <mergeCell ref="N104:O104"/>
    <mergeCell ref="N103:O103"/>
  </mergeCells>
  <phoneticPr fontId="4"/>
  <conditionalFormatting sqref="F3:G3">
    <cfRule type="expression" dxfId="46" priority="94">
      <formula>LEN(F3)&gt;0</formula>
    </cfRule>
  </conditionalFormatting>
  <conditionalFormatting sqref="D51:E70">
    <cfRule type="cellIs" dxfId="45" priority="87" operator="greaterThan">
      <formula>0</formula>
    </cfRule>
  </conditionalFormatting>
  <conditionalFormatting sqref="L51:N70">
    <cfRule type="cellIs" dxfId="44" priority="82" operator="greaterThan">
      <formula>0</formula>
    </cfRule>
  </conditionalFormatting>
  <conditionalFormatting sqref="C51:C70">
    <cfRule type="cellIs" dxfId="43" priority="81" operator="greaterThan">
      <formula>0</formula>
    </cfRule>
  </conditionalFormatting>
  <conditionalFormatting sqref="M95">
    <cfRule type="cellIs" dxfId="42" priority="79" operator="greaterThan">
      <formula>0</formula>
    </cfRule>
  </conditionalFormatting>
  <conditionalFormatting sqref="C3">
    <cfRule type="expression" dxfId="41" priority="78">
      <formula>LEN(C3)&gt;0</formula>
    </cfRule>
  </conditionalFormatting>
  <conditionalFormatting sqref="G51:G70">
    <cfRule type="expression" dxfId="40" priority="58">
      <formula>LEN(G51)&gt;0</formula>
    </cfRule>
  </conditionalFormatting>
  <conditionalFormatting sqref="I51:I70">
    <cfRule type="expression" dxfId="39" priority="56">
      <formula>LEN(I51)&gt;0</formula>
    </cfRule>
  </conditionalFormatting>
  <conditionalFormatting sqref="O51:P70">
    <cfRule type="cellIs" dxfId="38" priority="54" operator="greaterThan">
      <formula>0</formula>
    </cfRule>
  </conditionalFormatting>
  <conditionalFormatting sqref="D105:E124">
    <cfRule type="cellIs" dxfId="37" priority="10" operator="greaterThan">
      <formula>0</formula>
    </cfRule>
  </conditionalFormatting>
  <conditionalFormatting sqref="L105:N124">
    <cfRule type="cellIs" dxfId="36" priority="9" operator="greaterThan">
      <formula>0</formula>
    </cfRule>
  </conditionalFormatting>
  <conditionalFormatting sqref="C105:C124">
    <cfRule type="cellIs" dxfId="35" priority="8" operator="greaterThan">
      <formula>0</formula>
    </cfRule>
  </conditionalFormatting>
  <conditionalFormatting sqref="G105:G124">
    <cfRule type="expression" dxfId="34" priority="7">
      <formula>LEN(G105)&gt;0</formula>
    </cfRule>
  </conditionalFormatting>
  <conditionalFormatting sqref="I105:I124">
    <cfRule type="expression" dxfId="33" priority="6">
      <formula>LEN(I105)&gt;0</formula>
    </cfRule>
  </conditionalFormatting>
  <conditionalFormatting sqref="O105:P124">
    <cfRule type="cellIs" dxfId="32" priority="5" operator="greaterThan">
      <formula>0</formula>
    </cfRule>
  </conditionalFormatting>
  <conditionalFormatting sqref="D71:E90">
    <cfRule type="cellIs" dxfId="31" priority="16" operator="greaterThan">
      <formula>0</formula>
    </cfRule>
  </conditionalFormatting>
  <conditionalFormatting sqref="L71:N90">
    <cfRule type="cellIs" dxfId="30" priority="15" operator="greaterThan">
      <formula>0</formula>
    </cfRule>
  </conditionalFormatting>
  <conditionalFormatting sqref="C71:C90">
    <cfRule type="cellIs" dxfId="29" priority="14" operator="greaterThan">
      <formula>0</formula>
    </cfRule>
  </conditionalFormatting>
  <conditionalFormatting sqref="G71:G90">
    <cfRule type="expression" dxfId="28" priority="13">
      <formula>LEN(G71)&gt;0</formula>
    </cfRule>
  </conditionalFormatting>
  <conditionalFormatting sqref="I71:I90">
    <cfRule type="expression" dxfId="27" priority="12">
      <formula>LEN(I71)&gt;0</formula>
    </cfRule>
  </conditionalFormatting>
  <conditionalFormatting sqref="O71:P90">
    <cfRule type="cellIs" dxfId="26" priority="11" operator="greaterThan">
      <formula>0</formula>
    </cfRule>
  </conditionalFormatting>
  <conditionalFormatting sqref="M149">
    <cfRule type="cellIs" dxfId="25" priority="4" operator="greaterThan">
      <formula>0</formula>
    </cfRule>
  </conditionalFormatting>
  <conditionalFormatting sqref="D4">
    <cfRule type="expression" dxfId="24" priority="2">
      <formula>LEN(D4)&gt;0</formula>
    </cfRule>
  </conditionalFormatting>
  <conditionalFormatting sqref="C4">
    <cfRule type="expression" dxfId="23" priority="1">
      <formula>LEN(C4)&gt;0</formula>
    </cfRule>
  </conditionalFormatting>
  <dataValidations disablePrompts="1" count="1">
    <dataValidation type="list" allowBlank="1" showInputMessage="1" showErrorMessage="1" sqref="G48" xr:uid="{00000000-0002-0000-0900-000000000000}">
      <formula1>",　,１年,２年,３年,"</formula1>
    </dataValidation>
  </dataValidations>
  <pageMargins left="0.43307086614173229" right="0.51181102362204722" top="0.34" bottom="0.24" header="0.31496062992125984" footer="0.2"/>
  <pageSetup paperSize="9" scale="86" fitToHeight="4" orientation="portrait" r:id="rId1"/>
  <rowBreaks count="2" manualBreakCount="2">
    <brk id="41" max="15" man="1"/>
    <brk id="95" max="15" man="1"/>
  </rowBreaks>
  <ignoredErrors>
    <ignoredError sqref="G2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4" name="Check Box 8">
              <controlPr locked="0" defaultSize="0" print="0" autoFill="0" autoLine="0" autoPict="0" altText="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16</xdr:col>
                    <xdr:colOff>352425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CV214"/>
  <sheetViews>
    <sheetView showZeros="0" view="pageBreakPreview" zoomScaleNormal="100" zoomScaleSheetLayoutView="100" workbookViewId="0">
      <pane xSplit="16" topLeftCell="Q1" activePane="topRight" state="frozen"/>
      <selection activeCell="C4" sqref="C4:N5"/>
      <selection pane="topRight" activeCell="C3" sqref="C3:D3"/>
    </sheetView>
  </sheetViews>
  <sheetFormatPr defaultRowHeight="13.5" x14ac:dyDescent="0.15"/>
  <cols>
    <col min="1" max="1" width="3.375" style="5" customWidth="1"/>
    <col min="2" max="2" width="9.75" style="649" hidden="1" customWidth="1"/>
    <col min="3" max="3" width="13.875" style="5" customWidth="1"/>
    <col min="4" max="4" width="15.25" style="5" customWidth="1"/>
    <col min="5" max="5" width="13.75" style="5" hidden="1" customWidth="1"/>
    <col min="6" max="6" width="5.375" style="142" hidden="1" customWidth="1"/>
    <col min="7" max="7" width="13.875" style="5" customWidth="1"/>
    <col min="8" max="8" width="5" style="142" hidden="1" customWidth="1"/>
    <col min="9" max="9" width="7.625" style="5" hidden="1" customWidth="1"/>
    <col min="10" max="10" width="5.125" style="5" hidden="1" customWidth="1"/>
    <col min="11" max="11" width="12.375" style="50" customWidth="1"/>
    <col min="12" max="12" width="5.25" style="5" hidden="1" customWidth="1"/>
    <col min="13" max="13" width="13.75" style="5" customWidth="1"/>
    <col min="14" max="14" width="4.5" style="69" hidden="1" customWidth="1"/>
    <col min="15" max="15" width="6.875" style="69" customWidth="1"/>
    <col min="16" max="16" width="8.75" style="277" customWidth="1"/>
    <col min="17" max="17" width="9.75" style="69" customWidth="1"/>
    <col min="18" max="18" width="9.75" style="164" customWidth="1"/>
    <col min="19" max="20" width="9.75" style="154" customWidth="1"/>
    <col min="21" max="21" width="11" style="154" customWidth="1"/>
    <col min="22" max="22" width="6.125" style="154" customWidth="1"/>
    <col min="23" max="23" width="9" style="73"/>
    <col min="24" max="24" width="9" style="104"/>
    <col min="25" max="25" width="9" style="156"/>
    <col min="26" max="26" width="9" style="171"/>
    <col min="27" max="27" width="9" style="168"/>
    <col min="28" max="36" width="9" style="72"/>
    <col min="37" max="37" width="9" style="73"/>
  </cols>
  <sheetData>
    <row r="1" spans="1:37" ht="63" customHeight="1" x14ac:dyDescent="0.15">
      <c r="A1" s="179" t="s">
        <v>154</v>
      </c>
      <c r="B1" s="1177" t="str">
        <f>(初期設定!D4)</f>
        <v>第44回宮崎県高等学校総合文化祭 放送部門　
第47回全国高等学校総合文化祭放送部門　宮崎県予選</v>
      </c>
      <c r="C1" s="1177"/>
      <c r="D1" s="1177"/>
      <c r="E1" s="1177"/>
      <c r="F1" s="1177"/>
      <c r="G1" s="1177"/>
      <c r="H1" s="1177"/>
      <c r="I1" s="1177"/>
      <c r="J1" s="1177"/>
      <c r="K1" s="1177"/>
      <c r="M1" s="339" t="s">
        <v>340</v>
      </c>
      <c r="O1" s="1079" t="s">
        <v>341</v>
      </c>
      <c r="P1" s="1079"/>
    </row>
    <row r="2" spans="1:37" ht="15" customHeight="1" thickBot="1" x14ac:dyDescent="0.2">
      <c r="C2" s="338" t="s">
        <v>88</v>
      </c>
      <c r="D2" s="250"/>
      <c r="E2" s="250"/>
      <c r="F2" s="287"/>
      <c r="G2" s="250"/>
      <c r="H2" s="288"/>
      <c r="I2" s="250"/>
      <c r="J2" s="289"/>
      <c r="L2" s="250"/>
      <c r="M2" s="250"/>
      <c r="N2" s="290" t="s">
        <v>86</v>
      </c>
      <c r="O2" s="1079"/>
      <c r="P2" s="1079"/>
      <c r="Q2" s="290"/>
      <c r="R2" s="162"/>
      <c r="S2" s="69"/>
      <c r="T2" s="69"/>
      <c r="U2" s="69"/>
      <c r="V2" s="69"/>
      <c r="W2" s="70"/>
      <c r="X2" s="70"/>
      <c r="Y2" s="70"/>
      <c r="Z2" s="167"/>
      <c r="AB2" s="71"/>
      <c r="AC2" s="71"/>
      <c r="AD2" s="71"/>
      <c r="AE2" s="71"/>
      <c r="AF2" s="71"/>
      <c r="AG2" s="70"/>
      <c r="AH2" s="71"/>
    </row>
    <row r="3" spans="1:37" s="46" customFormat="1" ht="25.5" customHeight="1" thickBot="1" x14ac:dyDescent="0.2">
      <c r="A3" s="45"/>
      <c r="B3" s="532"/>
      <c r="C3" s="1090">
        <f>(Ⅰ!C9)</f>
        <v>0</v>
      </c>
      <c r="D3" s="1091"/>
      <c r="F3" s="291" t="e">
        <f>(Ⅳ１!#REF!)</f>
        <v>#REF!</v>
      </c>
      <c r="G3" s="291"/>
      <c r="H3" s="292"/>
      <c r="I3" s="292"/>
      <c r="J3" s="292"/>
      <c r="K3" s="292"/>
      <c r="L3" s="292"/>
      <c r="M3" s="292"/>
      <c r="N3" s="292"/>
      <c r="O3" s="184"/>
      <c r="P3" s="337" t="s">
        <v>85</v>
      </c>
      <c r="Q3" s="184"/>
      <c r="R3" s="108"/>
      <c r="S3" s="75"/>
      <c r="T3" s="75"/>
      <c r="U3" s="75"/>
      <c r="V3" s="75"/>
      <c r="W3" s="76"/>
      <c r="X3" s="76"/>
      <c r="Y3" s="76"/>
      <c r="Z3" s="45"/>
      <c r="AA3" s="169"/>
      <c r="AB3" s="76"/>
      <c r="AC3" s="76"/>
      <c r="AD3" s="76"/>
      <c r="AE3" s="76"/>
      <c r="AF3" s="76"/>
      <c r="AG3" s="76"/>
      <c r="AH3" s="76"/>
      <c r="AI3" s="77"/>
      <c r="AJ3" s="77"/>
      <c r="AK3" s="76"/>
    </row>
    <row r="4" spans="1:37" s="46" customFormat="1" ht="9.75" customHeight="1" thickBot="1" x14ac:dyDescent="0.2">
      <c r="A4" s="45"/>
      <c r="B4" s="650"/>
      <c r="C4" s="293" t="str">
        <f>IF(ISERROR(VLOOKUP(C3,(初期設定!D31):(初期設定!E107),2,0)),"",VLOOKUP(C3,(初期設定!D31):(初期設定!E107),2,0))</f>
        <v/>
      </c>
      <c r="D4" s="707" t="str">
        <f>(初期設定!D9)</f>
        <v>9月22日(木)</v>
      </c>
      <c r="E4" s="294"/>
      <c r="F4" s="158"/>
      <c r="G4" s="295"/>
      <c r="H4" s="295"/>
      <c r="I4" s="295"/>
      <c r="J4" s="296"/>
      <c r="K4" s="297"/>
      <c r="L4" s="296"/>
      <c r="M4" s="296"/>
      <c r="N4" s="294"/>
      <c r="O4" s="294"/>
      <c r="P4" s="298"/>
      <c r="Q4" s="294"/>
      <c r="R4" s="108"/>
      <c r="S4" s="75"/>
      <c r="T4" s="75"/>
      <c r="U4" s="75"/>
      <c r="V4" s="75"/>
      <c r="W4" s="76"/>
      <c r="X4" s="76"/>
      <c r="Y4" s="76"/>
      <c r="Z4" s="45"/>
      <c r="AA4" s="169"/>
      <c r="AB4" s="81"/>
      <c r="AC4" s="76"/>
      <c r="AD4" s="76"/>
      <c r="AE4" s="77"/>
      <c r="AF4" s="77"/>
      <c r="AG4" s="76"/>
      <c r="AH4" s="76"/>
      <c r="AI4" s="77"/>
      <c r="AJ4" s="77"/>
      <c r="AK4" s="76"/>
    </row>
    <row r="5" spans="1:37" s="46" customFormat="1" ht="28.5" customHeight="1" thickBot="1" x14ac:dyDescent="0.2">
      <c r="A5" s="45"/>
      <c r="B5" s="650"/>
      <c r="C5" s="299" t="s">
        <v>331</v>
      </c>
      <c r="D5" s="340" t="s">
        <v>68</v>
      </c>
      <c r="G5" s="1104" t="s">
        <v>305</v>
      </c>
      <c r="H5" s="1105"/>
      <c r="I5" s="1105"/>
      <c r="J5" s="560"/>
      <c r="K5" s="561" t="s">
        <v>68</v>
      </c>
      <c r="L5" s="321"/>
      <c r="M5" s="562" t="s">
        <v>306</v>
      </c>
      <c r="N5" s="301"/>
      <c r="O5" s="1102" t="s">
        <v>68</v>
      </c>
      <c r="P5" s="1103"/>
      <c r="Q5" s="294"/>
      <c r="R5" s="108"/>
      <c r="S5" s="75"/>
      <c r="T5" s="75"/>
      <c r="U5" s="75"/>
      <c r="V5" s="75"/>
      <c r="W5" s="76"/>
      <c r="X5" s="76"/>
      <c r="Y5" s="76"/>
      <c r="Z5" s="45"/>
      <c r="AA5" s="169"/>
      <c r="AB5" s="81"/>
      <c r="AC5" s="76"/>
      <c r="AD5" s="76"/>
      <c r="AE5" s="77"/>
      <c r="AF5" s="77"/>
      <c r="AG5" s="76"/>
      <c r="AH5" s="77"/>
      <c r="AI5" s="77"/>
      <c r="AJ5" s="77"/>
      <c r="AK5" s="76"/>
    </row>
    <row r="6" spans="1:37" s="46" customFormat="1" ht="9.75" customHeight="1" thickBot="1" x14ac:dyDescent="0.2">
      <c r="A6" s="45"/>
      <c r="B6" s="651"/>
      <c r="C6" s="261"/>
      <c r="D6" s="261"/>
      <c r="E6" s="302"/>
      <c r="F6" s="302"/>
      <c r="G6" s="302"/>
      <c r="H6" s="303"/>
      <c r="I6" s="304"/>
      <c r="J6" s="304"/>
      <c r="K6" s="304"/>
      <c r="L6" s="302"/>
      <c r="M6" s="318"/>
      <c r="N6" s="319"/>
      <c r="O6" s="346"/>
      <c r="P6" s="347"/>
      <c r="Q6" s="305"/>
      <c r="R6" s="108"/>
      <c r="S6" s="75"/>
      <c r="T6" s="75"/>
      <c r="U6" s="75"/>
      <c r="V6" s="75"/>
      <c r="W6" s="76"/>
      <c r="X6" s="76"/>
      <c r="Y6" s="76"/>
      <c r="Z6" s="45"/>
      <c r="AA6" s="169"/>
      <c r="AB6" s="76"/>
      <c r="AC6" s="77"/>
      <c r="AD6" s="77"/>
      <c r="AE6" s="77"/>
      <c r="AF6" s="77"/>
      <c r="AG6" s="76"/>
      <c r="AH6" s="77"/>
      <c r="AI6" s="77"/>
      <c r="AJ6" s="77"/>
      <c r="AK6" s="76"/>
    </row>
    <row r="7" spans="1:37" s="46" customFormat="1" ht="22.5" customHeight="1" thickBot="1" x14ac:dyDescent="0.2">
      <c r="A7" s="45"/>
      <c r="B7" s="652"/>
      <c r="C7" s="356" t="str">
        <f>(Ⅳ２!B12)</f>
        <v/>
      </c>
      <c r="D7" s="344"/>
      <c r="F7" s="262"/>
      <c r="G7" s="1106" t="str">
        <f>(Ⅳ２!D12)</f>
        <v/>
      </c>
      <c r="H7" s="1107"/>
      <c r="I7" s="1108"/>
      <c r="J7" s="313"/>
      <c r="K7" s="345"/>
      <c r="L7" s="166"/>
      <c r="M7" s="325" t="str">
        <f>(Ⅳ２!F12)</f>
        <v/>
      </c>
      <c r="N7" s="316"/>
      <c r="O7" s="1112"/>
      <c r="P7" s="1113"/>
      <c r="Q7" s="302"/>
      <c r="R7" s="108"/>
      <c r="S7" s="75"/>
      <c r="T7" s="75"/>
      <c r="U7" s="75"/>
      <c r="V7" s="75"/>
      <c r="W7" s="76"/>
      <c r="X7" s="76"/>
      <c r="Y7" s="76"/>
      <c r="Z7" s="45"/>
      <c r="AA7" s="169"/>
      <c r="AB7" s="77"/>
      <c r="AC7" s="77"/>
      <c r="AD7" s="77"/>
      <c r="AE7" s="77"/>
      <c r="AF7" s="77"/>
      <c r="AG7" s="77"/>
      <c r="AH7" s="77"/>
      <c r="AI7" s="77"/>
      <c r="AJ7" s="77"/>
      <c r="AK7" s="76"/>
    </row>
    <row r="8" spans="1:37" s="46" customFormat="1" ht="9.75" customHeight="1" x14ac:dyDescent="0.15">
      <c r="A8" s="45"/>
      <c r="B8" s="653"/>
      <c r="C8" s="327" t="str">
        <f>Ⅳ１!A14</f>
        <v>28日準備</v>
      </c>
      <c r="D8" s="343"/>
      <c r="F8" s="262"/>
      <c r="G8" s="334" t="str">
        <f>C8</f>
        <v>28日準備</v>
      </c>
      <c r="H8" s="361"/>
      <c r="I8" s="362"/>
      <c r="J8" s="313"/>
      <c r="K8" s="357"/>
      <c r="L8" s="166"/>
      <c r="M8" s="358" t="str">
        <f>G8</f>
        <v>28日準備</v>
      </c>
      <c r="N8" s="302"/>
      <c r="O8" s="352"/>
      <c r="P8" s="353"/>
      <c r="Q8" s="302"/>
      <c r="R8" s="108"/>
      <c r="U8" s="75"/>
      <c r="V8" s="75"/>
      <c r="W8" s="76"/>
      <c r="X8" s="76"/>
      <c r="Y8" s="76"/>
      <c r="Z8" s="45"/>
      <c r="AA8" s="169"/>
      <c r="AB8" s="77"/>
      <c r="AC8" s="77"/>
      <c r="AD8" s="77"/>
      <c r="AE8" s="77"/>
      <c r="AF8" s="77"/>
      <c r="AG8" s="77"/>
      <c r="AH8" s="77"/>
      <c r="AI8" s="77"/>
      <c r="AJ8" s="77"/>
      <c r="AK8" s="76"/>
    </row>
    <row r="9" spans="1:37" s="46" customFormat="1" ht="22.5" customHeight="1" x14ac:dyDescent="0.15">
      <c r="A9" s="45"/>
      <c r="B9" s="654"/>
      <c r="C9" s="189" t="str">
        <f>(Ⅳ２!B14)</f>
        <v>入力必須(クリック後選択)</v>
      </c>
      <c r="D9" s="341">
        <f>(Ⅳ２!C14)</f>
        <v>0</v>
      </c>
      <c r="F9" s="262"/>
      <c r="G9" s="1092" t="str">
        <f>(Ⅳ２!D14)</f>
        <v>入力必須(クリック後選択)</v>
      </c>
      <c r="H9" s="1093"/>
      <c r="I9" s="1094"/>
      <c r="J9" s="313"/>
      <c r="K9" s="348">
        <f>(Ⅳ２!E14)</f>
        <v>0</v>
      </c>
      <c r="L9" s="166"/>
      <c r="M9" s="582" t="str">
        <f>(Ⅳ２!F14)</f>
        <v>入力必須(クリック後選択)</v>
      </c>
      <c r="N9" s="307"/>
      <c r="O9" s="1178">
        <f>(Ⅳ２!G14)</f>
        <v>0</v>
      </c>
      <c r="P9" s="1179"/>
      <c r="Q9" s="307"/>
      <c r="R9" s="108"/>
      <c r="U9" s="75"/>
      <c r="V9" s="75"/>
      <c r="W9" s="76"/>
      <c r="X9" s="76"/>
      <c r="Y9" s="76"/>
      <c r="Z9" s="45"/>
      <c r="AA9" s="169"/>
      <c r="AB9" s="77"/>
      <c r="AC9" s="77"/>
      <c r="AD9" s="77"/>
      <c r="AE9" s="77"/>
      <c r="AF9" s="77"/>
      <c r="AG9" s="77"/>
      <c r="AH9" s="77"/>
      <c r="AI9" s="77"/>
      <c r="AJ9" s="77"/>
      <c r="AK9" s="76"/>
    </row>
    <row r="10" spans="1:37" s="46" customFormat="1" ht="9.75" customHeight="1" x14ac:dyDescent="0.15">
      <c r="A10" s="45"/>
      <c r="B10" s="655"/>
      <c r="C10" s="328" t="str">
        <f>Ⅳ１!A16</f>
        <v>29日の運営</v>
      </c>
      <c r="D10" s="342"/>
      <c r="F10" s="262"/>
      <c r="G10" s="329" t="str">
        <f>C10</f>
        <v>29日の運営</v>
      </c>
      <c r="H10" s="175"/>
      <c r="I10" s="363"/>
      <c r="J10" s="313"/>
      <c r="K10" s="349"/>
      <c r="L10" s="166"/>
      <c r="M10" s="359" t="str">
        <f>G10</f>
        <v>29日の運営</v>
      </c>
      <c r="N10" s="302"/>
      <c r="O10" s="354"/>
      <c r="P10" s="323"/>
      <c r="Q10" s="302"/>
      <c r="R10" s="108"/>
      <c r="U10" s="75"/>
      <c r="V10" s="75"/>
      <c r="W10" s="76"/>
      <c r="X10" s="76"/>
      <c r="Y10" s="76"/>
      <c r="Z10" s="45"/>
      <c r="AA10" s="169"/>
      <c r="AB10" s="77"/>
      <c r="AC10" s="77"/>
      <c r="AD10" s="77"/>
      <c r="AE10" s="77"/>
      <c r="AF10" s="77"/>
      <c r="AG10" s="77"/>
      <c r="AH10" s="77"/>
      <c r="AI10" s="77"/>
      <c r="AJ10" s="77"/>
      <c r="AK10" s="76"/>
    </row>
    <row r="11" spans="1:37" s="46" customFormat="1" ht="22.5" customHeight="1" x14ac:dyDescent="0.15">
      <c r="A11" s="45"/>
      <c r="B11" s="654"/>
      <c r="C11" s="189" t="str">
        <f>(Ⅳ２!B16)</f>
        <v>入力必須(クリック後選択)</v>
      </c>
      <c r="D11" s="341">
        <f>(Ⅳ２!C16)</f>
        <v>0</v>
      </c>
      <c r="F11" s="262"/>
      <c r="G11" s="1092" t="str">
        <f>(Ⅳ２!D16)</f>
        <v>入力必須(クリック後選択)</v>
      </c>
      <c r="H11" s="1093"/>
      <c r="I11" s="1094"/>
      <c r="J11" s="313"/>
      <c r="K11" s="350">
        <f>(Ⅳ２!E16)</f>
        <v>0</v>
      </c>
      <c r="L11" s="166"/>
      <c r="M11" s="582" t="str">
        <f>(Ⅳ２!F16)</f>
        <v>入力必須(クリック後選択)</v>
      </c>
      <c r="N11" s="307"/>
      <c r="O11" s="1178">
        <f>(Ⅳ２!G16)</f>
        <v>0</v>
      </c>
      <c r="P11" s="1179"/>
      <c r="Q11" s="307"/>
      <c r="R11" s="108"/>
      <c r="U11" s="75"/>
      <c r="V11" s="75"/>
      <c r="W11" s="76"/>
      <c r="X11" s="76"/>
      <c r="Y11" s="76"/>
      <c r="Z11" s="45"/>
      <c r="AA11" s="169"/>
      <c r="AB11" s="77"/>
      <c r="AC11" s="77"/>
      <c r="AD11" s="77"/>
      <c r="AE11" s="77"/>
      <c r="AF11" s="77"/>
      <c r="AG11" s="77"/>
      <c r="AH11" s="77"/>
      <c r="AI11" s="77"/>
      <c r="AJ11" s="77"/>
      <c r="AK11" s="76"/>
    </row>
    <row r="12" spans="1:37" s="46" customFormat="1" ht="9.75" customHeight="1" x14ac:dyDescent="0.15">
      <c r="A12" s="45"/>
      <c r="B12" s="655"/>
      <c r="C12" s="328" t="str">
        <f>Ⅳ１!A18</f>
        <v>30日の運営</v>
      </c>
      <c r="D12" s="342"/>
      <c r="F12" s="262"/>
      <c r="G12" s="328" t="str">
        <f>C12</f>
        <v>30日の運営</v>
      </c>
      <c r="H12" s="541"/>
      <c r="I12" s="363"/>
      <c r="J12" s="313"/>
      <c r="K12" s="351"/>
      <c r="L12" s="166"/>
      <c r="M12" s="359" t="str">
        <f>G12</f>
        <v>30日の運営</v>
      </c>
      <c r="N12" s="302"/>
      <c r="O12" s="355"/>
      <c r="P12" s="323"/>
      <c r="Q12" s="302"/>
      <c r="R12" s="108"/>
      <c r="S12" s="75"/>
      <c r="T12" s="75"/>
      <c r="U12" s="75"/>
      <c r="V12" s="75"/>
      <c r="W12" s="76"/>
      <c r="X12" s="76"/>
      <c r="Y12" s="76"/>
      <c r="Z12" s="45"/>
      <c r="AA12" s="169"/>
      <c r="AB12" s="77"/>
      <c r="AC12" s="77"/>
      <c r="AD12" s="77"/>
      <c r="AE12" s="77"/>
      <c r="AF12" s="77"/>
      <c r="AG12" s="77"/>
      <c r="AH12" s="77"/>
      <c r="AI12" s="77"/>
      <c r="AJ12" s="77"/>
      <c r="AK12" s="76"/>
    </row>
    <row r="13" spans="1:37" s="46" customFormat="1" ht="22.5" customHeight="1" x14ac:dyDescent="0.15">
      <c r="A13" s="45"/>
      <c r="B13" s="654"/>
      <c r="C13" s="189" t="str">
        <f>(Ⅳ２!B18)</f>
        <v>入力必須(クリック後選択)</v>
      </c>
      <c r="D13" s="341">
        <f>(Ⅳ２!C18)</f>
        <v>0</v>
      </c>
      <c r="F13" s="262"/>
      <c r="G13" s="1092" t="str">
        <f>(Ⅳ２!D18)</f>
        <v>入力必須(クリック後選択)</v>
      </c>
      <c r="H13" s="1093"/>
      <c r="I13" s="1094"/>
      <c r="J13" s="360"/>
      <c r="K13" s="350">
        <f>(Ⅳ２!E18)</f>
        <v>0</v>
      </c>
      <c r="L13" s="166"/>
      <c r="M13" s="582" t="str">
        <f>(Ⅳ２!F18)</f>
        <v>入力必須(クリック後選択)</v>
      </c>
      <c r="N13" s="307"/>
      <c r="O13" s="1178">
        <f>(Ⅳ２!G18)</f>
        <v>0</v>
      </c>
      <c r="P13" s="1179"/>
      <c r="Q13" s="307"/>
      <c r="R13" s="108"/>
      <c r="S13" s="75"/>
      <c r="T13" s="75"/>
      <c r="U13" s="75"/>
      <c r="V13" s="75"/>
      <c r="W13" s="77"/>
      <c r="X13" s="76"/>
      <c r="Y13" s="76"/>
      <c r="Z13" s="45"/>
      <c r="AA13" s="169"/>
      <c r="AB13" s="77"/>
      <c r="AC13" s="77"/>
      <c r="AD13" s="77"/>
      <c r="AE13" s="77"/>
      <c r="AF13" s="77"/>
      <c r="AG13" s="77"/>
      <c r="AH13" s="77"/>
      <c r="AI13" s="77"/>
      <c r="AJ13" s="77"/>
      <c r="AK13" s="76"/>
    </row>
    <row r="14" spans="1:37" s="46" customFormat="1" ht="9.75" customHeight="1" x14ac:dyDescent="0.15">
      <c r="A14" s="45"/>
      <c r="B14" s="656"/>
      <c r="C14" s="328" t="s">
        <v>69</v>
      </c>
      <c r="D14" s="310"/>
      <c r="E14" s="173"/>
      <c r="F14" s="158"/>
      <c r="G14" s="329" t="s">
        <v>69</v>
      </c>
      <c r="H14" s="174"/>
      <c r="I14" s="166"/>
      <c r="J14" s="166"/>
      <c r="K14" s="322"/>
      <c r="L14" s="166"/>
      <c r="M14" s="328" t="s">
        <v>69</v>
      </c>
      <c r="N14" s="312"/>
      <c r="O14" s="314"/>
      <c r="P14" s="320"/>
      <c r="Q14" s="302"/>
      <c r="R14" s="108"/>
      <c r="S14" s="75"/>
      <c r="T14" s="75"/>
      <c r="U14" s="75"/>
      <c r="V14" s="75"/>
      <c r="W14" s="76"/>
      <c r="X14" s="76"/>
      <c r="Y14" s="76"/>
      <c r="Z14" s="45"/>
      <c r="AA14" s="169"/>
      <c r="AB14" s="77"/>
      <c r="AC14" s="77"/>
      <c r="AD14" s="77"/>
      <c r="AE14" s="77"/>
      <c r="AF14" s="77"/>
      <c r="AG14" s="77"/>
      <c r="AH14" s="77"/>
      <c r="AI14" s="77"/>
      <c r="AJ14" s="77"/>
      <c r="AK14" s="76"/>
    </row>
    <row r="15" spans="1:37" s="46" customFormat="1" ht="30" customHeight="1" thickBot="1" x14ac:dyDescent="0.2">
      <c r="A15" s="45"/>
      <c r="B15" s="657"/>
      <c r="C15" s="1100" t="str">
        <f>(Ⅳ２!B20)&amp;(Ⅳ２!C20)</f>
        <v>弁当注文について</v>
      </c>
      <c r="D15" s="1101"/>
      <c r="G15" s="1124" t="str">
        <f>(Ⅳ２!D20)&amp;(Ⅳ２!E20)</f>
        <v>弁当注文について</v>
      </c>
      <c r="H15" s="1125"/>
      <c r="I15" s="1125"/>
      <c r="J15" s="1125"/>
      <c r="K15" s="1126"/>
      <c r="L15" s="311"/>
      <c r="M15" s="1120" t="str">
        <f>(Ⅳ２!F20)&amp;(Ⅳ２!G20)</f>
        <v>弁当注文について</v>
      </c>
      <c r="N15" s="1121"/>
      <c r="O15" s="1122"/>
      <c r="P15" s="1123"/>
      <c r="Q15" s="308"/>
      <c r="R15" s="108"/>
      <c r="S15" s="75"/>
      <c r="T15" s="75"/>
      <c r="U15" s="75"/>
      <c r="V15" s="75"/>
      <c r="W15" s="77"/>
      <c r="X15" s="76"/>
      <c r="Y15" s="76"/>
      <c r="Z15" s="45"/>
      <c r="AA15" s="169"/>
      <c r="AB15" s="77"/>
      <c r="AC15" s="77"/>
      <c r="AD15" s="77"/>
      <c r="AE15" s="77"/>
      <c r="AF15" s="77"/>
      <c r="AG15" s="77"/>
      <c r="AH15" s="77"/>
      <c r="AI15" s="77"/>
      <c r="AJ15" s="77"/>
      <c r="AK15" s="76"/>
    </row>
    <row r="16" spans="1:37" s="46" customFormat="1" ht="9.75" customHeight="1" x14ac:dyDescent="0.15">
      <c r="A16" s="45"/>
      <c r="B16" s="656"/>
      <c r="C16" s="364" t="s">
        <v>70</v>
      </c>
      <c r="D16" s="366"/>
      <c r="G16" s="1130" t="s">
        <v>70</v>
      </c>
      <c r="H16" s="1131"/>
      <c r="I16" s="320"/>
      <c r="J16" s="166"/>
      <c r="K16" s="369"/>
      <c r="L16" s="166"/>
      <c r="M16" s="538" t="s">
        <v>70</v>
      </c>
      <c r="N16" s="314"/>
      <c r="O16" s="371"/>
      <c r="P16" s="306"/>
      <c r="Q16" s="302"/>
      <c r="R16" s="108"/>
      <c r="S16" s="75"/>
      <c r="T16" s="75"/>
      <c r="U16" s="75"/>
      <c r="V16" s="75"/>
      <c r="W16" s="76"/>
      <c r="X16" s="76"/>
      <c r="Y16" s="70"/>
      <c r="Z16" s="167"/>
      <c r="AA16" s="169"/>
      <c r="AB16" s="77"/>
      <c r="AC16" s="77"/>
      <c r="AD16" s="77"/>
      <c r="AE16" s="77"/>
      <c r="AF16" s="77"/>
      <c r="AG16" s="77"/>
      <c r="AH16" s="77"/>
      <c r="AI16" s="77"/>
      <c r="AJ16" s="77"/>
      <c r="AK16" s="70"/>
    </row>
    <row r="17" spans="1:46" s="46" customFormat="1" ht="20.25" customHeight="1" thickBot="1" x14ac:dyDescent="0.2">
      <c r="A17" s="45"/>
      <c r="B17" s="654"/>
      <c r="C17" s="365">
        <f>(Ⅳ２!B22)</f>
        <v>0</v>
      </c>
      <c r="D17" s="367"/>
      <c r="G17" s="1127">
        <f>(Ⅳ２!D22)</f>
        <v>0</v>
      </c>
      <c r="H17" s="1128"/>
      <c r="I17" s="1129"/>
      <c r="J17" s="368"/>
      <c r="K17" s="370"/>
      <c r="L17" s="309"/>
      <c r="M17" s="583">
        <f>(Ⅳ２!F22)</f>
        <v>0</v>
      </c>
      <c r="N17" s="317"/>
      <c r="O17" s="372"/>
      <c r="P17" s="307"/>
      <c r="Q17" s="307"/>
      <c r="R17" s="108"/>
      <c r="S17" s="75"/>
      <c r="T17" s="75"/>
      <c r="U17" s="75"/>
      <c r="V17" s="75"/>
      <c r="W17" s="76"/>
      <c r="X17" s="76"/>
      <c r="Y17" s="70"/>
      <c r="Z17" s="167"/>
      <c r="AA17" s="169"/>
      <c r="AB17" s="77"/>
      <c r="AC17" s="77"/>
      <c r="AD17" s="77"/>
      <c r="AE17" s="77"/>
      <c r="AF17" s="77"/>
      <c r="AG17" s="77"/>
      <c r="AH17" s="77"/>
      <c r="AI17" s="77"/>
      <c r="AJ17" s="77"/>
      <c r="AK17" s="70"/>
    </row>
    <row r="18" spans="1:46" s="46" customFormat="1" ht="7.5" customHeight="1" thickBot="1" x14ac:dyDescent="0.2">
      <c r="A18" s="45"/>
      <c r="B18" s="658"/>
      <c r="C18" s="89"/>
      <c r="D18" s="86"/>
      <c r="E18" s="90"/>
      <c r="F18" s="80"/>
      <c r="G18" s="91"/>
      <c r="H18" s="80"/>
      <c r="I18" s="92"/>
      <c r="J18" s="92"/>
      <c r="K18" s="93"/>
      <c r="L18" s="92"/>
      <c r="M18" s="92"/>
      <c r="N18" s="94"/>
      <c r="O18" s="94"/>
      <c r="P18" s="94"/>
      <c r="Q18" s="94"/>
      <c r="R18" s="108"/>
      <c r="S18" s="75"/>
      <c r="T18" s="75"/>
      <c r="U18" s="75"/>
      <c r="V18" s="75"/>
      <c r="W18" s="30"/>
      <c r="X18" s="76"/>
      <c r="Y18" s="70"/>
      <c r="Z18" s="167"/>
      <c r="AA18" s="169"/>
      <c r="AB18" s="77"/>
      <c r="AC18" s="77"/>
      <c r="AD18" s="77"/>
      <c r="AE18" s="77"/>
      <c r="AF18" s="77"/>
      <c r="AG18" s="77"/>
      <c r="AH18" s="77"/>
      <c r="AI18" s="77"/>
      <c r="AJ18" s="77"/>
      <c r="AK18" s="70"/>
    </row>
    <row r="19" spans="1:46" s="99" customFormat="1" ht="24.75" customHeight="1" thickBot="1" x14ac:dyDescent="0.2">
      <c r="A19" s="95"/>
      <c r="B19" s="659"/>
      <c r="C19" s="1085" t="s">
        <v>89</v>
      </c>
      <c r="D19" s="1086"/>
      <c r="E19" s="1086"/>
      <c r="F19" s="1086"/>
      <c r="G19" s="1086"/>
      <c r="H19" s="1086"/>
      <c r="I19" s="1086"/>
      <c r="J19" s="1086"/>
      <c r="K19" s="1086"/>
      <c r="L19" s="1086"/>
      <c r="M19" s="1086"/>
      <c r="N19" s="1086"/>
      <c r="O19" s="1086"/>
      <c r="P19" s="1087"/>
      <c r="Q19" s="96"/>
      <c r="R19" s="163"/>
      <c r="S19" s="95"/>
      <c r="T19" s="95"/>
      <c r="U19" s="95"/>
      <c r="V19" s="95"/>
      <c r="W19" s="30"/>
      <c r="X19" s="76"/>
      <c r="Y19" s="97"/>
      <c r="Z19" s="170"/>
      <c r="AA19" s="168"/>
      <c r="AB19" s="77"/>
      <c r="AC19" s="77"/>
      <c r="AD19" s="77"/>
      <c r="AE19" s="77"/>
      <c r="AF19" s="77"/>
      <c r="AG19" s="77"/>
      <c r="AH19" s="77"/>
      <c r="AI19" s="98"/>
      <c r="AJ19" s="98"/>
      <c r="AK19" s="70"/>
    </row>
    <row r="20" spans="1:46" s="46" customFormat="1" ht="18.75" customHeight="1" thickBot="1" x14ac:dyDescent="0.2">
      <c r="A20" s="45"/>
      <c r="B20" s="660"/>
      <c r="C20" s="1180" t="s">
        <v>324</v>
      </c>
      <c r="D20" s="1181"/>
      <c r="E20" s="1181"/>
      <c r="F20" s="1181"/>
      <c r="G20" s="1181"/>
      <c r="H20" s="1181"/>
      <c r="I20" s="1181"/>
      <c r="J20" s="1181"/>
      <c r="K20" s="1181"/>
      <c r="L20" s="1181"/>
      <c r="M20" s="1182"/>
      <c r="N20" s="396"/>
      <c r="O20" s="396"/>
      <c r="P20" s="397"/>
      <c r="Q20" s="100"/>
      <c r="R20" s="108"/>
      <c r="S20" s="75"/>
      <c r="T20" s="75"/>
      <c r="U20" s="75"/>
      <c r="V20" s="75"/>
      <c r="W20" s="30"/>
      <c r="X20" s="76"/>
      <c r="Y20" s="70"/>
      <c r="Z20" s="167"/>
      <c r="AA20" s="168"/>
      <c r="AB20" s="77"/>
      <c r="AC20" s="77"/>
      <c r="AD20" s="77"/>
      <c r="AE20" s="77"/>
      <c r="AF20" s="77"/>
      <c r="AG20" s="77"/>
      <c r="AH20" s="77"/>
      <c r="AI20" s="77"/>
      <c r="AJ20" s="77"/>
      <c r="AK20" s="70"/>
    </row>
    <row r="21" spans="1:46" s="502" customFormat="1" ht="12" customHeight="1" x14ac:dyDescent="0.15">
      <c r="A21" s="493"/>
      <c r="B21" s="1175"/>
      <c r="C21" s="398" t="str">
        <f>初期設定!D11</f>
        <v>アナウンス部門</v>
      </c>
      <c r="D21" s="399" t="str">
        <f>初期設定!D12</f>
        <v>朗読部門</v>
      </c>
      <c r="E21" s="494"/>
      <c r="F21" s="495"/>
      <c r="G21" s="1088" t="str">
        <f>(初期設定!D13)</f>
        <v>講習部門</v>
      </c>
      <c r="H21" s="1088"/>
      <c r="I21" s="1088"/>
      <c r="J21" s="401"/>
      <c r="K21" s="644">
        <f>(初期設定!D14)</f>
        <v>0</v>
      </c>
      <c r="L21" s="402"/>
      <c r="M21" s="403">
        <f>(初期設定!D15)</f>
        <v>0</v>
      </c>
      <c r="N21" s="404"/>
      <c r="O21" s="1080" t="s">
        <v>91</v>
      </c>
      <c r="P21" s="1081"/>
      <c r="Q21" s="102"/>
      <c r="R21" s="496"/>
      <c r="S21" s="497"/>
      <c r="T21" s="497"/>
      <c r="U21" s="497"/>
      <c r="V21" s="497"/>
      <c r="W21" s="498"/>
      <c r="X21" s="499"/>
      <c r="Y21" s="499"/>
      <c r="Z21" s="497"/>
      <c r="AA21" s="500"/>
      <c r="AB21" s="501"/>
      <c r="AC21" s="501"/>
      <c r="AD21" s="501"/>
      <c r="AE21" s="501"/>
      <c r="AF21" s="501"/>
      <c r="AG21" s="501"/>
      <c r="AH21" s="501"/>
      <c r="AI21" s="501"/>
      <c r="AJ21" s="501"/>
      <c r="AK21" s="499"/>
    </row>
    <row r="22" spans="1:46" s="46" customFormat="1" ht="18" customHeight="1" thickBot="1" x14ac:dyDescent="0.2">
      <c r="A22" s="45"/>
      <c r="B22" s="1176"/>
      <c r="C22" s="405">
        <f ca="1">COUNTIF($C$51:$C$124,初期設定!D11)</f>
        <v>0</v>
      </c>
      <c r="D22" s="406">
        <f ca="1">COUNTIF($C$51:$C$124,初期設定!D12)</f>
        <v>0</v>
      </c>
      <c r="E22" s="407"/>
      <c r="F22" s="408"/>
      <c r="G22" s="1089">
        <f ca="1">COUNTIF($C$51:$C$124,初期設定!D13)</f>
        <v>0</v>
      </c>
      <c r="H22" s="1089"/>
      <c r="I22" s="1089"/>
      <c r="J22" s="407"/>
      <c r="K22" s="902"/>
      <c r="L22" s="408"/>
      <c r="M22" s="951"/>
      <c r="N22" s="409"/>
      <c r="O22" s="1082">
        <f ca="1">C22+D22++G22+K22+M22+C24+D24</f>
        <v>0</v>
      </c>
      <c r="P22" s="1083"/>
      <c r="Q22" s="103"/>
      <c r="R22" s="108"/>
      <c r="S22" s="75"/>
      <c r="T22" s="75"/>
      <c r="U22" s="75"/>
      <c r="V22" s="75"/>
      <c r="W22" s="76"/>
      <c r="X22" s="76"/>
      <c r="Y22" s="70"/>
      <c r="Z22" s="171"/>
      <c r="AA22" s="168"/>
      <c r="AB22" s="77"/>
      <c r="AC22" s="77"/>
      <c r="AD22" s="77"/>
      <c r="AE22" s="77"/>
      <c r="AF22" s="77"/>
      <c r="AG22" s="77"/>
      <c r="AH22" s="77"/>
      <c r="AI22" s="77"/>
      <c r="AJ22" s="77"/>
      <c r="AK22" s="70"/>
    </row>
    <row r="23" spans="1:46" s="46" customFormat="1" ht="12" customHeight="1" thickBot="1" x14ac:dyDescent="0.2">
      <c r="A23" s="45"/>
      <c r="B23" s="1176"/>
      <c r="C23" s="398">
        <f>(初期設定!D16)</f>
        <v>0</v>
      </c>
      <c r="D23" s="399">
        <f>(初期設定!D17)</f>
        <v>0</v>
      </c>
      <c r="E23" s="400"/>
      <c r="F23" s="401"/>
      <c r="G23" s="1088">
        <f>(初期設定!D18)</f>
        <v>0</v>
      </c>
      <c r="H23" s="1088"/>
      <c r="I23" s="1159"/>
      <c r="J23" s="313"/>
      <c r="K23" s="821"/>
      <c r="L23" s="313"/>
      <c r="M23" s="704"/>
      <c r="N23" s="704"/>
      <c r="O23" s="1168"/>
      <c r="P23" s="1169"/>
      <c r="Q23" s="192"/>
      <c r="R23" s="108"/>
      <c r="S23" s="75"/>
      <c r="T23" s="75"/>
      <c r="U23" s="75"/>
      <c r="V23" s="75"/>
      <c r="W23" s="76"/>
      <c r="X23" s="76"/>
      <c r="Y23" s="70"/>
      <c r="Z23" s="167"/>
      <c r="AA23" s="168"/>
      <c r="AB23" s="77"/>
      <c r="AC23" s="77"/>
      <c r="AD23" s="77"/>
      <c r="AE23" s="77"/>
      <c r="AF23" s="77"/>
      <c r="AG23" s="77"/>
      <c r="AH23" s="77"/>
      <c r="AI23" s="77"/>
      <c r="AJ23" s="77"/>
      <c r="AK23" s="70"/>
    </row>
    <row r="24" spans="1:46" s="46" customFormat="1" ht="18" customHeight="1" thickBot="1" x14ac:dyDescent="0.2">
      <c r="A24" s="45"/>
      <c r="B24" s="1176"/>
      <c r="C24" s="412"/>
      <c r="D24" s="902"/>
      <c r="E24" s="407"/>
      <c r="F24" s="413"/>
      <c r="G24" s="1089"/>
      <c r="H24" s="1089"/>
      <c r="I24" s="1132"/>
      <c r="J24" s="313"/>
      <c r="K24" s="101"/>
      <c r="L24" s="313"/>
      <c r="M24" s="414" t="s">
        <v>146</v>
      </c>
      <c r="N24" s="410"/>
      <c r="O24" s="410"/>
      <c r="P24" s="411"/>
      <c r="Q24" s="192"/>
      <c r="R24" s="108"/>
      <c r="S24" s="75"/>
      <c r="T24" s="75"/>
      <c r="U24" s="75"/>
      <c r="V24" s="75"/>
      <c r="W24" s="76"/>
      <c r="X24" s="76"/>
      <c r="Y24" s="70"/>
      <c r="Z24" s="167"/>
      <c r="AA24" s="168"/>
      <c r="AB24" s="77"/>
      <c r="AC24" s="77"/>
      <c r="AD24" s="77"/>
      <c r="AE24" s="77"/>
      <c r="AF24" s="77"/>
      <c r="AG24" s="77"/>
      <c r="AH24" s="77"/>
      <c r="AI24" s="77"/>
      <c r="AJ24" s="77"/>
      <c r="AK24" s="70"/>
    </row>
    <row r="25" spans="1:46" s="46" customFormat="1" ht="5.25" customHeight="1" x14ac:dyDescent="0.15">
      <c r="A25" s="45"/>
      <c r="B25" s="661"/>
      <c r="C25" s="335"/>
      <c r="D25" s="192"/>
      <c r="E25" s="192"/>
      <c r="F25" s="192"/>
      <c r="G25" s="192"/>
      <c r="H25" s="103"/>
      <c r="I25" s="49"/>
      <c r="J25" s="192"/>
      <c r="K25" s="48"/>
      <c r="L25" s="48"/>
      <c r="M25" s="192"/>
      <c r="N25" s="192"/>
      <c r="O25" s="192"/>
      <c r="P25" s="106"/>
      <c r="Q25" s="192"/>
      <c r="R25" s="108"/>
      <c r="S25" s="186"/>
      <c r="T25" s="188"/>
      <c r="U25" s="186"/>
      <c r="V25" s="75"/>
      <c r="W25" s="76"/>
      <c r="X25" s="76"/>
      <c r="Y25" s="70"/>
      <c r="Z25" s="167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70"/>
    </row>
    <row r="26" spans="1:46" s="46" customFormat="1" ht="39.75" customHeight="1" x14ac:dyDescent="0.15">
      <c r="A26" s="609"/>
      <c r="B26" s="662"/>
      <c r="C26" s="599" t="b">
        <v>0</v>
      </c>
      <c r="D26" s="600"/>
      <c r="E26" s="600"/>
      <c r="F26" s="600"/>
      <c r="G26" s="600"/>
      <c r="H26" s="600"/>
      <c r="I26" s="600"/>
      <c r="J26" s="600"/>
      <c r="K26" s="600"/>
      <c r="L26" s="600"/>
      <c r="M26" s="600"/>
      <c r="N26" s="600"/>
      <c r="O26" s="600"/>
      <c r="P26" s="601"/>
      <c r="Q26" s="192"/>
      <c r="R26" s="108"/>
      <c r="S26" s="186"/>
      <c r="U26" s="186"/>
      <c r="V26" s="75"/>
      <c r="W26" s="76"/>
      <c r="X26" s="76"/>
      <c r="Y26" s="70"/>
      <c r="Z26" s="167"/>
      <c r="AA26" s="168"/>
      <c r="AB26" s="77"/>
      <c r="AC26" s="77"/>
      <c r="AD26" s="77"/>
      <c r="AE26" s="77"/>
      <c r="AF26" s="77"/>
      <c r="AG26" s="77"/>
      <c r="AH26" s="77"/>
      <c r="AI26" s="77"/>
      <c r="AJ26" s="77"/>
      <c r="AK26" s="70"/>
    </row>
    <row r="27" spans="1:46" s="46" customFormat="1" ht="42" customHeight="1" x14ac:dyDescent="0.15">
      <c r="A27" s="917"/>
      <c r="B27" s="918"/>
      <c r="C27" s="1162"/>
      <c r="D27" s="1163"/>
      <c r="E27" s="1163"/>
      <c r="F27" s="1163"/>
      <c r="G27" s="1163"/>
      <c r="H27" s="1163"/>
      <c r="I27" s="1163"/>
      <c r="J27" s="1163"/>
      <c r="K27" s="1163"/>
      <c r="L27" s="1163"/>
      <c r="M27" s="1163"/>
      <c r="N27" s="1163"/>
      <c r="O27" s="1163"/>
      <c r="P27" s="1164"/>
      <c r="Q27" s="192"/>
      <c r="R27" s="108"/>
      <c r="S27" s="186"/>
      <c r="T27" s="186"/>
      <c r="U27" s="186"/>
      <c r="V27" s="75"/>
      <c r="W27" s="76"/>
      <c r="X27" s="30"/>
      <c r="Y27" s="97"/>
      <c r="Z27" s="170"/>
      <c r="AA27" s="168"/>
      <c r="AB27" s="77"/>
      <c r="AC27" s="77"/>
      <c r="AD27" s="77"/>
      <c r="AE27" s="77"/>
      <c r="AF27" s="77"/>
      <c r="AG27" s="77"/>
      <c r="AH27" s="77"/>
      <c r="AI27" s="77"/>
      <c r="AJ27" s="77"/>
      <c r="AK27" s="70"/>
    </row>
    <row r="28" spans="1:46" s="46" customFormat="1" ht="93.75" customHeight="1" x14ac:dyDescent="0.15">
      <c r="A28" s="917"/>
      <c r="B28" s="918"/>
      <c r="C28" s="1142"/>
      <c r="D28" s="1143"/>
      <c r="E28" s="1143"/>
      <c r="F28" s="1143"/>
      <c r="G28" s="1143"/>
      <c r="H28" s="1143"/>
      <c r="I28" s="1143"/>
      <c r="J28" s="1143"/>
      <c r="K28" s="1143"/>
      <c r="L28" s="1143"/>
      <c r="M28" s="1143"/>
      <c r="N28" s="1143"/>
      <c r="O28" s="1143"/>
      <c r="P28" s="1144"/>
      <c r="Q28" s="192"/>
      <c r="R28" s="108"/>
      <c r="S28" s="186"/>
      <c r="T28" s="186"/>
      <c r="U28" s="186"/>
      <c r="V28" s="75"/>
      <c r="W28" s="76"/>
      <c r="X28" s="76"/>
      <c r="Y28" s="70"/>
      <c r="Z28" s="167"/>
      <c r="AA28" s="168"/>
      <c r="AB28" s="77"/>
      <c r="AC28" s="77"/>
      <c r="AD28" s="77"/>
      <c r="AE28" s="77"/>
      <c r="AF28" s="77"/>
      <c r="AG28" s="77"/>
      <c r="AH28" s="77"/>
      <c r="AI28" s="77"/>
      <c r="AJ28" s="77"/>
      <c r="AK28" s="70"/>
    </row>
    <row r="29" spans="1:46" s="112" customFormat="1" ht="28.5" customHeight="1" x14ac:dyDescent="0.15">
      <c r="A29" s="917"/>
      <c r="B29" s="919"/>
      <c r="C29" s="1142"/>
      <c r="D29" s="1143"/>
      <c r="E29" s="1143"/>
      <c r="F29" s="1143"/>
      <c r="G29" s="1143"/>
      <c r="H29" s="1143"/>
      <c r="I29" s="1143"/>
      <c r="J29" s="1143"/>
      <c r="K29" s="1143"/>
      <c r="L29" s="1143"/>
      <c r="M29" s="1143"/>
      <c r="N29" s="1143"/>
      <c r="O29" s="1143"/>
      <c r="P29" s="1144"/>
      <c r="Q29" s="192"/>
      <c r="R29" s="108"/>
      <c r="S29" s="187"/>
      <c r="T29" s="187"/>
      <c r="U29" s="187"/>
      <c r="V29" s="109"/>
      <c r="W29" s="110"/>
      <c r="X29" s="77"/>
      <c r="Y29" s="111"/>
      <c r="Z29" s="46"/>
      <c r="AA29" s="168"/>
      <c r="AB29" s="30"/>
      <c r="AC29" s="30"/>
      <c r="AD29" s="30"/>
      <c r="AE29" s="30"/>
      <c r="AF29" s="30"/>
      <c r="AG29" s="30"/>
      <c r="AH29" s="282"/>
      <c r="AI29" s="282"/>
      <c r="AJ29" s="282"/>
      <c r="AK29" s="282"/>
      <c r="AL29" s="282"/>
      <c r="AM29" s="282"/>
      <c r="AN29" s="282"/>
      <c r="AO29" s="282"/>
      <c r="AP29" s="282"/>
      <c r="AQ29" s="282"/>
      <c r="AR29" s="282"/>
      <c r="AS29" s="282"/>
      <c r="AT29" s="283"/>
    </row>
    <row r="30" spans="1:46" s="46" customFormat="1" ht="40.5" customHeight="1" x14ac:dyDescent="0.15">
      <c r="A30" s="917"/>
      <c r="B30" s="920"/>
      <c r="C30" s="1142"/>
      <c r="D30" s="1143"/>
      <c r="E30" s="1143"/>
      <c r="F30" s="1143"/>
      <c r="G30" s="1143"/>
      <c r="H30" s="1143"/>
      <c r="I30" s="1143"/>
      <c r="J30" s="1143"/>
      <c r="K30" s="1143"/>
      <c r="L30" s="1143"/>
      <c r="M30" s="1143"/>
      <c r="N30" s="1143"/>
      <c r="O30" s="1143"/>
      <c r="P30" s="1144"/>
      <c r="Q30" s="192"/>
      <c r="R30" s="108"/>
      <c r="S30" s="186"/>
      <c r="T30" s="186"/>
      <c r="U30" s="186"/>
      <c r="V30" s="75"/>
      <c r="W30" s="76"/>
      <c r="X30" s="30"/>
      <c r="Y30" s="37"/>
      <c r="Z30" s="112"/>
      <c r="AA30" s="168"/>
      <c r="AB30" s="77"/>
      <c r="AC30" s="77"/>
      <c r="AD30" s="77"/>
      <c r="AE30" s="77"/>
      <c r="AF30" s="77"/>
      <c r="AG30" s="77"/>
      <c r="AH30" s="77"/>
      <c r="AI30" s="77"/>
      <c r="AJ30" s="77"/>
      <c r="AK30" s="70"/>
    </row>
    <row r="31" spans="1:46" s="46" customFormat="1" ht="28.5" customHeight="1" thickBot="1" x14ac:dyDescent="0.2">
      <c r="A31" s="917"/>
      <c r="B31" s="921"/>
      <c r="C31" s="1165"/>
      <c r="D31" s="1166"/>
      <c r="E31" s="1166"/>
      <c r="F31" s="1166"/>
      <c r="G31" s="1166"/>
      <c r="H31" s="1166"/>
      <c r="I31" s="1166"/>
      <c r="J31" s="1166"/>
      <c r="K31" s="1166"/>
      <c r="L31" s="1166"/>
      <c r="M31" s="1166"/>
      <c r="N31" s="1166"/>
      <c r="O31" s="1166"/>
      <c r="P31" s="1167"/>
      <c r="Q31" s="44"/>
      <c r="R31" s="108"/>
      <c r="S31" s="518"/>
      <c r="T31" s="518"/>
      <c r="U31" s="518"/>
      <c r="V31" s="74"/>
      <c r="W31" s="519"/>
      <c r="X31" s="547"/>
      <c r="Y31" s="520"/>
      <c r="Z31" s="48"/>
      <c r="AA31" s="521"/>
      <c r="AB31" s="30"/>
      <c r="AC31" s="30"/>
      <c r="AD31" s="30"/>
      <c r="AE31" s="30"/>
      <c r="AF31" s="30"/>
      <c r="AG31" s="30"/>
      <c r="AH31" s="30"/>
      <c r="AI31" s="77"/>
      <c r="AJ31" s="77"/>
      <c r="AK31" s="97"/>
    </row>
    <row r="32" spans="1:46" s="112" customFormat="1" ht="23.25" customHeight="1" x14ac:dyDescent="0.15">
      <c r="A32" s="605"/>
      <c r="B32" s="663"/>
      <c r="C32" s="602" t="s">
        <v>329</v>
      </c>
      <c r="D32" s="602"/>
      <c r="E32" s="603"/>
      <c r="F32" s="604"/>
      <c r="G32" s="605"/>
      <c r="H32" s="605"/>
      <c r="I32" s="604"/>
      <c r="J32" s="606"/>
      <c r="K32" s="607"/>
      <c r="L32" s="607"/>
      <c r="M32" s="605"/>
      <c r="N32" s="608"/>
      <c r="O32" s="608"/>
      <c r="P32" s="608"/>
      <c r="Q32" s="114"/>
      <c r="R32" s="113"/>
      <c r="S32" s="187"/>
      <c r="T32" s="187"/>
      <c r="U32" s="187"/>
      <c r="V32" s="107"/>
      <c r="W32" s="30"/>
      <c r="X32" s="76"/>
      <c r="Y32" s="70"/>
      <c r="Z32" s="167"/>
      <c r="AA32" s="168"/>
      <c r="AB32" s="77"/>
      <c r="AC32" s="77"/>
      <c r="AD32" s="77"/>
      <c r="AE32" s="77"/>
      <c r="AF32" s="77"/>
      <c r="AG32" s="77"/>
      <c r="AH32" s="77"/>
      <c r="AI32" s="30"/>
      <c r="AJ32" s="30"/>
      <c r="AK32" s="70"/>
    </row>
    <row r="33" spans="1:37" s="262" customFormat="1" ht="23.25" customHeight="1" thickBot="1" x14ac:dyDescent="0.2">
      <c r="A33" s="261"/>
      <c r="B33" s="533"/>
      <c r="C33" s="276" t="s">
        <v>330</v>
      </c>
      <c r="D33" s="177">
        <f>(Ⅰ!C19)</f>
        <v>0</v>
      </c>
      <c r="G33" s="263" t="s">
        <v>490</v>
      </c>
      <c r="I33" s="178">
        <f>(Ⅰ!F19)</f>
        <v>0</v>
      </c>
      <c r="K33" s="273"/>
      <c r="L33" s="264"/>
      <c r="M33" s="264"/>
      <c r="N33" s="274"/>
      <c r="O33" s="275"/>
      <c r="P33" s="278"/>
      <c r="Q33" s="265"/>
      <c r="R33" s="166"/>
      <c r="S33" s="266"/>
      <c r="T33" s="266"/>
      <c r="U33" s="266"/>
      <c r="V33" s="261"/>
      <c r="W33" s="267"/>
      <c r="X33" s="268"/>
      <c r="Y33" s="269"/>
      <c r="Z33" s="270"/>
      <c r="AA33" s="271"/>
      <c r="AB33" s="268"/>
      <c r="AC33" s="268"/>
      <c r="AD33" s="268"/>
      <c r="AE33" s="268"/>
      <c r="AF33" s="268"/>
      <c r="AG33" s="268"/>
      <c r="AH33" s="268"/>
      <c r="AI33" s="268"/>
      <c r="AJ33" s="268"/>
      <c r="AK33" s="269"/>
    </row>
    <row r="34" spans="1:37" s="262" customFormat="1" ht="7.5" customHeight="1" thickBot="1" x14ac:dyDescent="0.2">
      <c r="A34" s="261"/>
      <c r="B34" s="533"/>
      <c r="C34" s="276"/>
      <c r="D34" s="490"/>
      <c r="G34" s="263"/>
      <c r="I34" s="491"/>
      <c r="K34" s="492"/>
      <c r="L34" s="302"/>
      <c r="M34" s="302"/>
      <c r="N34" s="313"/>
      <c r="O34" s="265"/>
      <c r="P34" s="278"/>
      <c r="Q34" s="196"/>
      <c r="R34" s="313"/>
      <c r="S34" s="61"/>
      <c r="T34" s="61"/>
      <c r="U34" s="61"/>
      <c r="V34" s="61"/>
      <c r="W34" s="61"/>
      <c r="X34" s="61"/>
      <c r="Y34" s="61"/>
      <c r="Z34" s="523"/>
      <c r="AA34" s="524"/>
      <c r="AB34" s="268"/>
      <c r="AC34" s="268"/>
      <c r="AD34" s="268"/>
      <c r="AE34" s="268"/>
      <c r="AF34" s="268"/>
      <c r="AG34" s="268"/>
      <c r="AH34" s="268"/>
      <c r="AI34" s="268"/>
      <c r="AJ34" s="268"/>
      <c r="AK34" s="269"/>
    </row>
    <row r="35" spans="1:37" s="262" customFormat="1" ht="21.75" customHeight="1" thickBot="1" x14ac:dyDescent="0.2">
      <c r="A35" s="261"/>
      <c r="B35" s="533"/>
      <c r="C35" s="1151" t="s">
        <v>339</v>
      </c>
      <c r="D35" s="1152"/>
      <c r="E35" s="510"/>
      <c r="F35" s="510"/>
      <c r="G35" s="511"/>
      <c r="H35" s="510"/>
      <c r="I35" s="512"/>
      <c r="J35" s="510"/>
      <c r="K35" s="513"/>
      <c r="L35" s="514"/>
      <c r="M35" s="1133" t="s">
        <v>151</v>
      </c>
      <c r="N35" s="1134"/>
      <c r="O35" s="1134"/>
      <c r="P35" s="1135"/>
      <c r="Q35" s="60"/>
      <c r="R35" s="313"/>
      <c r="S35" s="61"/>
      <c r="T35" s="61"/>
      <c r="U35" s="61"/>
      <c r="V35" s="61"/>
      <c r="W35" s="61"/>
      <c r="X35" s="61"/>
      <c r="Y35" s="61"/>
      <c r="Z35" s="523"/>
      <c r="AA35" s="524"/>
      <c r="AB35" s="268"/>
      <c r="AC35" s="268"/>
      <c r="AD35" s="268"/>
      <c r="AE35" s="268"/>
      <c r="AF35" s="268"/>
      <c r="AG35" s="268"/>
      <c r="AH35" s="268"/>
      <c r="AI35" s="268"/>
      <c r="AJ35" s="268"/>
      <c r="AK35" s="269"/>
    </row>
    <row r="36" spans="1:37" s="262" customFormat="1" ht="16.5" customHeight="1" thickBot="1" x14ac:dyDescent="0.2">
      <c r="A36" s="261"/>
      <c r="B36" s="533"/>
      <c r="C36" s="581" t="s">
        <v>342</v>
      </c>
      <c r="D36" s="503"/>
      <c r="E36" s="509"/>
      <c r="F36" s="509"/>
      <c r="G36" s="504"/>
      <c r="H36" s="509"/>
      <c r="I36" s="505"/>
      <c r="J36" s="509"/>
      <c r="K36" s="506"/>
      <c r="L36" s="507"/>
      <c r="M36" s="1136" t="str">
        <f>IF(ISERROR(VLOOKUP(C3,(初期設定!D33):(初期設定!F109),3,0)),"",VLOOKUP(C3,(初期設定!D33):(初期設定!F109),3,0))</f>
        <v/>
      </c>
      <c r="N36" s="1137"/>
      <c r="O36" s="1137"/>
      <c r="P36" s="1138"/>
      <c r="Q36" s="60"/>
      <c r="R36" s="60"/>
      <c r="S36" s="61"/>
      <c r="T36" s="61"/>
      <c r="U36" s="61"/>
      <c r="V36" s="61"/>
      <c r="W36" s="61"/>
      <c r="X36" s="61"/>
      <c r="Y36" s="61"/>
      <c r="Z36" s="523"/>
      <c r="AA36" s="524"/>
      <c r="AB36" s="268"/>
      <c r="AC36" s="268"/>
      <c r="AD36" s="268"/>
      <c r="AE36" s="268"/>
      <c r="AF36" s="268"/>
      <c r="AG36" s="268"/>
      <c r="AH36" s="268"/>
      <c r="AI36" s="268"/>
      <c r="AJ36" s="268"/>
      <c r="AK36" s="269"/>
    </row>
    <row r="37" spans="1:37" s="262" customFormat="1" ht="16.5" customHeight="1" thickTop="1" x14ac:dyDescent="0.15">
      <c r="A37" s="261"/>
      <c r="B37" s="533"/>
      <c r="C37" s="515" t="s">
        <v>343</v>
      </c>
      <c r="D37" s="503"/>
      <c r="E37" s="509"/>
      <c r="F37" s="509"/>
      <c r="G37" s="504"/>
      <c r="H37" s="509"/>
      <c r="I37" s="505"/>
      <c r="J37" s="509"/>
      <c r="K37" s="506"/>
      <c r="L37" s="506"/>
      <c r="M37" s="506"/>
      <c r="N37" s="506"/>
      <c r="O37" s="506"/>
      <c r="P37" s="539"/>
      <c r="Q37" s="60"/>
      <c r="R37" s="60"/>
      <c r="S37" s="61"/>
      <c r="T37" s="61"/>
      <c r="U37" s="61"/>
      <c r="V37" s="61"/>
      <c r="W37" s="61"/>
      <c r="X37" s="61"/>
      <c r="Y37" s="61"/>
      <c r="Z37" s="523"/>
      <c r="AA37" s="524"/>
      <c r="AB37" s="268"/>
      <c r="AC37" s="268"/>
      <c r="AD37" s="268"/>
      <c r="AE37" s="268"/>
      <c r="AF37" s="268"/>
      <c r="AG37" s="268"/>
      <c r="AH37" s="268"/>
      <c r="AI37" s="268"/>
      <c r="AJ37" s="268"/>
      <c r="AK37" s="269"/>
    </row>
    <row r="38" spans="1:37" s="262" customFormat="1" ht="16.5" customHeight="1" x14ac:dyDescent="0.15">
      <c r="A38" s="261"/>
      <c r="B38" s="533"/>
      <c r="C38" s="516" t="s">
        <v>344</v>
      </c>
      <c r="D38" s="503"/>
      <c r="E38" s="509"/>
      <c r="F38" s="509"/>
      <c r="G38" s="504"/>
      <c r="H38" s="509"/>
      <c r="I38" s="505"/>
      <c r="J38" s="509"/>
      <c r="K38" s="506"/>
      <c r="L38" s="507"/>
      <c r="M38" s="507"/>
      <c r="N38" s="509"/>
      <c r="O38" s="508"/>
      <c r="P38" s="539"/>
      <c r="Q38" s="60"/>
      <c r="R38" s="60"/>
      <c r="S38" s="61"/>
      <c r="T38" s="61"/>
      <c r="U38" s="61"/>
      <c r="V38" s="61"/>
      <c r="W38" s="61"/>
      <c r="X38" s="61"/>
      <c r="Y38" s="61"/>
      <c r="Z38" s="523"/>
      <c r="AA38" s="524"/>
      <c r="AB38" s="268"/>
      <c r="AC38" s="268"/>
      <c r="AD38" s="268"/>
      <c r="AE38" s="268"/>
      <c r="AF38" s="268"/>
      <c r="AG38" s="268"/>
      <c r="AH38" s="268"/>
      <c r="AI38" s="268"/>
      <c r="AJ38" s="268"/>
      <c r="AK38" s="269"/>
    </row>
    <row r="39" spans="1:37" s="262" customFormat="1" ht="16.5" customHeight="1" x14ac:dyDescent="0.15">
      <c r="A39" s="261"/>
      <c r="B39" s="533"/>
      <c r="C39" s="517" t="s">
        <v>238</v>
      </c>
      <c r="D39" s="503"/>
      <c r="E39" s="509"/>
      <c r="F39" s="509"/>
      <c r="G39" s="504"/>
      <c r="H39" s="509"/>
      <c r="I39" s="505"/>
      <c r="J39" s="509"/>
      <c r="K39" s="506"/>
      <c r="L39" s="507"/>
      <c r="M39" s="507"/>
      <c r="N39" s="509"/>
      <c r="O39" s="508"/>
      <c r="P39" s="539"/>
      <c r="Q39" s="60"/>
      <c r="R39" s="60"/>
      <c r="S39" s="61"/>
      <c r="T39" s="61"/>
      <c r="U39" s="61"/>
      <c r="V39" s="61"/>
      <c r="W39" s="61"/>
      <c r="X39" s="61"/>
      <c r="Y39" s="61"/>
      <c r="Z39" s="523"/>
      <c r="AA39" s="524"/>
      <c r="AB39" s="268"/>
      <c r="AC39" s="268"/>
      <c r="AD39" s="268"/>
      <c r="AE39" s="268"/>
      <c r="AF39" s="268"/>
      <c r="AG39" s="268"/>
      <c r="AH39" s="268"/>
      <c r="AI39" s="268"/>
      <c r="AJ39" s="268"/>
      <c r="AK39" s="269"/>
    </row>
    <row r="40" spans="1:37" s="592" customFormat="1" ht="28.5" customHeight="1" thickBot="1" x14ac:dyDescent="0.2">
      <c r="A40" s="591"/>
      <c r="B40" s="664"/>
      <c r="C40" s="1139" t="s">
        <v>345</v>
      </c>
      <c r="D40" s="1140"/>
      <c r="E40" s="1140"/>
      <c r="F40" s="1140"/>
      <c r="G40" s="1140"/>
      <c r="H40" s="1140"/>
      <c r="I40" s="1140"/>
      <c r="J40" s="1140"/>
      <c r="K40" s="1140"/>
      <c r="L40" s="1140"/>
      <c r="M40" s="1140"/>
      <c r="N40" s="1140"/>
      <c r="O40" s="1140"/>
      <c r="P40" s="1141"/>
      <c r="Q40" s="197"/>
      <c r="R40" s="593"/>
      <c r="S40" s="593"/>
      <c r="T40" s="593"/>
      <c r="U40" s="593"/>
      <c r="V40" s="593"/>
      <c r="W40" s="593"/>
      <c r="X40" s="593"/>
      <c r="Y40" s="594"/>
      <c r="Z40" s="595"/>
      <c r="AA40" s="596"/>
      <c r="AB40" s="597"/>
      <c r="AC40" s="597"/>
      <c r="AD40" s="597"/>
      <c r="AE40" s="597"/>
      <c r="AF40" s="597"/>
      <c r="AG40" s="597"/>
      <c r="AH40" s="597"/>
      <c r="AI40" s="597"/>
      <c r="AJ40" s="597"/>
      <c r="AK40" s="598"/>
    </row>
    <row r="41" spans="1:37" s="46" customFormat="1" ht="4.5" customHeight="1" x14ac:dyDescent="0.15">
      <c r="A41" s="45"/>
      <c r="B41" s="665"/>
      <c r="C41" s="107"/>
      <c r="D41" s="107"/>
      <c r="E41" s="45"/>
      <c r="F41" s="80"/>
      <c r="G41" s="45"/>
      <c r="H41" s="45"/>
      <c r="I41" s="80"/>
      <c r="J41" s="47"/>
      <c r="K41" s="115"/>
      <c r="L41" s="115"/>
      <c r="M41" s="45"/>
      <c r="N41" s="44"/>
      <c r="O41" s="44"/>
      <c r="P41" s="114"/>
      <c r="Q41" s="66"/>
      <c r="R41" s="48"/>
      <c r="S41" s="48"/>
      <c r="T41" s="48"/>
      <c r="U41" s="48"/>
      <c r="V41" s="48"/>
      <c r="W41" s="48"/>
      <c r="X41" s="48"/>
      <c r="Y41" s="66"/>
      <c r="Z41" s="522"/>
      <c r="AA41" s="521"/>
      <c r="AB41" s="77"/>
      <c r="AC41" s="77"/>
      <c r="AD41" s="77"/>
      <c r="AE41" s="77"/>
      <c r="AF41" s="77"/>
      <c r="AG41" s="77"/>
      <c r="AH41" s="77"/>
      <c r="AI41" s="77"/>
      <c r="AJ41" s="77"/>
      <c r="AK41" s="70"/>
    </row>
    <row r="42" spans="1:37" s="46" customFormat="1" ht="63" customHeight="1" x14ac:dyDescent="0.15">
      <c r="A42" s="45"/>
      <c r="B42" s="1147" t="str">
        <f>B1</f>
        <v>第44回宮崎県高等学校総合文化祭 放送部門　
第47回全国高等学校総合文化祭放送部門　宮崎県予選</v>
      </c>
      <c r="C42" s="1147"/>
      <c r="D42" s="1147"/>
      <c r="E42" s="1147"/>
      <c r="F42" s="1147"/>
      <c r="G42" s="1147"/>
      <c r="H42" s="1147"/>
      <c r="I42" s="1147"/>
      <c r="J42" s="1147"/>
      <c r="K42" s="1147"/>
      <c r="L42" s="184"/>
      <c r="M42" s="183" t="s">
        <v>144</v>
      </c>
      <c r="N42" s="290" t="s">
        <v>98</v>
      </c>
      <c r="O42" s="376"/>
      <c r="P42" s="377"/>
      <c r="Q42" s="116"/>
      <c r="R42" s="108"/>
      <c r="S42" s="75"/>
      <c r="T42" s="75"/>
      <c r="U42" s="75"/>
      <c r="V42" s="75"/>
      <c r="W42" s="76"/>
      <c r="X42" s="76"/>
      <c r="Y42" s="70"/>
      <c r="Z42" s="167"/>
      <c r="AA42" s="168"/>
      <c r="AB42" s="77"/>
      <c r="AC42" s="77"/>
      <c r="AD42" s="77"/>
      <c r="AE42" s="77"/>
      <c r="AF42" s="77"/>
      <c r="AG42" s="77"/>
      <c r="AH42" s="77"/>
      <c r="AI42" s="77"/>
      <c r="AJ42" s="77"/>
      <c r="AK42" s="70"/>
    </row>
    <row r="43" spans="1:37" s="99" customFormat="1" ht="21" customHeight="1" x14ac:dyDescent="0.2">
      <c r="A43" s="95"/>
      <c r="B43" s="680"/>
      <c r="C43" s="681" t="s">
        <v>99</v>
      </c>
      <c r="D43" s="1171">
        <f>C3</f>
        <v>0</v>
      </c>
      <c r="E43" s="1171"/>
      <c r="F43" s="1171"/>
      <c r="G43" s="1171"/>
      <c r="H43" s="1171"/>
      <c r="I43" s="1171"/>
      <c r="J43" s="682"/>
      <c r="K43" s="683"/>
      <c r="L43" s="378"/>
      <c r="M43" s="1170" t="str">
        <f>M36</f>
        <v/>
      </c>
      <c r="N43" s="1170"/>
      <c r="O43" s="1170"/>
      <c r="P43" s="684"/>
      <c r="Q43" s="685"/>
      <c r="R43" s="686"/>
      <c r="S43" s="687"/>
      <c r="W43" s="688"/>
      <c r="X43" s="688"/>
      <c r="Y43" s="689"/>
      <c r="Z43" s="690"/>
      <c r="AA43" s="691"/>
      <c r="AB43" s="688"/>
      <c r="AC43" s="688"/>
      <c r="AD43" s="688"/>
      <c r="AE43" s="98"/>
      <c r="AF43" s="98"/>
      <c r="AG43" s="98"/>
      <c r="AH43" s="98"/>
      <c r="AI43" s="98"/>
      <c r="AJ43" s="98"/>
      <c r="AK43" s="689"/>
    </row>
    <row r="44" spans="1:37" s="46" customFormat="1" ht="7.5" customHeight="1" x14ac:dyDescent="0.15">
      <c r="A44" s="45"/>
      <c r="B44" s="533"/>
      <c r="C44" s="379"/>
      <c r="D44" s="380"/>
      <c r="E44" s="379"/>
      <c r="F44" s="380"/>
      <c r="G44" s="262"/>
      <c r="H44" s="262"/>
      <c r="I44" s="262"/>
      <c r="J44" s="262"/>
      <c r="K44" s="265"/>
      <c r="L44" s="265"/>
      <c r="M44" s="265"/>
      <c r="N44" s="294"/>
      <c r="O44" s="294"/>
      <c r="P44" s="298"/>
      <c r="Q44" s="79"/>
      <c r="R44" s="108"/>
      <c r="S44" s="92"/>
      <c r="W44" s="76"/>
      <c r="X44" s="76"/>
      <c r="Y44" s="70"/>
      <c r="Z44" s="167"/>
      <c r="AA44" s="168"/>
      <c r="AB44" s="77"/>
      <c r="AC44" s="77"/>
      <c r="AD44" s="77"/>
      <c r="AE44" s="77"/>
      <c r="AF44" s="77"/>
      <c r="AG44" s="77"/>
      <c r="AH44" s="77"/>
      <c r="AI44" s="77"/>
      <c r="AJ44" s="77"/>
      <c r="AK44" s="70"/>
    </row>
    <row r="45" spans="1:37" s="46" customFormat="1" ht="16.5" customHeight="1" x14ac:dyDescent="0.15">
      <c r="A45" s="45"/>
      <c r="B45" s="533"/>
      <c r="C45" s="381" t="s">
        <v>102</v>
      </c>
      <c r="D45" s="159">
        <f>(Ⅰ!C17)</f>
        <v>0</v>
      </c>
      <c r="E45" s="382"/>
      <c r="F45" s="383"/>
      <c r="G45" s="262"/>
      <c r="H45" s="262"/>
      <c r="I45" s="262"/>
      <c r="J45" s="262"/>
      <c r="K45" s="384"/>
      <c r="L45" s="166"/>
      <c r="M45" s="392" t="s">
        <v>145</v>
      </c>
      <c r="N45" s="393">
        <v>1</v>
      </c>
      <c r="O45" s="394">
        <v>1</v>
      </c>
      <c r="P45" s="395" t="s">
        <v>107</v>
      </c>
      <c r="Q45" s="113"/>
      <c r="R45" s="108"/>
      <c r="S45" s="74"/>
      <c r="T45" s="75"/>
      <c r="U45" s="75"/>
      <c r="V45" s="75"/>
      <c r="W45" s="76"/>
      <c r="X45" s="76"/>
      <c r="Y45" s="70"/>
      <c r="Z45" s="167"/>
      <c r="AA45" s="168"/>
      <c r="AB45" s="77"/>
      <c r="AC45" s="77"/>
      <c r="AD45" s="77"/>
      <c r="AE45" s="77"/>
      <c r="AF45" s="77"/>
      <c r="AG45" s="77"/>
      <c r="AH45" s="77"/>
      <c r="AI45" s="77"/>
      <c r="AJ45" s="77"/>
      <c r="AK45" s="70"/>
    </row>
    <row r="46" spans="1:37" s="46" customFormat="1" ht="7.5" hidden="1" customHeight="1" x14ac:dyDescent="0.15">
      <c r="A46" s="45"/>
      <c r="B46" s="533"/>
      <c r="C46" s="385"/>
      <c r="D46" s="160"/>
      <c r="E46" s="386"/>
      <c r="F46" s="383"/>
      <c r="G46" s="262"/>
      <c r="H46" s="262"/>
      <c r="I46" s="262"/>
      <c r="J46" s="262"/>
      <c r="K46" s="387"/>
      <c r="L46" s="315"/>
      <c r="M46" s="388"/>
      <c r="N46" s="388"/>
      <c r="O46" s="388"/>
      <c r="P46" s="389"/>
      <c r="Q46" s="125"/>
      <c r="R46" s="108"/>
      <c r="S46" s="74"/>
      <c r="T46" s="75"/>
      <c r="U46" s="75"/>
      <c r="V46" s="75"/>
      <c r="W46" s="30"/>
      <c r="X46" s="76"/>
      <c r="Y46" s="70"/>
      <c r="Z46" s="167"/>
      <c r="AA46" s="168"/>
      <c r="AB46" s="77"/>
      <c r="AC46" s="77"/>
      <c r="AD46" s="77"/>
      <c r="AE46" s="77"/>
      <c r="AF46" s="77"/>
      <c r="AG46" s="77"/>
      <c r="AH46" s="77"/>
      <c r="AI46" s="77"/>
      <c r="AJ46" s="77"/>
      <c r="AK46" s="70"/>
    </row>
    <row r="47" spans="1:37" s="46" customFormat="1" ht="16.5" hidden="1" customHeight="1" x14ac:dyDescent="0.15">
      <c r="A47" s="45"/>
      <c r="B47" s="533"/>
      <c r="C47" s="390" t="s">
        <v>104</v>
      </c>
      <c r="D47" s="161">
        <f>D33</f>
        <v>0</v>
      </c>
      <c r="E47" s="262"/>
      <c r="F47" s="262"/>
      <c r="G47" s="391" t="s">
        <v>105</v>
      </c>
      <c r="H47" s="159">
        <f>I33</f>
        <v>0</v>
      </c>
      <c r="I47" s="415">
        <f>(Ⅰ!F19)</f>
        <v>0</v>
      </c>
      <c r="J47" s="262"/>
      <c r="K47" s="261"/>
      <c r="L47" s="261"/>
      <c r="Q47" s="51"/>
      <c r="R47" s="108"/>
      <c r="S47" s="75"/>
      <c r="T47" s="75"/>
      <c r="U47" s="75"/>
      <c r="V47" s="75"/>
      <c r="W47" s="30"/>
      <c r="X47" s="76"/>
      <c r="Y47" s="70"/>
      <c r="Z47" s="167"/>
      <c r="AA47" s="168"/>
      <c r="AB47" s="77"/>
      <c r="AC47" s="77"/>
      <c r="AD47" s="77"/>
      <c r="AE47" s="77"/>
      <c r="AF47" s="77"/>
      <c r="AG47" s="77"/>
      <c r="AH47" s="77"/>
      <c r="AI47" s="77"/>
      <c r="AJ47" s="77"/>
      <c r="AK47" s="70"/>
    </row>
    <row r="48" spans="1:37" s="46" customFormat="1" ht="7.5" customHeight="1" thickBot="1" x14ac:dyDescent="0.2">
      <c r="A48" s="45"/>
      <c r="B48" s="666"/>
      <c r="C48" s="294"/>
      <c r="D48" s="382"/>
      <c r="E48" s="298"/>
      <c r="F48" s="158"/>
      <c r="G48" s="260"/>
      <c r="H48" s="158"/>
      <c r="I48" s="298"/>
      <c r="J48" s="298"/>
      <c r="K48" s="261"/>
      <c r="L48" s="261"/>
      <c r="M48" s="261"/>
      <c r="N48" s="261"/>
      <c r="O48" s="395"/>
      <c r="P48" s="286"/>
      <c r="Q48" s="51"/>
      <c r="R48" s="108"/>
      <c r="S48" s="75"/>
      <c r="T48" s="75"/>
      <c r="U48" s="75"/>
      <c r="V48" s="75"/>
      <c r="W48" s="76"/>
      <c r="X48" s="76"/>
      <c r="Y48" s="70"/>
      <c r="Z48" s="167"/>
      <c r="AA48" s="168"/>
      <c r="AB48" s="71"/>
      <c r="AC48" s="71"/>
      <c r="AD48" s="71"/>
      <c r="AE48" s="71"/>
      <c r="AF48" s="71"/>
      <c r="AG48" s="71"/>
      <c r="AH48" s="71"/>
      <c r="AI48" s="77"/>
      <c r="AJ48" s="77"/>
      <c r="AK48" s="70"/>
    </row>
    <row r="49" spans="1:37" ht="31.5" customHeight="1" x14ac:dyDescent="0.15">
      <c r="B49" s="1172" t="s">
        <v>355</v>
      </c>
      <c r="C49" s="1062" t="s">
        <v>77</v>
      </c>
      <c r="D49" s="1064" t="str">
        <f>Ⅵ１!D49</f>
        <v>氏　名</v>
      </c>
      <c r="E49" s="1066" t="s">
        <v>333</v>
      </c>
      <c r="F49" s="1153" t="s">
        <v>78</v>
      </c>
      <c r="G49" s="1154"/>
      <c r="H49" s="760" t="s">
        <v>79</v>
      </c>
      <c r="I49" s="761"/>
      <c r="J49" s="1071" t="s">
        <v>348</v>
      </c>
      <c r="K49" s="1072"/>
      <c r="L49" s="1072"/>
      <c r="M49" s="1073"/>
      <c r="N49" s="1074" t="s">
        <v>368</v>
      </c>
      <c r="O49" s="1075"/>
      <c r="P49" s="278"/>
      <c r="Q49" s="1145" t="str">
        <f>Ⅵ１!Q49</f>
        <v>R03
新人戦</v>
      </c>
      <c r="R49" s="1146"/>
      <c r="S49" s="1145" t="str">
        <f>Ⅵ１!S49</f>
        <v>R04
NHK杯</v>
      </c>
      <c r="T49" s="1146"/>
      <c r="W49" s="70"/>
      <c r="X49" s="76"/>
      <c r="Y49" s="70"/>
      <c r="Z49" s="167"/>
      <c r="AB49" s="71"/>
      <c r="AC49" s="71"/>
      <c r="AD49" s="71"/>
      <c r="AE49" s="71"/>
      <c r="AF49" s="71"/>
      <c r="AG49" s="71"/>
      <c r="AH49" s="71"/>
      <c r="AI49" s="71"/>
      <c r="AJ49" s="71"/>
      <c r="AK49" s="70"/>
    </row>
    <row r="50" spans="1:37" ht="24.75" customHeight="1" thickBot="1" x14ac:dyDescent="0.2">
      <c r="B50" s="1173"/>
      <c r="C50" s="1063"/>
      <c r="D50" s="1065"/>
      <c r="E50" s="1067"/>
      <c r="F50" s="1155"/>
      <c r="G50" s="1156"/>
      <c r="H50" s="748" t="s">
        <v>350</v>
      </c>
      <c r="I50" s="749"/>
      <c r="J50" s="1069" t="s">
        <v>351</v>
      </c>
      <c r="K50" s="1076"/>
      <c r="L50" s="1069" t="s">
        <v>352</v>
      </c>
      <c r="M50" s="1070"/>
      <c r="N50" s="1077" t="s">
        <v>242</v>
      </c>
      <c r="O50" s="1078"/>
      <c r="P50" s="326"/>
      <c r="Q50" s="131" t="s">
        <v>110</v>
      </c>
      <c r="R50" s="132" t="s">
        <v>111</v>
      </c>
      <c r="S50" s="133" t="s">
        <v>110</v>
      </c>
      <c r="T50" s="134" t="s">
        <v>111</v>
      </c>
      <c r="W50" s="70"/>
      <c r="X50" s="76"/>
      <c r="Y50" s="70"/>
      <c r="Z50" s="167"/>
      <c r="AB50" s="71"/>
      <c r="AC50" s="71"/>
      <c r="AD50" s="71"/>
      <c r="AE50" s="71"/>
      <c r="AF50" s="71"/>
      <c r="AG50" s="71"/>
      <c r="AH50" s="71"/>
      <c r="AI50" s="71"/>
      <c r="AJ50" s="71"/>
      <c r="AK50" s="70"/>
    </row>
    <row r="51" spans="1:37" ht="15.75" customHeight="1" thickTop="1" x14ac:dyDescent="0.15">
      <c r="A51" s="5">
        <v>1</v>
      </c>
      <c r="B51" s="667" t="str">
        <f>IF($C$4="", "",$C$4)</f>
        <v/>
      </c>
      <c r="C51" s="417" t="str">
        <f>IF($C$26=TRUE,(Ⅴ２!B6),"表示不可")</f>
        <v>表示不可</v>
      </c>
      <c r="D51" s="418" t="str">
        <f>IF($C$26=TRUE,(Ⅴ２!C6),"表示不可")</f>
        <v>表示不可</v>
      </c>
      <c r="E51" s="418" t="str">
        <f>IF($C$26=TRUE,(Ⅴ２!D6),"表示不可")</f>
        <v>表示不可</v>
      </c>
      <c r="F51" s="563" t="str">
        <f>IF($C$26=TRUE,(Ⅴ２!E6),"表示不可")</f>
        <v>表示不可</v>
      </c>
      <c r="G51" s="564" t="str">
        <f>IF($C$26=TRUE,(Ⅴ２!F6),"表示不可")</f>
        <v>表示不可</v>
      </c>
      <c r="H51" s="565" t="str">
        <f>IF(C51="アナウンス","記入→","")</f>
        <v/>
      </c>
      <c r="I51" s="750" t="str">
        <f>IF($C$26=TRUE,(Ⅴ２!H6),"表示不可")</f>
        <v>表示不可</v>
      </c>
      <c r="J51" s="856" t="str">
        <f>IF($C$26=TRUE,(Ⅴ２!I6),"表示不可")</f>
        <v>表示不可</v>
      </c>
      <c r="K51" s="922" t="str">
        <f>IF($C$26=TRUE,(Ⅴ２!J6),"表示不可")</f>
        <v>表示不可</v>
      </c>
      <c r="L51" s="923" t="str">
        <f>IF(C51="朗読","記入→","")</f>
        <v/>
      </c>
      <c r="M51" s="923" t="str">
        <f>IF($C$26=TRUE,(Ⅴ２!L6),"表示不可")</f>
        <v>表示不可</v>
      </c>
      <c r="N51" s="421" t="str">
        <f>IF($C$26=TRUE,(Ⅴ２!M6),"表示不可")</f>
        <v>表示不可</v>
      </c>
      <c r="O51" s="908" t="str">
        <f>IF($C$26=TRUE,(Ⅴ２!N6),"表示不可")</f>
        <v>表示不可</v>
      </c>
      <c r="P51" s="260"/>
      <c r="Q51" s="823"/>
      <c r="R51" s="824"/>
      <c r="S51" s="135"/>
      <c r="T51" s="825"/>
      <c r="W51" s="70"/>
      <c r="X51" s="76"/>
      <c r="Y51" s="70"/>
      <c r="Z51" s="167"/>
      <c r="AB51" s="71"/>
      <c r="AC51" s="71"/>
      <c r="AD51" s="71"/>
      <c r="AE51" s="71"/>
      <c r="AF51" s="71"/>
      <c r="AG51" s="71"/>
      <c r="AH51" s="71"/>
      <c r="AI51" s="71"/>
      <c r="AJ51" s="71"/>
      <c r="AK51" s="70"/>
    </row>
    <row r="52" spans="1:37" ht="15.75" customHeight="1" x14ac:dyDescent="0.15">
      <c r="A52" s="5">
        <v>2</v>
      </c>
      <c r="B52" s="667" t="str">
        <f t="shared" ref="B52:B70" si="0">IF($C$4="", "",$C$4)</f>
        <v/>
      </c>
      <c r="C52" s="417" t="str">
        <f>IF($C$26=TRUE,(Ⅴ２!B7),"表示不可")</f>
        <v>表示不可</v>
      </c>
      <c r="D52" s="418" t="str">
        <f>IF($C$26=TRUE,(Ⅴ２!C7),"表示不可")</f>
        <v>表示不可</v>
      </c>
      <c r="E52" s="418" t="str">
        <f>IF($C$26=TRUE,(Ⅴ２!D7),"表示不可")</f>
        <v>表示不可</v>
      </c>
      <c r="F52" s="563" t="str">
        <f>IF($C$26=TRUE,(Ⅴ２!E7),"表示不可")</f>
        <v>表示不可</v>
      </c>
      <c r="G52" s="564" t="str">
        <f>IF($C$26=TRUE,(Ⅴ２!F7),"表示不可")</f>
        <v>表示不可</v>
      </c>
      <c r="H52" s="565" t="str">
        <f t="shared" ref="H52:H70" si="1">IF(C52="アナウンス","記入→","")</f>
        <v/>
      </c>
      <c r="I52" s="750" t="str">
        <f>IF($C$26=TRUE,(Ⅴ２!H7),"表示不可")</f>
        <v>表示不可</v>
      </c>
      <c r="J52" s="856" t="str">
        <f>IF($C$26=TRUE,(Ⅴ２!I7),"表示不可")</f>
        <v>表示不可</v>
      </c>
      <c r="K52" s="924" t="str">
        <f>IF($C$26=TRUE,(Ⅴ２!J7),"表示不可")</f>
        <v>表示不可</v>
      </c>
      <c r="L52" s="923" t="str">
        <f t="shared" ref="L52:L70" si="2">IF(C52="朗読","記入→","")</f>
        <v/>
      </c>
      <c r="M52" s="923" t="str">
        <f>IF($C$26=TRUE,(Ⅴ２!L7),"表示不可")</f>
        <v>表示不可</v>
      </c>
      <c r="N52" s="421" t="str">
        <f>IF($C$26=TRUE,(Ⅴ２!M7),"表示不可")</f>
        <v>表示不可</v>
      </c>
      <c r="O52" s="908" t="str">
        <f>IF($C$26=TRUE,(Ⅴ２!N7),"表示不可")</f>
        <v>表示不可</v>
      </c>
      <c r="P52" s="260"/>
      <c r="Q52" s="826"/>
      <c r="R52" s="827"/>
      <c r="S52" s="136"/>
      <c r="T52" s="828"/>
      <c r="W52" s="70"/>
      <c r="X52" s="76"/>
      <c r="Y52" s="70"/>
      <c r="Z52" s="167"/>
      <c r="AB52" s="71"/>
      <c r="AC52" s="71"/>
      <c r="AD52" s="71"/>
      <c r="AE52" s="71"/>
      <c r="AF52" s="71"/>
      <c r="AG52" s="71"/>
      <c r="AH52" s="71"/>
      <c r="AI52" s="71"/>
      <c r="AJ52" s="71"/>
      <c r="AK52" s="70"/>
    </row>
    <row r="53" spans="1:37" ht="15.75" customHeight="1" x14ac:dyDescent="0.15">
      <c r="A53" s="5">
        <v>3</v>
      </c>
      <c r="B53" s="667" t="str">
        <f t="shared" si="0"/>
        <v/>
      </c>
      <c r="C53" s="417" t="str">
        <f>IF($C$26=TRUE,(Ⅴ２!B8),"表示不可")</f>
        <v>表示不可</v>
      </c>
      <c r="D53" s="418" t="str">
        <f>IF($C$26=TRUE,(Ⅴ２!C8),"表示不可")</f>
        <v>表示不可</v>
      </c>
      <c r="E53" s="418" t="str">
        <f>IF($C$26=TRUE,(Ⅴ２!D8),"表示不可")</f>
        <v>表示不可</v>
      </c>
      <c r="F53" s="563" t="str">
        <f>IF($C$26=TRUE,(Ⅴ２!E8),"表示不可")</f>
        <v>表示不可</v>
      </c>
      <c r="G53" s="564" t="str">
        <f>IF($C$26=TRUE,(Ⅴ２!F8),"表示不可")</f>
        <v>表示不可</v>
      </c>
      <c r="H53" s="565" t="str">
        <f t="shared" si="1"/>
        <v/>
      </c>
      <c r="I53" s="750" t="str">
        <f>IF($C$26=TRUE,(Ⅴ２!H8),"表示不可")</f>
        <v>表示不可</v>
      </c>
      <c r="J53" s="856" t="str">
        <f>IF($C$26=TRUE,(Ⅴ２!I8),"表示不可")</f>
        <v>表示不可</v>
      </c>
      <c r="K53" s="924" t="str">
        <f>IF($C$26=TRUE,(Ⅴ２!J8),"表示不可")</f>
        <v>表示不可</v>
      </c>
      <c r="L53" s="923" t="str">
        <f t="shared" si="2"/>
        <v/>
      </c>
      <c r="M53" s="923" t="str">
        <f>IF($C$26=TRUE,(Ⅴ２!L8),"表示不可")</f>
        <v>表示不可</v>
      </c>
      <c r="N53" s="421" t="str">
        <f>IF($C$26=TRUE,(Ⅴ２!M8),"表示不可")</f>
        <v>表示不可</v>
      </c>
      <c r="O53" s="908" t="str">
        <f>IF($C$26=TRUE,(Ⅴ２!N8),"表示不可")</f>
        <v>表示不可</v>
      </c>
      <c r="P53" s="260"/>
      <c r="Q53" s="826"/>
      <c r="R53" s="827"/>
      <c r="S53" s="136"/>
      <c r="T53" s="828"/>
      <c r="W53" s="70"/>
      <c r="X53" s="76"/>
      <c r="Y53" s="70"/>
      <c r="Z53" s="167"/>
      <c r="AB53" s="71"/>
      <c r="AC53" s="71"/>
      <c r="AD53" s="71"/>
      <c r="AE53" s="71"/>
      <c r="AF53" s="71"/>
      <c r="AG53" s="71"/>
      <c r="AH53" s="71"/>
      <c r="AI53" s="71"/>
      <c r="AJ53" s="71"/>
      <c r="AK53" s="70"/>
    </row>
    <row r="54" spans="1:37" ht="15.75" customHeight="1" x14ac:dyDescent="0.15">
      <c r="A54" s="5">
        <v>4</v>
      </c>
      <c r="B54" s="667" t="str">
        <f t="shared" si="0"/>
        <v/>
      </c>
      <c r="C54" s="417" t="str">
        <f>IF($C$26=TRUE,(Ⅴ２!B9),"表示不可")</f>
        <v>表示不可</v>
      </c>
      <c r="D54" s="418" t="str">
        <f>IF($C$26=TRUE,(Ⅴ２!C9),"表示不可")</f>
        <v>表示不可</v>
      </c>
      <c r="E54" s="418" t="str">
        <f>IF($C$26=TRUE,(Ⅴ２!D9),"表示不可")</f>
        <v>表示不可</v>
      </c>
      <c r="F54" s="563" t="str">
        <f>IF($C$26=TRUE,(Ⅴ２!E9),"表示不可")</f>
        <v>表示不可</v>
      </c>
      <c r="G54" s="564" t="str">
        <f>IF($C$26=TRUE,(Ⅴ２!F9),"表示不可")</f>
        <v>表示不可</v>
      </c>
      <c r="H54" s="565" t="str">
        <f t="shared" si="1"/>
        <v/>
      </c>
      <c r="I54" s="750" t="str">
        <f>IF($C$26=TRUE,(Ⅴ２!H9),"表示不可")</f>
        <v>表示不可</v>
      </c>
      <c r="J54" s="856" t="str">
        <f>IF($C$26=TRUE,(Ⅴ２!I9),"表示不可")</f>
        <v>表示不可</v>
      </c>
      <c r="K54" s="924" t="str">
        <f>IF($C$26=TRUE,(Ⅴ２!J9),"表示不可")</f>
        <v>表示不可</v>
      </c>
      <c r="L54" s="923" t="str">
        <f t="shared" si="2"/>
        <v/>
      </c>
      <c r="M54" s="923" t="str">
        <f>IF($C$26=TRUE,(Ⅴ２!L9),"表示不可")</f>
        <v>表示不可</v>
      </c>
      <c r="N54" s="421" t="str">
        <f>IF($C$26=TRUE,(Ⅴ２!M9),"表示不可")</f>
        <v>表示不可</v>
      </c>
      <c r="O54" s="908" t="str">
        <f>IF($C$26=TRUE,(Ⅴ２!N9),"表示不可")</f>
        <v>表示不可</v>
      </c>
      <c r="P54" s="260"/>
      <c r="Q54" s="826"/>
      <c r="R54" s="827"/>
      <c r="S54" s="136"/>
      <c r="T54" s="829"/>
      <c r="W54" s="137"/>
      <c r="X54" s="76"/>
      <c r="Y54" s="70"/>
      <c r="Z54" s="167"/>
      <c r="AB54" s="71"/>
      <c r="AC54" s="71"/>
      <c r="AD54" s="71"/>
      <c r="AE54" s="71"/>
      <c r="AF54" s="71"/>
      <c r="AG54" s="71"/>
      <c r="AH54" s="71"/>
      <c r="AI54" s="71"/>
      <c r="AJ54" s="71"/>
      <c r="AK54" s="70"/>
    </row>
    <row r="55" spans="1:37" ht="15.75" customHeight="1" thickBot="1" x14ac:dyDescent="0.2">
      <c r="A55" s="5">
        <v>5</v>
      </c>
      <c r="B55" s="668" t="str">
        <f t="shared" si="0"/>
        <v/>
      </c>
      <c r="C55" s="423" t="str">
        <f>IF($C$26=TRUE,(Ⅴ２!B10),"表示不可")</f>
        <v>表示不可</v>
      </c>
      <c r="D55" s="424" t="str">
        <f>IF($C$26=TRUE,(Ⅴ２!C10),"表示不可")</f>
        <v>表示不可</v>
      </c>
      <c r="E55" s="424" t="str">
        <f>IF($C$26=TRUE,(Ⅴ２!D10),"表示不可")</f>
        <v>表示不可</v>
      </c>
      <c r="F55" s="567" t="str">
        <f>IF($C$26=TRUE,(Ⅴ２!E10),"表示不可")</f>
        <v>表示不可</v>
      </c>
      <c r="G55" s="568" t="str">
        <f>IF($C$26=TRUE,(Ⅴ２!F10),"表示不可")</f>
        <v>表示不可</v>
      </c>
      <c r="H55" s="569" t="str">
        <f t="shared" si="1"/>
        <v/>
      </c>
      <c r="I55" s="751" t="str">
        <f>IF($C$26=TRUE,(Ⅴ２!H10),"表示不可")</f>
        <v>表示不可</v>
      </c>
      <c r="J55" s="857" t="str">
        <f>IF($C$26=TRUE,(Ⅴ２!I10),"表示不可")</f>
        <v>表示不可</v>
      </c>
      <c r="K55" s="925" t="str">
        <f>IF($C$26=TRUE,(Ⅴ２!J10),"表示不可")</f>
        <v>表示不可</v>
      </c>
      <c r="L55" s="926" t="str">
        <f t="shared" si="2"/>
        <v/>
      </c>
      <c r="M55" s="926" t="str">
        <f>IF($C$26=TRUE,(Ⅴ２!L10),"表示不可")</f>
        <v>表示不可</v>
      </c>
      <c r="N55" s="427" t="str">
        <f>IF($C$26=TRUE,(Ⅴ２!M10),"表示不可")</f>
        <v>表示不可</v>
      </c>
      <c r="O55" s="909" t="str">
        <f>IF($C$26=TRUE,(Ⅴ２!N10),"表示不可")</f>
        <v>表示不可</v>
      </c>
      <c r="P55" s="260"/>
      <c r="Q55" s="830"/>
      <c r="R55" s="831"/>
      <c r="S55" s="138"/>
      <c r="T55" s="832"/>
      <c r="W55" s="70"/>
      <c r="X55" s="76"/>
      <c r="Y55" s="70"/>
      <c r="Z55" s="167"/>
      <c r="AB55" s="71"/>
      <c r="AC55" s="71"/>
      <c r="AD55" s="71"/>
      <c r="AE55" s="71"/>
      <c r="AF55" s="71"/>
      <c r="AG55" s="71"/>
      <c r="AH55" s="71"/>
      <c r="AI55" s="71"/>
      <c r="AJ55" s="71"/>
      <c r="AK55" s="70"/>
    </row>
    <row r="56" spans="1:37" ht="15.75" customHeight="1" x14ac:dyDescent="0.15">
      <c r="A56" s="5">
        <v>6</v>
      </c>
      <c r="B56" s="669" t="str">
        <f t="shared" si="0"/>
        <v/>
      </c>
      <c r="C56" s="428" t="str">
        <f>IF($C$26=TRUE,(Ⅴ２!B11),"表示不可")</f>
        <v>表示不可</v>
      </c>
      <c r="D56" s="429" t="str">
        <f>IF($C$26=TRUE,(Ⅴ２!C11),"表示不可")</f>
        <v>表示不可</v>
      </c>
      <c r="E56" s="429" t="str">
        <f>IF($C$26=TRUE,(Ⅴ２!D11),"表示不可")</f>
        <v>表示不可</v>
      </c>
      <c r="F56" s="571" t="str">
        <f>IF($C$26=TRUE,(Ⅴ２!E11),"表示不可")</f>
        <v>表示不可</v>
      </c>
      <c r="G56" s="572" t="str">
        <f>IF($C$26=TRUE,(Ⅴ２!F11),"表示不可")</f>
        <v>表示不可</v>
      </c>
      <c r="H56" s="573" t="str">
        <f t="shared" si="1"/>
        <v/>
      </c>
      <c r="I56" s="752" t="str">
        <f>IF($C$26=TRUE,(Ⅴ２!H11),"表示不可")</f>
        <v>表示不可</v>
      </c>
      <c r="J56" s="858" t="str">
        <f>IF($C$26=TRUE,(Ⅴ２!I11),"表示不可")</f>
        <v>表示不可</v>
      </c>
      <c r="K56" s="927" t="str">
        <f>IF($C$26=TRUE,(Ⅴ２!J11),"表示不可")</f>
        <v>表示不可</v>
      </c>
      <c r="L56" s="928" t="str">
        <f t="shared" si="2"/>
        <v/>
      </c>
      <c r="M56" s="928" t="str">
        <f>IF($C$26=TRUE,(Ⅴ２!L11),"表示不可")</f>
        <v>表示不可</v>
      </c>
      <c r="N56" s="432" t="str">
        <f>IF($C$26=TRUE,(Ⅴ２!M11),"表示不可")</f>
        <v>表示不可</v>
      </c>
      <c r="O56" s="910" t="str">
        <f>IF($C$26=TRUE,(Ⅴ２!N11),"表示不可")</f>
        <v>表示不可</v>
      </c>
      <c r="P56" s="260"/>
      <c r="Q56" s="833"/>
      <c r="R56" s="834"/>
      <c r="S56" s="139"/>
      <c r="T56" s="835"/>
      <c r="W56" s="70"/>
      <c r="X56" s="76"/>
      <c r="Y56" s="70"/>
      <c r="Z56" s="167"/>
      <c r="AB56" s="71"/>
      <c r="AC56" s="71"/>
      <c r="AD56" s="71"/>
      <c r="AE56" s="71"/>
      <c r="AF56" s="71"/>
      <c r="AG56" s="71"/>
      <c r="AH56" s="71"/>
      <c r="AI56" s="71"/>
      <c r="AJ56" s="71"/>
      <c r="AK56" s="70"/>
    </row>
    <row r="57" spans="1:37" ht="15.75" customHeight="1" x14ac:dyDescent="0.15">
      <c r="A57" s="5">
        <v>7</v>
      </c>
      <c r="B57" s="667" t="str">
        <f t="shared" si="0"/>
        <v/>
      </c>
      <c r="C57" s="417" t="str">
        <f>IF($C$26=TRUE,(Ⅴ２!B12),"表示不可")</f>
        <v>表示不可</v>
      </c>
      <c r="D57" s="418" t="str">
        <f>IF($C$26=TRUE,(Ⅴ２!C12),"表示不可")</f>
        <v>表示不可</v>
      </c>
      <c r="E57" s="418" t="str">
        <f>IF($C$26=TRUE,(Ⅴ２!D12),"表示不可")</f>
        <v>表示不可</v>
      </c>
      <c r="F57" s="563" t="str">
        <f>IF($C$26=TRUE,(Ⅴ２!E12),"表示不可")</f>
        <v>表示不可</v>
      </c>
      <c r="G57" s="564" t="str">
        <f>IF($C$26=TRUE,(Ⅴ２!F12),"表示不可")</f>
        <v>表示不可</v>
      </c>
      <c r="H57" s="565" t="str">
        <f t="shared" si="1"/>
        <v/>
      </c>
      <c r="I57" s="750" t="str">
        <f>IF($C$26=TRUE,(Ⅴ２!H12),"表示不可")</f>
        <v>表示不可</v>
      </c>
      <c r="J57" s="856" t="str">
        <f>IF($C$26=TRUE,(Ⅴ２!I12),"表示不可")</f>
        <v>表示不可</v>
      </c>
      <c r="K57" s="924" t="str">
        <f>IF($C$26=TRUE,(Ⅴ２!J12),"表示不可")</f>
        <v>表示不可</v>
      </c>
      <c r="L57" s="923" t="str">
        <f t="shared" si="2"/>
        <v/>
      </c>
      <c r="M57" s="923" t="str">
        <f>IF($C$26=TRUE,(Ⅴ２!L12),"表示不可")</f>
        <v>表示不可</v>
      </c>
      <c r="N57" s="421" t="str">
        <f>IF($C$26=TRUE,(Ⅴ２!M12),"表示不可")</f>
        <v>表示不可</v>
      </c>
      <c r="O57" s="908" t="str">
        <f>IF($C$26=TRUE,(Ⅴ２!N12),"表示不可")</f>
        <v>表示不可</v>
      </c>
      <c r="P57" s="260"/>
      <c r="Q57" s="826"/>
      <c r="R57" s="827"/>
      <c r="S57" s="136"/>
      <c r="T57" s="829"/>
      <c r="W57" s="137"/>
      <c r="X57" s="76"/>
      <c r="Y57" s="70"/>
      <c r="Z57" s="167"/>
      <c r="AB57" s="71"/>
      <c r="AC57" s="71"/>
      <c r="AD57" s="71"/>
      <c r="AE57" s="71"/>
      <c r="AF57" s="71"/>
      <c r="AG57" s="71"/>
      <c r="AH57" s="71"/>
      <c r="AI57" s="71"/>
      <c r="AJ57" s="71"/>
      <c r="AK57" s="70"/>
    </row>
    <row r="58" spans="1:37" ht="15.75" customHeight="1" x14ac:dyDescent="0.15">
      <c r="A58" s="5">
        <v>8</v>
      </c>
      <c r="B58" s="667" t="str">
        <f t="shared" si="0"/>
        <v/>
      </c>
      <c r="C58" s="417" t="str">
        <f>IF($C$26=TRUE,(Ⅴ２!B13),"表示不可")</f>
        <v>表示不可</v>
      </c>
      <c r="D58" s="418" t="str">
        <f>IF($C$26=TRUE,(Ⅴ２!C13),"表示不可")</f>
        <v>表示不可</v>
      </c>
      <c r="E58" s="418" t="str">
        <f>IF($C$26=TRUE,(Ⅴ２!D13),"表示不可")</f>
        <v>表示不可</v>
      </c>
      <c r="F58" s="563" t="str">
        <f>IF($C$26=TRUE,(Ⅴ２!E13),"表示不可")</f>
        <v>表示不可</v>
      </c>
      <c r="G58" s="564" t="str">
        <f>IF($C$26=TRUE,(Ⅴ２!F13),"表示不可")</f>
        <v>表示不可</v>
      </c>
      <c r="H58" s="565" t="str">
        <f t="shared" si="1"/>
        <v/>
      </c>
      <c r="I58" s="750" t="str">
        <f>IF($C$26=TRUE,(Ⅴ２!H13),"表示不可")</f>
        <v>表示不可</v>
      </c>
      <c r="J58" s="856" t="str">
        <f>IF($C$26=TRUE,(Ⅴ２!I13),"表示不可")</f>
        <v>表示不可</v>
      </c>
      <c r="K58" s="924" t="str">
        <f>IF($C$26=TRUE,(Ⅴ２!J13),"表示不可")</f>
        <v>表示不可</v>
      </c>
      <c r="L58" s="923" t="str">
        <f t="shared" si="2"/>
        <v/>
      </c>
      <c r="M58" s="923" t="str">
        <f>IF($C$26=TRUE,(Ⅴ２!L13),"表示不可")</f>
        <v>表示不可</v>
      </c>
      <c r="N58" s="421" t="str">
        <f>IF($C$26=TRUE,(Ⅴ２!M13),"表示不可")</f>
        <v>表示不可</v>
      </c>
      <c r="O58" s="908" t="str">
        <f>IF($C$26=TRUE,(Ⅴ２!N13),"表示不可")</f>
        <v>表示不可</v>
      </c>
      <c r="P58" s="260"/>
      <c r="Q58" s="826"/>
      <c r="R58" s="827"/>
      <c r="S58" s="136"/>
      <c r="T58" s="828"/>
      <c r="W58" s="70"/>
      <c r="X58" s="76"/>
      <c r="Y58" s="70"/>
      <c r="Z58" s="167"/>
      <c r="AB58" s="71"/>
      <c r="AC58" s="71"/>
      <c r="AD58" s="71"/>
      <c r="AE58" s="71"/>
      <c r="AF58" s="71"/>
      <c r="AG58" s="71"/>
      <c r="AH58" s="71"/>
      <c r="AI58" s="71"/>
      <c r="AJ58" s="71"/>
      <c r="AK58" s="70"/>
    </row>
    <row r="59" spans="1:37" ht="15.75" customHeight="1" x14ac:dyDescent="0.15">
      <c r="A59" s="5">
        <v>9</v>
      </c>
      <c r="B59" s="667" t="str">
        <f t="shared" si="0"/>
        <v/>
      </c>
      <c r="C59" s="417" t="str">
        <f>IF($C$26=TRUE,(Ⅴ２!B14),"表示不可")</f>
        <v>表示不可</v>
      </c>
      <c r="D59" s="418" t="str">
        <f>IF($C$26=TRUE,(Ⅴ２!C14),"表示不可")</f>
        <v>表示不可</v>
      </c>
      <c r="E59" s="418" t="str">
        <f>IF($C$26=TRUE,(Ⅴ２!D14),"表示不可")</f>
        <v>表示不可</v>
      </c>
      <c r="F59" s="563" t="str">
        <f>IF($C$26=TRUE,(Ⅴ２!E14),"表示不可")</f>
        <v>表示不可</v>
      </c>
      <c r="G59" s="564" t="str">
        <f>IF($C$26=TRUE,(Ⅴ２!F14),"表示不可")</f>
        <v>表示不可</v>
      </c>
      <c r="H59" s="565" t="str">
        <f t="shared" si="1"/>
        <v/>
      </c>
      <c r="I59" s="750" t="str">
        <f>IF($C$26=TRUE,(Ⅴ２!H14),"表示不可")</f>
        <v>表示不可</v>
      </c>
      <c r="J59" s="856" t="str">
        <f>IF($C$26=TRUE,(Ⅴ２!I14),"表示不可")</f>
        <v>表示不可</v>
      </c>
      <c r="K59" s="924" t="str">
        <f>IF($C$26=TRUE,(Ⅴ２!J14),"表示不可")</f>
        <v>表示不可</v>
      </c>
      <c r="L59" s="923" t="str">
        <f t="shared" si="2"/>
        <v/>
      </c>
      <c r="M59" s="923" t="str">
        <f>IF($C$26=TRUE,(Ⅴ２!L14),"表示不可")</f>
        <v>表示不可</v>
      </c>
      <c r="N59" s="421" t="str">
        <f>IF($C$26=TRUE,(Ⅴ２!M14),"表示不可")</f>
        <v>表示不可</v>
      </c>
      <c r="O59" s="908" t="str">
        <f>IF($C$26=TRUE,(Ⅴ２!N14),"表示不可")</f>
        <v>表示不可</v>
      </c>
      <c r="P59" s="260"/>
      <c r="Q59" s="826"/>
      <c r="R59" s="827"/>
      <c r="S59" s="136"/>
      <c r="T59" s="828"/>
      <c r="W59" s="70"/>
      <c r="X59" s="76"/>
      <c r="Y59" s="70"/>
      <c r="Z59" s="167"/>
      <c r="AB59" s="71"/>
      <c r="AC59" s="71"/>
      <c r="AD59" s="71"/>
      <c r="AE59" s="71"/>
      <c r="AF59" s="71"/>
      <c r="AG59" s="71"/>
      <c r="AH59" s="71"/>
      <c r="AI59" s="71"/>
      <c r="AJ59" s="71"/>
      <c r="AK59" s="70"/>
    </row>
    <row r="60" spans="1:37" ht="15.75" customHeight="1" thickBot="1" x14ac:dyDescent="0.2">
      <c r="A60" s="5">
        <v>10</v>
      </c>
      <c r="B60" s="670" t="str">
        <f t="shared" si="0"/>
        <v/>
      </c>
      <c r="C60" s="433" t="str">
        <f>IF($C$26=TRUE,(Ⅴ２!B15),"表示不可")</f>
        <v>表示不可</v>
      </c>
      <c r="D60" s="434" t="str">
        <f>IF($C$26=TRUE,(Ⅴ２!C15),"表示不可")</f>
        <v>表示不可</v>
      </c>
      <c r="E60" s="434" t="str">
        <f>IF($C$26=TRUE,(Ⅴ２!D15),"表示不可")</f>
        <v>表示不可</v>
      </c>
      <c r="F60" s="575" t="str">
        <f>IF($C$26=TRUE,(Ⅴ２!E15),"表示不可")</f>
        <v>表示不可</v>
      </c>
      <c r="G60" s="576" t="str">
        <f>IF($C$26=TRUE,(Ⅴ２!F15),"表示不可")</f>
        <v>表示不可</v>
      </c>
      <c r="H60" s="577" t="str">
        <f t="shared" si="1"/>
        <v/>
      </c>
      <c r="I60" s="753" t="str">
        <f>IF($C$26=TRUE,(Ⅴ２!H15),"表示不可")</f>
        <v>表示不可</v>
      </c>
      <c r="J60" s="859" t="str">
        <f>IF($C$26=TRUE,(Ⅴ２!I15),"表示不可")</f>
        <v>表示不可</v>
      </c>
      <c r="K60" s="929" t="str">
        <f>IF($C$26=TRUE,(Ⅴ２!J15),"表示不可")</f>
        <v>表示不可</v>
      </c>
      <c r="L60" s="930" t="str">
        <f t="shared" si="2"/>
        <v/>
      </c>
      <c r="M60" s="930" t="str">
        <f>IF($C$26=TRUE,(Ⅴ２!L15),"表示不可")</f>
        <v>表示不可</v>
      </c>
      <c r="N60" s="438" t="str">
        <f>IF($C$26=TRUE,(Ⅴ２!M15),"表示不可")</f>
        <v>表示不可</v>
      </c>
      <c r="O60" s="911" t="str">
        <f>IF($C$26=TRUE,(Ⅴ２!N15),"表示不可")</f>
        <v>表示不可</v>
      </c>
      <c r="P60" s="260"/>
      <c r="Q60" s="836"/>
      <c r="R60" s="837"/>
      <c r="S60" s="140"/>
      <c r="T60" s="838"/>
      <c r="W60" s="70"/>
      <c r="X60" s="76"/>
      <c r="Y60" s="70"/>
      <c r="Z60" s="167"/>
      <c r="AB60" s="71"/>
      <c r="AC60" s="71"/>
      <c r="AD60" s="71"/>
      <c r="AE60" s="71"/>
      <c r="AF60" s="71"/>
      <c r="AG60" s="71"/>
      <c r="AH60" s="71"/>
      <c r="AI60" s="71"/>
      <c r="AJ60" s="71"/>
      <c r="AK60" s="70"/>
    </row>
    <row r="61" spans="1:37" ht="15.75" customHeight="1" x14ac:dyDescent="0.15">
      <c r="A61" s="5">
        <v>11</v>
      </c>
      <c r="B61" s="667" t="str">
        <f t="shared" si="0"/>
        <v/>
      </c>
      <c r="C61" s="417" t="str">
        <f>IF($C$26=TRUE,(Ⅴ２!B16),"表示不可")</f>
        <v>表示不可</v>
      </c>
      <c r="D61" s="418" t="str">
        <f>IF($C$26=TRUE,(Ⅴ２!C16),"表示不可")</f>
        <v>表示不可</v>
      </c>
      <c r="E61" s="418" t="str">
        <f>IF($C$26=TRUE,(Ⅴ２!D16),"表示不可")</f>
        <v>表示不可</v>
      </c>
      <c r="F61" s="563" t="str">
        <f>IF($C$26=TRUE,(Ⅴ２!E16),"表示不可")</f>
        <v>表示不可</v>
      </c>
      <c r="G61" s="564" t="str">
        <f>IF($C$26=TRUE,(Ⅴ２!F16),"表示不可")</f>
        <v>表示不可</v>
      </c>
      <c r="H61" s="565" t="str">
        <f t="shared" si="1"/>
        <v/>
      </c>
      <c r="I61" s="750" t="str">
        <f>IF($C$26=TRUE,(Ⅴ２!H16),"表示不可")</f>
        <v>表示不可</v>
      </c>
      <c r="J61" s="856" t="str">
        <f>IF($C$26=TRUE,(Ⅴ２!I16),"表示不可")</f>
        <v>表示不可</v>
      </c>
      <c r="K61" s="922" t="str">
        <f>IF($C$26=TRUE,(Ⅴ２!J16),"表示不可")</f>
        <v>表示不可</v>
      </c>
      <c r="L61" s="923" t="str">
        <f t="shared" si="2"/>
        <v/>
      </c>
      <c r="M61" s="923" t="str">
        <f>IF($C$26=TRUE,(Ⅴ２!L16),"表示不可")</f>
        <v>表示不可</v>
      </c>
      <c r="N61" s="421" t="str">
        <f>IF($C$26=TRUE,(Ⅴ２!M16),"表示不可")</f>
        <v>表示不可</v>
      </c>
      <c r="O61" s="908" t="str">
        <f>IF($C$26=TRUE,(Ⅴ２!N16),"表示不可")</f>
        <v>表示不可</v>
      </c>
      <c r="P61" s="260"/>
      <c r="Q61" s="839"/>
      <c r="R61" s="840"/>
      <c r="S61" s="141"/>
      <c r="T61" s="841"/>
      <c r="W61" s="70"/>
      <c r="X61" s="76"/>
      <c r="Y61" s="70"/>
      <c r="Z61" s="167"/>
      <c r="AB61" s="71"/>
      <c r="AC61" s="71"/>
      <c r="AD61" s="71"/>
      <c r="AE61" s="71"/>
      <c r="AF61" s="71"/>
      <c r="AG61" s="71"/>
      <c r="AH61" s="71"/>
      <c r="AI61" s="71"/>
      <c r="AJ61" s="71"/>
      <c r="AK61" s="70"/>
    </row>
    <row r="62" spans="1:37" ht="15.75" customHeight="1" x14ac:dyDescent="0.15">
      <c r="A62" s="5">
        <v>12</v>
      </c>
      <c r="B62" s="667" t="str">
        <f t="shared" si="0"/>
        <v/>
      </c>
      <c r="C62" s="417" t="str">
        <f>IF($C$26=TRUE,(Ⅴ２!B17),"表示不可")</f>
        <v>表示不可</v>
      </c>
      <c r="D62" s="418" t="str">
        <f>IF($C$26=TRUE,(Ⅴ２!C17),"表示不可")</f>
        <v>表示不可</v>
      </c>
      <c r="E62" s="418" t="str">
        <f>IF($C$26=TRUE,(Ⅴ２!D17),"表示不可")</f>
        <v>表示不可</v>
      </c>
      <c r="F62" s="563" t="str">
        <f>IF($C$26=TRUE,(Ⅴ２!E17),"表示不可")</f>
        <v>表示不可</v>
      </c>
      <c r="G62" s="564" t="str">
        <f>IF($C$26=TRUE,(Ⅴ２!F17),"表示不可")</f>
        <v>表示不可</v>
      </c>
      <c r="H62" s="565" t="str">
        <f t="shared" si="1"/>
        <v/>
      </c>
      <c r="I62" s="750" t="str">
        <f>IF($C$26=TRUE,(Ⅴ２!H17),"表示不可")</f>
        <v>表示不可</v>
      </c>
      <c r="J62" s="856" t="str">
        <f>IF($C$26=TRUE,(Ⅴ２!I17),"表示不可")</f>
        <v>表示不可</v>
      </c>
      <c r="K62" s="924" t="str">
        <f>IF($C$26=TRUE,(Ⅴ２!J17),"表示不可")</f>
        <v>表示不可</v>
      </c>
      <c r="L62" s="923" t="str">
        <f t="shared" si="2"/>
        <v/>
      </c>
      <c r="M62" s="923" t="str">
        <f>IF($C$26=TRUE,(Ⅴ２!L17),"表示不可")</f>
        <v>表示不可</v>
      </c>
      <c r="N62" s="421" t="str">
        <f>IF($C$26=TRUE,(Ⅴ２!M17),"表示不可")</f>
        <v>表示不可</v>
      </c>
      <c r="O62" s="908" t="str">
        <f>IF($C$26=TRUE,(Ⅴ２!N17),"表示不可")</f>
        <v>表示不可</v>
      </c>
      <c r="P62" s="260"/>
      <c r="Q62" s="826"/>
      <c r="R62" s="827"/>
      <c r="S62" s="136"/>
      <c r="T62" s="829"/>
      <c r="W62" s="137"/>
      <c r="X62" s="76"/>
      <c r="Y62" s="70"/>
      <c r="Z62" s="167"/>
      <c r="AB62" s="71"/>
      <c r="AC62" s="71"/>
      <c r="AD62" s="71"/>
      <c r="AE62" s="71"/>
      <c r="AF62" s="71"/>
      <c r="AG62" s="71"/>
      <c r="AH62" s="71"/>
      <c r="AI62" s="71"/>
      <c r="AJ62" s="71"/>
      <c r="AK62" s="70"/>
    </row>
    <row r="63" spans="1:37" ht="15.75" customHeight="1" x14ac:dyDescent="0.15">
      <c r="A63" s="5">
        <v>13</v>
      </c>
      <c r="B63" s="667" t="str">
        <f t="shared" si="0"/>
        <v/>
      </c>
      <c r="C63" s="417" t="str">
        <f>IF($C$26=TRUE,(Ⅴ２!B18),"表示不可")</f>
        <v>表示不可</v>
      </c>
      <c r="D63" s="418" t="str">
        <f>IF($C$26=TRUE,(Ⅴ２!C18),"表示不可")</f>
        <v>表示不可</v>
      </c>
      <c r="E63" s="418" t="str">
        <f>IF($C$26=TRUE,(Ⅴ２!D18),"表示不可")</f>
        <v>表示不可</v>
      </c>
      <c r="F63" s="563" t="str">
        <f>IF($C$26=TRUE,(Ⅴ２!E18),"表示不可")</f>
        <v>表示不可</v>
      </c>
      <c r="G63" s="564" t="str">
        <f>IF($C$26=TRUE,(Ⅴ２!F18),"表示不可")</f>
        <v>表示不可</v>
      </c>
      <c r="H63" s="565" t="str">
        <f t="shared" si="1"/>
        <v/>
      </c>
      <c r="I63" s="750" t="str">
        <f>IF($C$26=TRUE,(Ⅴ２!H18),"表示不可")</f>
        <v>表示不可</v>
      </c>
      <c r="J63" s="856" t="str">
        <f>IF($C$26=TRUE,(Ⅴ２!I18),"表示不可")</f>
        <v>表示不可</v>
      </c>
      <c r="K63" s="924" t="str">
        <f>IF($C$26=TRUE,(Ⅴ２!J18),"表示不可")</f>
        <v>表示不可</v>
      </c>
      <c r="L63" s="923" t="str">
        <f t="shared" si="2"/>
        <v/>
      </c>
      <c r="M63" s="923" t="str">
        <f>IF($C$26=TRUE,(Ⅴ２!L18),"表示不可")</f>
        <v>表示不可</v>
      </c>
      <c r="N63" s="421" t="str">
        <f>IF($C$26=TRUE,(Ⅴ２!M18),"表示不可")</f>
        <v>表示不可</v>
      </c>
      <c r="O63" s="908" t="str">
        <f>IF($C$26=TRUE,(Ⅴ２!N18),"表示不可")</f>
        <v>表示不可</v>
      </c>
      <c r="P63" s="260"/>
      <c r="Q63" s="826"/>
      <c r="R63" s="827"/>
      <c r="S63" s="136"/>
      <c r="T63" s="828"/>
      <c r="W63" s="70"/>
      <c r="X63" s="76"/>
      <c r="Y63" s="70"/>
      <c r="Z63" s="167"/>
      <c r="AB63" s="71"/>
      <c r="AC63" s="71"/>
      <c r="AD63" s="71"/>
      <c r="AE63" s="71"/>
      <c r="AF63" s="71"/>
      <c r="AG63" s="71"/>
      <c r="AH63" s="71"/>
      <c r="AI63" s="71"/>
      <c r="AJ63" s="71"/>
      <c r="AK63" s="70"/>
    </row>
    <row r="64" spans="1:37" ht="15.75" customHeight="1" x14ac:dyDescent="0.15">
      <c r="A64" s="5">
        <v>14</v>
      </c>
      <c r="B64" s="667" t="str">
        <f t="shared" si="0"/>
        <v/>
      </c>
      <c r="C64" s="417" t="str">
        <f>IF($C$26=TRUE,(Ⅴ２!B19),"表示不可")</f>
        <v>表示不可</v>
      </c>
      <c r="D64" s="418" t="str">
        <f>IF($C$26=TRUE,(Ⅴ２!C19),"表示不可")</f>
        <v>表示不可</v>
      </c>
      <c r="E64" s="418" t="str">
        <f>IF($C$26=TRUE,(Ⅴ２!D19),"表示不可")</f>
        <v>表示不可</v>
      </c>
      <c r="F64" s="563" t="str">
        <f>IF($C$26=TRUE,(Ⅴ２!E19),"表示不可")</f>
        <v>表示不可</v>
      </c>
      <c r="G64" s="564" t="str">
        <f>IF($C$26=TRUE,(Ⅴ２!F19),"表示不可")</f>
        <v>表示不可</v>
      </c>
      <c r="H64" s="565" t="str">
        <f t="shared" si="1"/>
        <v/>
      </c>
      <c r="I64" s="750" t="str">
        <f>IF($C$26=TRUE,(Ⅴ２!H19),"表示不可")</f>
        <v>表示不可</v>
      </c>
      <c r="J64" s="856" t="str">
        <f>IF($C$26=TRUE,(Ⅴ２!I19),"表示不可")</f>
        <v>表示不可</v>
      </c>
      <c r="K64" s="924" t="str">
        <f>IF($C$26=TRUE,(Ⅴ２!J19),"表示不可")</f>
        <v>表示不可</v>
      </c>
      <c r="L64" s="923" t="str">
        <f t="shared" si="2"/>
        <v/>
      </c>
      <c r="M64" s="923" t="str">
        <f>IF($C$26=TRUE,(Ⅴ２!L19),"表示不可")</f>
        <v>表示不可</v>
      </c>
      <c r="N64" s="421" t="str">
        <f>IF($C$26=TRUE,(Ⅴ２!M19),"表示不可")</f>
        <v>表示不可</v>
      </c>
      <c r="O64" s="908" t="str">
        <f>IF($C$26=TRUE,(Ⅴ２!N19),"表示不可")</f>
        <v>表示不可</v>
      </c>
      <c r="P64" s="260"/>
      <c r="Q64" s="826"/>
      <c r="R64" s="827"/>
      <c r="S64" s="826"/>
      <c r="T64" s="828"/>
      <c r="W64" s="70"/>
      <c r="X64" s="76"/>
      <c r="Y64" s="70"/>
      <c r="Z64" s="167"/>
      <c r="AB64" s="71"/>
      <c r="AC64" s="71"/>
      <c r="AD64" s="71"/>
      <c r="AE64" s="71"/>
      <c r="AF64" s="71"/>
      <c r="AG64" s="71"/>
      <c r="AH64" s="71"/>
      <c r="AI64" s="71"/>
      <c r="AJ64" s="71"/>
      <c r="AK64" s="70"/>
    </row>
    <row r="65" spans="1:100" ht="15.75" customHeight="1" thickBot="1" x14ac:dyDescent="0.2">
      <c r="A65" s="5">
        <v>15</v>
      </c>
      <c r="B65" s="668" t="str">
        <f t="shared" si="0"/>
        <v/>
      </c>
      <c r="C65" s="423" t="str">
        <f>IF($C$26=TRUE,(Ⅴ２!B20),"表示不可")</f>
        <v>表示不可</v>
      </c>
      <c r="D65" s="424" t="str">
        <f>IF($C$26=TRUE,(Ⅴ２!C20),"表示不可")</f>
        <v>表示不可</v>
      </c>
      <c r="E65" s="424" t="str">
        <f>IF($C$26=TRUE,(Ⅴ２!D20),"表示不可")</f>
        <v>表示不可</v>
      </c>
      <c r="F65" s="567" t="str">
        <f>IF($C$26=TRUE,(Ⅴ２!E20),"表示不可")</f>
        <v>表示不可</v>
      </c>
      <c r="G65" s="568" t="str">
        <f>IF($C$26=TRUE,(Ⅴ２!F20),"表示不可")</f>
        <v>表示不可</v>
      </c>
      <c r="H65" s="569" t="str">
        <f t="shared" si="1"/>
        <v/>
      </c>
      <c r="I65" s="751" t="str">
        <f>IF($C$26=TRUE,(Ⅴ２!H20),"表示不可")</f>
        <v>表示不可</v>
      </c>
      <c r="J65" s="857" t="str">
        <f>IF($C$26=TRUE,(Ⅴ２!I20),"表示不可")</f>
        <v>表示不可</v>
      </c>
      <c r="K65" s="925" t="str">
        <f>IF($C$26=TRUE,(Ⅴ２!J20),"表示不可")</f>
        <v>表示不可</v>
      </c>
      <c r="L65" s="926" t="str">
        <f t="shared" si="2"/>
        <v/>
      </c>
      <c r="M65" s="926" t="str">
        <f>IF($C$26=TRUE,(Ⅴ２!L20),"表示不可")</f>
        <v>表示不可</v>
      </c>
      <c r="N65" s="427" t="str">
        <f>IF($C$26=TRUE,(Ⅴ２!M20),"表示不可")</f>
        <v>表示不可</v>
      </c>
      <c r="O65" s="909" t="str">
        <f>IF($C$26=TRUE,(Ⅴ２!N20),"表示不可")</f>
        <v>表示不可</v>
      </c>
      <c r="P65" s="260"/>
      <c r="Q65" s="830"/>
      <c r="R65" s="831"/>
      <c r="S65" s="830"/>
      <c r="T65" s="832"/>
      <c r="W65" s="70"/>
      <c r="X65" s="76"/>
      <c r="Y65" s="70"/>
      <c r="Z65" s="167"/>
      <c r="AB65" s="71"/>
      <c r="AC65" s="71"/>
      <c r="AD65" s="71"/>
      <c r="AE65" s="71"/>
      <c r="AF65" s="71"/>
      <c r="AG65" s="71"/>
      <c r="AH65" s="71"/>
      <c r="AI65" s="71"/>
      <c r="AJ65" s="71"/>
      <c r="AK65" s="70"/>
    </row>
    <row r="66" spans="1:100" ht="15.75" customHeight="1" x14ac:dyDescent="0.15">
      <c r="A66" s="5">
        <v>16</v>
      </c>
      <c r="B66" s="669" t="str">
        <f t="shared" si="0"/>
        <v/>
      </c>
      <c r="C66" s="428" t="str">
        <f>IF($C$26=TRUE,(Ⅴ２!B21),"表示不可")</f>
        <v>表示不可</v>
      </c>
      <c r="D66" s="429" t="str">
        <f>IF($C$26=TRUE,(Ⅴ２!C21),"表示不可")</f>
        <v>表示不可</v>
      </c>
      <c r="E66" s="429" t="str">
        <f>IF($C$26=TRUE,(Ⅴ２!D21),"表示不可")</f>
        <v>表示不可</v>
      </c>
      <c r="F66" s="571" t="str">
        <f>IF($C$26=TRUE,(Ⅴ２!E21),"表示不可")</f>
        <v>表示不可</v>
      </c>
      <c r="G66" s="572" t="str">
        <f>IF($C$26=TRUE,(Ⅴ２!F21),"表示不可")</f>
        <v>表示不可</v>
      </c>
      <c r="H66" s="573" t="str">
        <f t="shared" si="1"/>
        <v/>
      </c>
      <c r="I66" s="752" t="str">
        <f>IF($C$26=TRUE,(Ⅴ２!H21),"表示不可")</f>
        <v>表示不可</v>
      </c>
      <c r="J66" s="858" t="str">
        <f>IF($C$26=TRUE,(Ⅴ２!I21),"表示不可")</f>
        <v>表示不可</v>
      </c>
      <c r="K66" s="927" t="str">
        <f>IF($C$26=TRUE,(Ⅴ２!J21),"表示不可")</f>
        <v>表示不可</v>
      </c>
      <c r="L66" s="928" t="str">
        <f t="shared" si="2"/>
        <v/>
      </c>
      <c r="M66" s="928" t="str">
        <f>IF($C$26=TRUE,(Ⅴ２!L21),"表示不可")</f>
        <v>表示不可</v>
      </c>
      <c r="N66" s="432" t="str">
        <f>IF($C$26=TRUE,(Ⅴ２!M21),"表示不可")</f>
        <v>表示不可</v>
      </c>
      <c r="O66" s="910" t="str">
        <f>IF($C$26=TRUE,(Ⅴ２!N21),"表示不可")</f>
        <v>表示不可</v>
      </c>
      <c r="P66" s="260"/>
      <c r="Q66" s="833"/>
      <c r="R66" s="834"/>
      <c r="S66" s="833"/>
      <c r="T66" s="835"/>
      <c r="W66" s="70"/>
      <c r="X66" s="76"/>
      <c r="Y66" s="70"/>
      <c r="Z66" s="167"/>
      <c r="AB66" s="71"/>
      <c r="AC66" s="71"/>
      <c r="AD66" s="71"/>
      <c r="AE66" s="71"/>
      <c r="AF66" s="71"/>
      <c r="AG66" s="71"/>
      <c r="AH66" s="71"/>
      <c r="AI66" s="71"/>
      <c r="AJ66" s="71"/>
      <c r="AK66" s="70"/>
    </row>
    <row r="67" spans="1:100" ht="15.75" customHeight="1" x14ac:dyDescent="0.15">
      <c r="A67" s="5">
        <v>17</v>
      </c>
      <c r="B67" s="667" t="str">
        <f t="shared" si="0"/>
        <v/>
      </c>
      <c r="C67" s="417" t="str">
        <f>IF($C$26=TRUE,(Ⅴ２!B22),"表示不可")</f>
        <v>表示不可</v>
      </c>
      <c r="D67" s="418" t="str">
        <f>IF($C$26=TRUE,(Ⅴ２!C22),"表示不可")</f>
        <v>表示不可</v>
      </c>
      <c r="E67" s="418" t="str">
        <f>IF($C$26=TRUE,(Ⅴ２!D22),"表示不可")</f>
        <v>表示不可</v>
      </c>
      <c r="F67" s="563" t="str">
        <f>IF($C$26=TRUE,(Ⅴ２!E22),"表示不可")</f>
        <v>表示不可</v>
      </c>
      <c r="G67" s="564" t="str">
        <f>IF($C$26=TRUE,(Ⅴ２!F22),"表示不可")</f>
        <v>表示不可</v>
      </c>
      <c r="H67" s="565" t="str">
        <f t="shared" si="1"/>
        <v/>
      </c>
      <c r="I67" s="750" t="str">
        <f>IF($C$26=TRUE,(Ⅴ２!H22),"表示不可")</f>
        <v>表示不可</v>
      </c>
      <c r="J67" s="856" t="str">
        <f>IF($C$26=TRUE,(Ⅴ２!I22),"表示不可")</f>
        <v>表示不可</v>
      </c>
      <c r="K67" s="924" t="str">
        <f>IF($C$26=TRUE,(Ⅴ２!J22),"表示不可")</f>
        <v>表示不可</v>
      </c>
      <c r="L67" s="923" t="str">
        <f t="shared" si="2"/>
        <v/>
      </c>
      <c r="M67" s="923" t="str">
        <f>IF($C$26=TRUE,(Ⅴ２!L22),"表示不可")</f>
        <v>表示不可</v>
      </c>
      <c r="N67" s="421" t="str">
        <f>IF($C$26=TRUE,(Ⅴ２!M22),"表示不可")</f>
        <v>表示不可</v>
      </c>
      <c r="O67" s="908" t="str">
        <f>IF($C$26=TRUE,(Ⅴ２!N22),"表示不可")</f>
        <v>表示不可</v>
      </c>
      <c r="P67" s="260"/>
      <c r="Q67" s="826"/>
      <c r="R67" s="827"/>
      <c r="S67" s="826"/>
      <c r="T67" s="828"/>
      <c r="W67" s="70"/>
      <c r="X67" s="76"/>
      <c r="Y67" s="70"/>
      <c r="Z67" s="167"/>
      <c r="AB67" s="71"/>
      <c r="AC67" s="71"/>
      <c r="AD67" s="71"/>
      <c r="AE67" s="71"/>
      <c r="AF67" s="71"/>
      <c r="AG67" s="71"/>
      <c r="AH67" s="71"/>
      <c r="AI67" s="71"/>
      <c r="AJ67" s="71"/>
      <c r="AK67" s="70"/>
    </row>
    <row r="68" spans="1:100" ht="15.75" customHeight="1" x14ac:dyDescent="0.15">
      <c r="A68" s="5">
        <v>18</v>
      </c>
      <c r="B68" s="667" t="str">
        <f t="shared" si="0"/>
        <v/>
      </c>
      <c r="C68" s="417" t="str">
        <f>IF($C$26=TRUE,(Ⅴ２!B23),"表示不可")</f>
        <v>表示不可</v>
      </c>
      <c r="D68" s="418" t="str">
        <f>IF($C$26=TRUE,(Ⅴ２!C23),"表示不可")</f>
        <v>表示不可</v>
      </c>
      <c r="E68" s="418" t="str">
        <f>IF($C$26=TRUE,(Ⅴ２!D23),"表示不可")</f>
        <v>表示不可</v>
      </c>
      <c r="F68" s="563" t="str">
        <f>IF($C$26=TRUE,(Ⅴ２!E23),"表示不可")</f>
        <v>表示不可</v>
      </c>
      <c r="G68" s="564" t="str">
        <f>IF($C$26=TRUE,(Ⅴ２!F23),"表示不可")</f>
        <v>表示不可</v>
      </c>
      <c r="H68" s="565" t="str">
        <f t="shared" si="1"/>
        <v/>
      </c>
      <c r="I68" s="750" t="str">
        <f>IF($C$26=TRUE,(Ⅴ２!H23),"表示不可")</f>
        <v>表示不可</v>
      </c>
      <c r="J68" s="856" t="str">
        <f>IF($C$26=TRUE,(Ⅴ２!I23),"表示不可")</f>
        <v>表示不可</v>
      </c>
      <c r="K68" s="924" t="str">
        <f>IF($C$26=TRUE,(Ⅴ２!J23),"表示不可")</f>
        <v>表示不可</v>
      </c>
      <c r="L68" s="923" t="str">
        <f t="shared" si="2"/>
        <v/>
      </c>
      <c r="M68" s="923" t="str">
        <f>IF($C$26=TRUE,(Ⅴ２!L23),"表示不可")</f>
        <v>表示不可</v>
      </c>
      <c r="N68" s="421" t="str">
        <f>IF($C$26=TRUE,(Ⅴ２!M23),"表示不可")</f>
        <v>表示不可</v>
      </c>
      <c r="O68" s="908" t="str">
        <f>IF($C$26=TRUE,(Ⅴ２!N23),"表示不可")</f>
        <v>表示不可</v>
      </c>
      <c r="P68" s="260"/>
      <c r="Q68" s="826"/>
      <c r="R68" s="827"/>
      <c r="S68" s="826"/>
      <c r="T68" s="828"/>
      <c r="W68" s="70"/>
      <c r="X68" s="76"/>
      <c r="Y68" s="70"/>
      <c r="Z68" s="167"/>
      <c r="AB68" s="71"/>
      <c r="AC68" s="71"/>
      <c r="AD68" s="71"/>
      <c r="AE68" s="71"/>
      <c r="AF68" s="71"/>
      <c r="AG68" s="71"/>
      <c r="AH68" s="71"/>
      <c r="AI68" s="71"/>
      <c r="AJ68" s="71"/>
      <c r="AK68" s="70"/>
    </row>
    <row r="69" spans="1:100" ht="15.75" customHeight="1" x14ac:dyDescent="0.15">
      <c r="A69" s="5">
        <v>19</v>
      </c>
      <c r="B69" s="667" t="str">
        <f t="shared" si="0"/>
        <v/>
      </c>
      <c r="C69" s="417" t="str">
        <f>IF($C$26=TRUE,(Ⅴ２!B24),"表示不可")</f>
        <v>表示不可</v>
      </c>
      <c r="D69" s="418" t="str">
        <f>IF($C$26=TRUE,(Ⅴ２!C24),"表示不可")</f>
        <v>表示不可</v>
      </c>
      <c r="E69" s="418" t="str">
        <f>IF($C$26=TRUE,(Ⅴ２!D24),"表示不可")</f>
        <v>表示不可</v>
      </c>
      <c r="F69" s="563" t="str">
        <f>IF($C$26=TRUE,(Ⅴ２!E24),"表示不可")</f>
        <v>表示不可</v>
      </c>
      <c r="G69" s="564" t="str">
        <f>IF($C$26=TRUE,(Ⅴ２!F24),"表示不可")</f>
        <v>表示不可</v>
      </c>
      <c r="H69" s="565" t="str">
        <f t="shared" si="1"/>
        <v/>
      </c>
      <c r="I69" s="750" t="str">
        <f>IF($C$26=TRUE,(Ⅴ２!H24),"表示不可")</f>
        <v>表示不可</v>
      </c>
      <c r="J69" s="856" t="str">
        <f>IF($C$26=TRUE,(Ⅴ２!I24),"表示不可")</f>
        <v>表示不可</v>
      </c>
      <c r="K69" s="924" t="str">
        <f>IF($C$26=TRUE,(Ⅴ２!J24),"表示不可")</f>
        <v>表示不可</v>
      </c>
      <c r="L69" s="923" t="str">
        <f t="shared" si="2"/>
        <v/>
      </c>
      <c r="M69" s="923" t="str">
        <f>IF($C$26=TRUE,(Ⅴ２!L24),"表示不可")</f>
        <v>表示不可</v>
      </c>
      <c r="N69" s="421" t="str">
        <f>IF($C$26=TRUE,(Ⅴ２!M24),"表示不可")</f>
        <v>表示不可</v>
      </c>
      <c r="O69" s="908" t="str">
        <f>IF($C$26=TRUE,(Ⅴ２!N24),"表示不可")</f>
        <v>表示不可</v>
      </c>
      <c r="P69" s="260"/>
      <c r="Q69" s="826"/>
      <c r="R69" s="827"/>
      <c r="S69" s="826"/>
      <c r="T69" s="828"/>
      <c r="W69" s="70"/>
      <c r="X69" s="76"/>
      <c r="Y69" s="70"/>
      <c r="Z69" s="167"/>
      <c r="AB69" s="71"/>
      <c r="AC69" s="71"/>
      <c r="AD69" s="71"/>
      <c r="AE69" s="71"/>
      <c r="AF69" s="71"/>
      <c r="AG69" s="71"/>
      <c r="AH69" s="71"/>
      <c r="AI69" s="71"/>
      <c r="AJ69" s="71"/>
      <c r="AK69" s="70"/>
    </row>
    <row r="70" spans="1:100" ht="15.75" customHeight="1" thickBot="1" x14ac:dyDescent="0.2">
      <c r="A70" s="5">
        <v>20</v>
      </c>
      <c r="B70" s="670" t="str">
        <f t="shared" si="0"/>
        <v/>
      </c>
      <c r="C70" s="433" t="str">
        <f>IF($C$26=TRUE,(Ⅴ２!B25),"表示不可")</f>
        <v>表示不可</v>
      </c>
      <c r="D70" s="434" t="str">
        <f>IF($C$26=TRUE,(Ⅴ２!C25),"表示不可")</f>
        <v>表示不可</v>
      </c>
      <c r="E70" s="434" t="str">
        <f>IF($C$26=TRUE,(Ⅴ２!D25),"表示不可")</f>
        <v>表示不可</v>
      </c>
      <c r="F70" s="575" t="str">
        <f>IF($C$26=TRUE,(Ⅴ２!E25),"表示不可")</f>
        <v>表示不可</v>
      </c>
      <c r="G70" s="576" t="str">
        <f>IF($C$26=TRUE,(Ⅴ２!F25),"表示不可")</f>
        <v>表示不可</v>
      </c>
      <c r="H70" s="577" t="str">
        <f t="shared" si="1"/>
        <v/>
      </c>
      <c r="I70" s="753" t="str">
        <f>IF($C$26=TRUE,(Ⅴ２!H25),"表示不可")</f>
        <v>表示不可</v>
      </c>
      <c r="J70" s="859" t="str">
        <f>IF($C$26=TRUE,(Ⅴ２!I25),"表示不可")</f>
        <v>表示不可</v>
      </c>
      <c r="K70" s="929" t="str">
        <f>IF($C$26=TRUE,(Ⅴ２!J25),"表示不可")</f>
        <v>表示不可</v>
      </c>
      <c r="L70" s="930" t="str">
        <f t="shared" si="2"/>
        <v/>
      </c>
      <c r="M70" s="930" t="str">
        <f>IF($C$26=TRUE,(Ⅴ２!L25),"表示不可")</f>
        <v>表示不可</v>
      </c>
      <c r="N70" s="438" t="str">
        <f>IF($C$26=TRUE,(Ⅴ２!M25),"表示不可")</f>
        <v>表示不可</v>
      </c>
      <c r="O70" s="911" t="str">
        <f>IF($C$26=TRUE,(Ⅴ２!N25),"表示不可")</f>
        <v>表示不可</v>
      </c>
      <c r="P70" s="260"/>
      <c r="Q70" s="830"/>
      <c r="R70" s="831"/>
      <c r="S70" s="830"/>
      <c r="T70" s="832"/>
      <c r="W70" s="70"/>
      <c r="X70" s="76"/>
      <c r="Y70" s="70"/>
      <c r="Z70" s="167"/>
      <c r="AB70" s="71"/>
      <c r="AC70" s="71"/>
      <c r="AD70" s="71"/>
      <c r="AE70" s="71"/>
      <c r="AF70" s="71"/>
      <c r="AG70" s="71"/>
      <c r="AH70" s="71"/>
      <c r="AI70" s="71"/>
      <c r="AJ70" s="71"/>
      <c r="AK70" s="70"/>
    </row>
    <row r="71" spans="1:100" ht="15.75" customHeight="1" thickTop="1" x14ac:dyDescent="0.15">
      <c r="A71" s="5">
        <v>21</v>
      </c>
      <c r="B71" s="671" t="str">
        <f>IF($C$4="", "",$C$4)</f>
        <v/>
      </c>
      <c r="C71" s="417" t="str">
        <f>IF($C$26=TRUE,(Ⅴ２!B26),"表示不可")</f>
        <v>表示不可</v>
      </c>
      <c r="D71" s="418" t="str">
        <f>IF($C$26=TRUE,(Ⅴ２!C26),"表示不可")</f>
        <v>表示不可</v>
      </c>
      <c r="E71" s="418" t="str">
        <f>IF($C$26=TRUE,(Ⅴ２!D26),"表示不可")</f>
        <v>表示不可</v>
      </c>
      <c r="F71" s="563" t="str">
        <f>IF($C$26=TRUE,(Ⅴ２!E26),"表示不可")</f>
        <v>表示不可</v>
      </c>
      <c r="G71" s="572" t="str">
        <f>IF($C$26=TRUE,(Ⅴ２!F26),"表示不可")</f>
        <v>表示不可</v>
      </c>
      <c r="H71" s="566" t="str">
        <f>IF(C71="アナウンス","記入→","")</f>
        <v/>
      </c>
      <c r="I71" s="752" t="str">
        <f>IF($C$26=TRUE,(Ⅴ２!H26),"表示不可")</f>
        <v>表示不可</v>
      </c>
      <c r="J71" s="858" t="str">
        <f>IF($C$26=TRUE,(Ⅴ２!I26),"表示不可")</f>
        <v>表示不可</v>
      </c>
      <c r="K71" s="927" t="str">
        <f>IF($C$26=TRUE,(Ⅴ２!J26),"表示不可")</f>
        <v>表示不可</v>
      </c>
      <c r="L71" s="931" t="str">
        <f>IF(C71="朗読","記入→","")</f>
        <v/>
      </c>
      <c r="M71" s="928" t="str">
        <f>IF($C$26=TRUE,(Ⅴ２!L26),"表示不可")</f>
        <v>表示不可</v>
      </c>
      <c r="N71" s="450" t="str">
        <f>IF($C$26=TRUE,(Ⅴ２!M26),"表示不可")</f>
        <v>表示不可</v>
      </c>
      <c r="O71" s="906" t="str">
        <f>IF($C$26=TRUE,(Ⅴ２!N26),"表示不可")</f>
        <v>表示不可</v>
      </c>
      <c r="P71" s="260"/>
      <c r="Q71" s="823"/>
      <c r="R71" s="824"/>
      <c r="S71" s="135"/>
      <c r="T71" s="825"/>
      <c r="W71" s="70"/>
      <c r="X71" s="70"/>
      <c r="Y71" s="70"/>
      <c r="Z71" s="167"/>
      <c r="AB71" s="71"/>
      <c r="AC71" s="71"/>
      <c r="AD71" s="71"/>
      <c r="AE71" s="71"/>
      <c r="AF71" s="71"/>
      <c r="AG71" s="71"/>
      <c r="AH71" s="71"/>
      <c r="AI71" s="71"/>
      <c r="AJ71" s="71"/>
      <c r="AK71" s="70"/>
    </row>
    <row r="72" spans="1:100" ht="15.75" customHeight="1" x14ac:dyDescent="0.15">
      <c r="A72" s="5">
        <v>22</v>
      </c>
      <c r="B72" s="671" t="str">
        <f t="shared" ref="B72:B90" si="3">IF($C$4="", "",$C$4)</f>
        <v/>
      </c>
      <c r="C72" s="417" t="str">
        <f>IF($C$26=TRUE,(Ⅴ２!B27),"表示不可")</f>
        <v>表示不可</v>
      </c>
      <c r="D72" s="418" t="str">
        <f>IF($C$26=TRUE,(Ⅴ２!C27),"表示不可")</f>
        <v>表示不可</v>
      </c>
      <c r="E72" s="418" t="str">
        <f>IF($C$26=TRUE,(Ⅴ２!D27),"表示不可")</f>
        <v>表示不可</v>
      </c>
      <c r="F72" s="563" t="str">
        <f>IF($C$26=TRUE,(Ⅴ２!E27),"表示不可")</f>
        <v>表示不可</v>
      </c>
      <c r="G72" s="564" t="str">
        <f>IF($C$26=TRUE,(Ⅴ２!F27),"表示不可")</f>
        <v>表示不可</v>
      </c>
      <c r="H72" s="566" t="str">
        <f t="shared" ref="H72:H90" si="4">IF(C72="アナウンス","記入→","")</f>
        <v/>
      </c>
      <c r="I72" s="750" t="str">
        <f>IF($C$26=TRUE,(Ⅴ２!H27),"表示不可")</f>
        <v>表示不可</v>
      </c>
      <c r="J72" s="856" t="str">
        <f>IF($C$26=TRUE,(Ⅴ２!I27),"表示不可")</f>
        <v>表示不可</v>
      </c>
      <c r="K72" s="924" t="str">
        <f>IF($C$26=TRUE,(Ⅴ２!J27),"表示不可")</f>
        <v>表示不可</v>
      </c>
      <c r="L72" s="932" t="str">
        <f t="shared" ref="L72:L90" si="5">IF(C72="朗読","記入→","")</f>
        <v/>
      </c>
      <c r="M72" s="923" t="str">
        <f>IF($C$26=TRUE,(Ⅴ２!L27),"表示不可")</f>
        <v>表示不可</v>
      </c>
      <c r="N72" s="450" t="str">
        <f>IF($C$26=TRUE,(Ⅴ２!M27),"表示不可")</f>
        <v>表示不可</v>
      </c>
      <c r="O72" s="906" t="str">
        <f>IF($C$26=TRUE,(Ⅴ２!N27),"表示不可")</f>
        <v>表示不可</v>
      </c>
      <c r="P72" s="260"/>
      <c r="Q72" s="826"/>
      <c r="R72" s="827"/>
      <c r="S72" s="136"/>
      <c r="T72" s="828"/>
      <c r="W72" s="70"/>
      <c r="X72" s="70"/>
      <c r="Y72" s="153"/>
      <c r="Z72" s="167"/>
      <c r="AB72" s="71"/>
      <c r="AC72" s="71"/>
      <c r="AD72" s="71"/>
      <c r="AE72" s="71"/>
      <c r="AF72" s="71"/>
      <c r="AG72" s="71"/>
      <c r="AH72" s="71"/>
      <c r="AI72" s="71"/>
      <c r="AJ72" s="71"/>
    </row>
    <row r="73" spans="1:100" s="149" customFormat="1" ht="15.75" customHeight="1" x14ac:dyDescent="0.15">
      <c r="A73" s="5">
        <v>23</v>
      </c>
      <c r="B73" s="671" t="str">
        <f t="shared" si="3"/>
        <v/>
      </c>
      <c r="C73" s="417" t="str">
        <f>IF($C$26=TRUE,(Ⅴ２!B28),"表示不可")</f>
        <v>表示不可</v>
      </c>
      <c r="D73" s="418" t="str">
        <f>IF($C$26=TRUE,(Ⅴ２!C28),"表示不可")</f>
        <v>表示不可</v>
      </c>
      <c r="E73" s="418" t="str">
        <f>IF($C$26=TRUE,(Ⅴ２!D28),"表示不可")</f>
        <v>表示不可</v>
      </c>
      <c r="F73" s="563" t="str">
        <f>IF($C$26=TRUE,(Ⅴ２!E28),"表示不可")</f>
        <v>表示不可</v>
      </c>
      <c r="G73" s="564" t="str">
        <f>IF($C$26=TRUE,(Ⅴ２!F28),"表示不可")</f>
        <v>表示不可</v>
      </c>
      <c r="H73" s="566" t="str">
        <f t="shared" si="4"/>
        <v/>
      </c>
      <c r="I73" s="750" t="str">
        <f>IF($C$26=TRUE,(Ⅴ２!H28),"表示不可")</f>
        <v>表示不可</v>
      </c>
      <c r="J73" s="856" t="str">
        <f>IF($C$26=TRUE,(Ⅴ２!I28),"表示不可")</f>
        <v>表示不可</v>
      </c>
      <c r="K73" s="924" t="str">
        <f>IF($C$26=TRUE,(Ⅴ２!J28),"表示不可")</f>
        <v>表示不可</v>
      </c>
      <c r="L73" s="932" t="str">
        <f t="shared" si="5"/>
        <v/>
      </c>
      <c r="M73" s="923" t="str">
        <f>IF($C$26=TRUE,(Ⅴ２!L28),"表示不可")</f>
        <v>表示不可</v>
      </c>
      <c r="N73" s="450" t="str">
        <f>IF($C$26=TRUE,(Ⅴ２!M28),"表示不可")</f>
        <v>表示不可</v>
      </c>
      <c r="O73" s="906" t="str">
        <f>IF($C$26=TRUE,(Ⅴ２!N28),"表示不可")</f>
        <v>表示不可</v>
      </c>
      <c r="P73" s="260"/>
      <c r="Q73" s="826"/>
      <c r="R73" s="827"/>
      <c r="S73" s="136"/>
      <c r="T73" s="828"/>
      <c r="U73" s="154"/>
      <c r="V73" s="154"/>
      <c r="W73" s="70"/>
      <c r="X73" s="70"/>
      <c r="Y73" s="153"/>
      <c r="Z73" s="167"/>
      <c r="AA73" s="168"/>
      <c r="AB73" s="71"/>
      <c r="AC73" s="71"/>
      <c r="AD73" s="71"/>
      <c r="AE73" s="71"/>
      <c r="AF73" s="71"/>
      <c r="AG73" s="71"/>
      <c r="AH73" s="71"/>
      <c r="AI73" s="71"/>
      <c r="AJ73" s="71"/>
      <c r="AK73" s="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</row>
    <row r="74" spans="1:100" ht="15.75" customHeight="1" x14ac:dyDescent="0.15">
      <c r="A74" s="5">
        <v>24</v>
      </c>
      <c r="B74" s="671" t="str">
        <f t="shared" si="3"/>
        <v/>
      </c>
      <c r="C74" s="417" t="str">
        <f>IF($C$26=TRUE,(Ⅴ２!B29),"表示不可")</f>
        <v>表示不可</v>
      </c>
      <c r="D74" s="418" t="str">
        <f>IF($C$26=TRUE,(Ⅴ２!C29),"表示不可")</f>
        <v>表示不可</v>
      </c>
      <c r="E74" s="418" t="str">
        <f>IF($C$26=TRUE,(Ⅴ２!D29),"表示不可")</f>
        <v>表示不可</v>
      </c>
      <c r="F74" s="563" t="str">
        <f>IF($C$26=TRUE,(Ⅴ２!E29),"表示不可")</f>
        <v>表示不可</v>
      </c>
      <c r="G74" s="564" t="str">
        <f>IF($C$26=TRUE,(Ⅴ２!F29),"表示不可")</f>
        <v>表示不可</v>
      </c>
      <c r="H74" s="566" t="str">
        <f t="shared" si="4"/>
        <v/>
      </c>
      <c r="I74" s="750" t="str">
        <f>IF($C$26=TRUE,(Ⅴ２!H29),"表示不可")</f>
        <v>表示不可</v>
      </c>
      <c r="J74" s="856" t="str">
        <f>IF($C$26=TRUE,(Ⅴ２!I29),"表示不可")</f>
        <v>表示不可</v>
      </c>
      <c r="K74" s="924" t="str">
        <f>IF($C$26=TRUE,(Ⅴ２!J29),"表示不可")</f>
        <v>表示不可</v>
      </c>
      <c r="L74" s="932" t="str">
        <f t="shared" si="5"/>
        <v/>
      </c>
      <c r="M74" s="923" t="str">
        <f>IF($C$26=TRUE,(Ⅴ２!L29),"表示不可")</f>
        <v>表示不可</v>
      </c>
      <c r="N74" s="450" t="str">
        <f>IF($C$26=TRUE,(Ⅴ２!M29),"表示不可")</f>
        <v>表示不可</v>
      </c>
      <c r="O74" s="906" t="str">
        <f>IF($C$26=TRUE,(Ⅴ２!N29),"表示不可")</f>
        <v>表示不可</v>
      </c>
      <c r="P74" s="260"/>
      <c r="Q74" s="826"/>
      <c r="R74" s="827"/>
      <c r="S74" s="136"/>
      <c r="T74" s="829"/>
      <c r="W74" s="137"/>
      <c r="X74" s="137"/>
      <c r="Y74" s="153"/>
      <c r="Z74" s="167"/>
      <c r="AB74" s="71"/>
      <c r="AC74" s="71"/>
      <c r="AD74" s="71"/>
      <c r="AE74" s="71"/>
      <c r="AF74" s="71"/>
      <c r="AG74" s="71"/>
      <c r="AH74" s="71"/>
      <c r="AI74" s="71"/>
      <c r="AJ74" s="71"/>
    </row>
    <row r="75" spans="1:100" ht="15.75" customHeight="1" thickBot="1" x14ac:dyDescent="0.2">
      <c r="A75" s="5">
        <v>25</v>
      </c>
      <c r="B75" s="672" t="str">
        <f t="shared" si="3"/>
        <v/>
      </c>
      <c r="C75" s="423" t="str">
        <f>IF($C$26=TRUE,(Ⅴ２!B30),"表示不可")</f>
        <v>表示不可</v>
      </c>
      <c r="D75" s="424" t="str">
        <f>IF($C$26=TRUE,(Ⅴ２!C30),"表示不可")</f>
        <v>表示不可</v>
      </c>
      <c r="E75" s="424" t="str">
        <f>IF($C$26=TRUE,(Ⅴ２!D30),"表示不可")</f>
        <v>表示不可</v>
      </c>
      <c r="F75" s="567" t="str">
        <f>IF($C$26=TRUE,(Ⅴ２!E30),"表示不可")</f>
        <v>表示不可</v>
      </c>
      <c r="G75" s="568" t="str">
        <f>IF($C$26=TRUE,(Ⅴ２!F30),"表示不可")</f>
        <v>表示不可</v>
      </c>
      <c r="H75" s="570" t="str">
        <f t="shared" si="4"/>
        <v/>
      </c>
      <c r="I75" s="751" t="str">
        <f>IF($C$26=TRUE,(Ⅴ２!H30),"表示不可")</f>
        <v>表示不可</v>
      </c>
      <c r="J75" s="857" t="str">
        <f>IF($C$26=TRUE,(Ⅴ２!I30),"表示不可")</f>
        <v>表示不可</v>
      </c>
      <c r="K75" s="925" t="str">
        <f>IF($C$26=TRUE,(Ⅴ２!J30),"表示不可")</f>
        <v>表示不可</v>
      </c>
      <c r="L75" s="933" t="str">
        <f t="shared" si="5"/>
        <v/>
      </c>
      <c r="M75" s="926" t="str">
        <f>IF($C$26=TRUE,(Ⅴ２!L30),"表示不可")</f>
        <v>表示不可</v>
      </c>
      <c r="N75" s="453" t="str">
        <f>IF($C$26=TRUE,(Ⅴ２!M30),"表示不可")</f>
        <v>表示不可</v>
      </c>
      <c r="O75" s="912" t="str">
        <f>IF($C$26=TRUE,(Ⅴ２!N30),"表示不可")</f>
        <v>表示不可</v>
      </c>
      <c r="P75" s="260"/>
      <c r="Q75" s="830"/>
      <c r="R75" s="831"/>
      <c r="S75" s="138"/>
      <c r="T75" s="832"/>
      <c r="W75" s="70"/>
      <c r="X75" s="70"/>
      <c r="Y75" s="153"/>
      <c r="Z75" s="167"/>
      <c r="AB75" s="71"/>
      <c r="AC75" s="71"/>
      <c r="AD75" s="71"/>
      <c r="AE75" s="71"/>
      <c r="AF75" s="71"/>
      <c r="AG75" s="71"/>
      <c r="AH75" s="71"/>
      <c r="AI75" s="71"/>
      <c r="AJ75" s="71"/>
    </row>
    <row r="76" spans="1:100" s="46" customFormat="1" ht="15.75" customHeight="1" x14ac:dyDescent="0.15">
      <c r="A76" s="5">
        <v>26</v>
      </c>
      <c r="B76" s="673" t="str">
        <f t="shared" si="3"/>
        <v/>
      </c>
      <c r="C76" s="428" t="str">
        <f>IF($C$26=TRUE,(Ⅴ２!B31),"表示不可")</f>
        <v>表示不可</v>
      </c>
      <c r="D76" s="429" t="str">
        <f>IF($C$26=TRUE,(Ⅴ２!C31),"表示不可")</f>
        <v>表示不可</v>
      </c>
      <c r="E76" s="429" t="str">
        <f>IF($C$26=TRUE,(Ⅴ２!D31),"表示不可")</f>
        <v>表示不可</v>
      </c>
      <c r="F76" s="571" t="str">
        <f>IF($C$26=TRUE,(Ⅴ２!E31),"表示不可")</f>
        <v>表示不可</v>
      </c>
      <c r="G76" s="572" t="str">
        <f>IF($C$26=TRUE,(Ⅴ２!F31),"表示不可")</f>
        <v>表示不可</v>
      </c>
      <c r="H76" s="574" t="str">
        <f t="shared" si="4"/>
        <v/>
      </c>
      <c r="I76" s="752" t="str">
        <f>IF($C$26=TRUE,(Ⅴ２!H31),"表示不可")</f>
        <v>表示不可</v>
      </c>
      <c r="J76" s="858" t="str">
        <f>IF($C$26=TRUE,(Ⅴ２!I31),"表示不可")</f>
        <v>表示不可</v>
      </c>
      <c r="K76" s="927" t="str">
        <f>IF($C$26=TRUE,(Ⅴ２!J31),"表示不可")</f>
        <v>表示不可</v>
      </c>
      <c r="L76" s="931" t="str">
        <f t="shared" si="5"/>
        <v/>
      </c>
      <c r="M76" s="928" t="str">
        <f>IF($C$26=TRUE,(Ⅴ２!L31),"表示不可")</f>
        <v>表示不可</v>
      </c>
      <c r="N76" s="454" t="str">
        <f>IF($C$26=TRUE,(Ⅴ２!M31),"表示不可")</f>
        <v>表示不可</v>
      </c>
      <c r="O76" s="903" t="str">
        <f>IF($C$26=TRUE,(Ⅴ２!N31),"表示不可")</f>
        <v>表示不可</v>
      </c>
      <c r="P76" s="260"/>
      <c r="Q76" s="833"/>
      <c r="R76" s="834"/>
      <c r="S76" s="139"/>
      <c r="T76" s="835"/>
      <c r="U76" s="154"/>
      <c r="V76" s="154"/>
      <c r="W76" s="70"/>
      <c r="X76" s="70"/>
      <c r="Y76" s="153"/>
      <c r="Z76" s="167"/>
      <c r="AA76" s="168"/>
      <c r="AB76" s="71"/>
      <c r="AC76" s="71"/>
      <c r="AD76" s="71"/>
      <c r="AE76" s="71"/>
      <c r="AF76" s="71"/>
      <c r="AG76" s="71"/>
      <c r="AH76" s="71"/>
      <c r="AI76" s="71"/>
      <c r="AJ76" s="71"/>
      <c r="AK76" s="73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</row>
    <row r="77" spans="1:100" s="46" customFormat="1" ht="15.75" customHeight="1" x14ac:dyDescent="0.15">
      <c r="A77" s="5">
        <v>27</v>
      </c>
      <c r="B77" s="671" t="str">
        <f t="shared" si="3"/>
        <v/>
      </c>
      <c r="C77" s="417" t="str">
        <f>IF($C$26=TRUE,(Ⅴ２!B32),"表示不可")</f>
        <v>表示不可</v>
      </c>
      <c r="D77" s="418" t="str">
        <f>IF($C$26=TRUE,(Ⅴ２!C32),"表示不可")</f>
        <v>表示不可</v>
      </c>
      <c r="E77" s="418" t="str">
        <f>IF($C$26=TRUE,(Ⅴ２!D32),"表示不可")</f>
        <v>表示不可</v>
      </c>
      <c r="F77" s="563" t="str">
        <f>IF($C$26=TRUE,(Ⅴ２!E32),"表示不可")</f>
        <v>表示不可</v>
      </c>
      <c r="G77" s="564" t="str">
        <f>IF($C$26=TRUE,(Ⅴ２!F32),"表示不可")</f>
        <v>表示不可</v>
      </c>
      <c r="H77" s="566" t="str">
        <f t="shared" si="4"/>
        <v/>
      </c>
      <c r="I77" s="750" t="str">
        <f>IF($C$26=TRUE,(Ⅴ２!H32),"表示不可")</f>
        <v>表示不可</v>
      </c>
      <c r="J77" s="856" t="str">
        <f>IF($C$26=TRUE,(Ⅴ２!I32),"表示不可")</f>
        <v>表示不可</v>
      </c>
      <c r="K77" s="924" t="str">
        <f>IF($C$26=TRUE,(Ⅴ２!J32),"表示不可")</f>
        <v>表示不可</v>
      </c>
      <c r="L77" s="932" t="str">
        <f t="shared" si="5"/>
        <v/>
      </c>
      <c r="M77" s="923" t="str">
        <f>IF($C$26=TRUE,(Ⅴ２!L32),"表示不可")</f>
        <v>表示不可</v>
      </c>
      <c r="N77" s="450" t="str">
        <f>IF($C$26=TRUE,(Ⅴ２!M32),"表示不可")</f>
        <v>表示不可</v>
      </c>
      <c r="O77" s="906" t="str">
        <f>IF($C$26=TRUE,(Ⅴ２!N32),"表示不可")</f>
        <v>表示不可</v>
      </c>
      <c r="P77" s="260"/>
      <c r="Q77" s="826"/>
      <c r="R77" s="827"/>
      <c r="S77" s="136"/>
      <c r="T77" s="829"/>
      <c r="U77" s="154"/>
      <c r="V77" s="154"/>
      <c r="W77" s="137"/>
      <c r="X77" s="137"/>
      <c r="Y77" s="153"/>
      <c r="Z77" s="167"/>
      <c r="AA77" s="168"/>
      <c r="AB77" s="71"/>
      <c r="AC77" s="71"/>
      <c r="AD77" s="71"/>
      <c r="AE77" s="71"/>
      <c r="AF77" s="71"/>
      <c r="AG77" s="71"/>
      <c r="AH77" s="71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</row>
    <row r="78" spans="1:100" s="46" customFormat="1" ht="15.75" customHeight="1" x14ac:dyDescent="0.15">
      <c r="A78" s="5">
        <v>28</v>
      </c>
      <c r="B78" s="671" t="str">
        <f t="shared" si="3"/>
        <v/>
      </c>
      <c r="C78" s="417" t="str">
        <f>IF($C$26=TRUE,(Ⅴ２!B33),"表示不可")</f>
        <v>表示不可</v>
      </c>
      <c r="D78" s="418" t="str">
        <f>IF($C$26=TRUE,(Ⅴ２!C33),"表示不可")</f>
        <v>表示不可</v>
      </c>
      <c r="E78" s="418" t="str">
        <f>IF($C$26=TRUE,(Ⅴ２!D33),"表示不可")</f>
        <v>表示不可</v>
      </c>
      <c r="F78" s="563" t="str">
        <f>IF($C$26=TRUE,(Ⅴ２!E33),"表示不可")</f>
        <v>表示不可</v>
      </c>
      <c r="G78" s="564" t="str">
        <f>IF($C$26=TRUE,(Ⅴ２!F33),"表示不可")</f>
        <v>表示不可</v>
      </c>
      <c r="H78" s="566" t="str">
        <f t="shared" si="4"/>
        <v/>
      </c>
      <c r="I78" s="750" t="str">
        <f>IF($C$26=TRUE,(Ⅴ２!H33),"表示不可")</f>
        <v>表示不可</v>
      </c>
      <c r="J78" s="856" t="str">
        <f>IF($C$26=TRUE,(Ⅴ２!I33),"表示不可")</f>
        <v>表示不可</v>
      </c>
      <c r="K78" s="924" t="str">
        <f>IF($C$26=TRUE,(Ⅴ２!J33),"表示不可")</f>
        <v>表示不可</v>
      </c>
      <c r="L78" s="932" t="str">
        <f t="shared" si="5"/>
        <v/>
      </c>
      <c r="M78" s="923" t="str">
        <f>IF($C$26=TRUE,(Ⅴ２!L33),"表示不可")</f>
        <v>表示不可</v>
      </c>
      <c r="N78" s="450" t="str">
        <f>IF($C$26=TRUE,(Ⅴ２!M33),"表示不可")</f>
        <v>表示不可</v>
      </c>
      <c r="O78" s="906" t="str">
        <f>IF($C$26=TRUE,(Ⅴ２!N33),"表示不可")</f>
        <v>表示不可</v>
      </c>
      <c r="P78" s="260"/>
      <c r="Q78" s="826"/>
      <c r="R78" s="827"/>
      <c r="S78" s="136"/>
      <c r="T78" s="828"/>
      <c r="U78" s="154"/>
      <c r="V78" s="154"/>
      <c r="W78" s="70"/>
      <c r="X78" s="70"/>
      <c r="Y78" s="153"/>
      <c r="Z78" s="167"/>
      <c r="AA78" s="168"/>
      <c r="AB78" s="71"/>
      <c r="AC78" s="71"/>
      <c r="AD78" s="71"/>
      <c r="AE78" s="71"/>
      <c r="AF78" s="71"/>
      <c r="AG78" s="71"/>
      <c r="AH78" s="71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</row>
    <row r="79" spans="1:100" s="46" customFormat="1" ht="15.75" customHeight="1" x14ac:dyDescent="0.15">
      <c r="A79" s="5">
        <v>29</v>
      </c>
      <c r="B79" s="671" t="str">
        <f t="shared" si="3"/>
        <v/>
      </c>
      <c r="C79" s="417" t="str">
        <f>IF($C$26=TRUE,(Ⅴ２!B34),"表示不可")</f>
        <v>表示不可</v>
      </c>
      <c r="D79" s="418" t="str">
        <f>IF($C$26=TRUE,(Ⅴ２!C34),"表示不可")</f>
        <v>表示不可</v>
      </c>
      <c r="E79" s="418" t="str">
        <f>IF($C$26=TRUE,(Ⅴ２!D34),"表示不可")</f>
        <v>表示不可</v>
      </c>
      <c r="F79" s="563" t="str">
        <f>IF($C$26=TRUE,(Ⅴ２!E34),"表示不可")</f>
        <v>表示不可</v>
      </c>
      <c r="G79" s="564" t="str">
        <f>IF($C$26=TRUE,(Ⅴ２!F34),"表示不可")</f>
        <v>表示不可</v>
      </c>
      <c r="H79" s="566" t="str">
        <f t="shared" si="4"/>
        <v/>
      </c>
      <c r="I79" s="750" t="str">
        <f>IF($C$26=TRUE,(Ⅴ２!H34),"表示不可")</f>
        <v>表示不可</v>
      </c>
      <c r="J79" s="856" t="str">
        <f>IF($C$26=TRUE,(Ⅴ２!I34),"表示不可")</f>
        <v>表示不可</v>
      </c>
      <c r="K79" s="924" t="str">
        <f>IF($C$26=TRUE,(Ⅴ２!J34),"表示不可")</f>
        <v>表示不可</v>
      </c>
      <c r="L79" s="932" t="str">
        <f t="shared" si="5"/>
        <v/>
      </c>
      <c r="M79" s="923" t="str">
        <f>IF($C$26=TRUE,(Ⅴ２!L34),"表示不可")</f>
        <v>表示不可</v>
      </c>
      <c r="N79" s="450" t="str">
        <f>IF($C$26=TRUE,(Ⅴ２!M34),"表示不可")</f>
        <v>表示不可</v>
      </c>
      <c r="O79" s="906" t="str">
        <f>IF($C$26=TRUE,(Ⅴ２!N34),"表示不可")</f>
        <v>表示不可</v>
      </c>
      <c r="P79" s="260"/>
      <c r="Q79" s="826"/>
      <c r="R79" s="827"/>
      <c r="S79" s="136"/>
      <c r="T79" s="828"/>
      <c r="U79" s="154"/>
      <c r="V79" s="154"/>
      <c r="W79" s="70"/>
      <c r="X79" s="70"/>
      <c r="Y79" s="153"/>
      <c r="Z79" s="167"/>
      <c r="AA79" s="168"/>
      <c r="AB79" s="71"/>
      <c r="AC79" s="71"/>
      <c r="AD79" s="71"/>
      <c r="AE79" s="71"/>
      <c r="AF79" s="71"/>
      <c r="AG79" s="71"/>
      <c r="AH79" s="71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</row>
    <row r="80" spans="1:100" s="46" customFormat="1" ht="15.75" customHeight="1" thickBot="1" x14ac:dyDescent="0.2">
      <c r="A80" s="5">
        <v>30</v>
      </c>
      <c r="B80" s="674" t="str">
        <f t="shared" si="3"/>
        <v/>
      </c>
      <c r="C80" s="433" t="str">
        <f>IF($C$26=TRUE,(Ⅴ２!B35),"表示不可")</f>
        <v>表示不可</v>
      </c>
      <c r="D80" s="434" t="str">
        <f>IF($C$26=TRUE,(Ⅴ２!C35),"表示不可")</f>
        <v>表示不可</v>
      </c>
      <c r="E80" s="434" t="str">
        <f>IF($C$26=TRUE,(Ⅴ２!D35),"表示不可")</f>
        <v>表示不可</v>
      </c>
      <c r="F80" s="575" t="str">
        <f>IF($C$26=TRUE,(Ⅴ２!E35),"表示不可")</f>
        <v>表示不可</v>
      </c>
      <c r="G80" s="576" t="str">
        <f>IF($C$26=TRUE,(Ⅴ２!F35),"表示不可")</f>
        <v>表示不可</v>
      </c>
      <c r="H80" s="578" t="str">
        <f t="shared" si="4"/>
        <v/>
      </c>
      <c r="I80" s="753" t="str">
        <f>IF($C$26=TRUE,(Ⅴ２!H35),"表示不可")</f>
        <v>表示不可</v>
      </c>
      <c r="J80" s="859" t="str">
        <f>IF($C$26=TRUE,(Ⅴ２!I35),"表示不可")</f>
        <v>表示不可</v>
      </c>
      <c r="K80" s="929" t="str">
        <f>IF($C$26=TRUE,(Ⅴ２!J35),"表示不可")</f>
        <v>表示不可</v>
      </c>
      <c r="L80" s="934" t="str">
        <f t="shared" si="5"/>
        <v/>
      </c>
      <c r="M80" s="930" t="str">
        <f>IF($C$26=TRUE,(Ⅴ２!L35),"表示不可")</f>
        <v>表示不可</v>
      </c>
      <c r="N80" s="456" t="str">
        <f>IF($C$26=TRUE,(Ⅴ２!M35),"表示不可")</f>
        <v>表示不可</v>
      </c>
      <c r="O80" s="913" t="str">
        <f>IF($C$26=TRUE,(Ⅴ２!N35),"表示不可")</f>
        <v>表示不可</v>
      </c>
      <c r="P80" s="260"/>
      <c r="Q80" s="836"/>
      <c r="R80" s="837"/>
      <c r="S80" s="140"/>
      <c r="T80" s="838"/>
      <c r="U80" s="154"/>
      <c r="V80" s="154"/>
      <c r="W80" s="70"/>
      <c r="X80" s="70"/>
      <c r="Y80" s="153"/>
      <c r="Z80" s="167"/>
      <c r="AA80" s="168"/>
      <c r="AB80" s="71"/>
      <c r="AC80" s="71"/>
      <c r="AD80" s="71"/>
      <c r="AE80" s="71"/>
      <c r="AF80" s="71"/>
      <c r="AG80" s="71"/>
      <c r="AH80" s="71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</row>
    <row r="81" spans="1:100" s="46" customFormat="1" ht="15.75" customHeight="1" x14ac:dyDescent="0.15">
      <c r="A81" s="5">
        <v>31</v>
      </c>
      <c r="B81" s="671" t="str">
        <f t="shared" si="3"/>
        <v/>
      </c>
      <c r="C81" s="417" t="str">
        <f>IF($C$26=TRUE,(Ⅴ２!B36),"表示不可")</f>
        <v>表示不可</v>
      </c>
      <c r="D81" s="418" t="str">
        <f>IF($C$26=TRUE,(Ⅴ２!C36),"表示不可")</f>
        <v>表示不可</v>
      </c>
      <c r="E81" s="418" t="str">
        <f>IF($C$26=TRUE,(Ⅴ２!D36),"表示不可")</f>
        <v>表示不可</v>
      </c>
      <c r="F81" s="563" t="str">
        <f>IF($C$26=TRUE,(Ⅴ２!E36),"表示不可")</f>
        <v>表示不可</v>
      </c>
      <c r="G81" s="564" t="str">
        <f>IF($C$26=TRUE,(Ⅴ２!F36),"表示不可")</f>
        <v>表示不可</v>
      </c>
      <c r="H81" s="566" t="str">
        <f t="shared" si="4"/>
        <v/>
      </c>
      <c r="I81" s="750" t="str">
        <f>IF($C$26=TRUE,(Ⅴ２!H36),"表示不可")</f>
        <v>表示不可</v>
      </c>
      <c r="J81" s="856" t="str">
        <f>IF($C$26=TRUE,(Ⅴ２!I36),"表示不可")</f>
        <v>表示不可</v>
      </c>
      <c r="K81" s="922" t="str">
        <f>IF($C$26=TRUE,(Ⅴ２!J36),"表示不可")</f>
        <v>表示不可</v>
      </c>
      <c r="L81" s="932" t="str">
        <f t="shared" si="5"/>
        <v/>
      </c>
      <c r="M81" s="923" t="str">
        <f>IF($C$26=TRUE,(Ⅴ２!L36),"表示不可")</f>
        <v>表示不可</v>
      </c>
      <c r="N81" s="450" t="str">
        <f>IF($C$26=TRUE,(Ⅴ２!M36),"表示不可")</f>
        <v>表示不可</v>
      </c>
      <c r="O81" s="906" t="str">
        <f>IF($C$26=TRUE,(Ⅴ２!N36),"表示不可")</f>
        <v>表示不可</v>
      </c>
      <c r="P81" s="260"/>
      <c r="Q81" s="839"/>
      <c r="R81" s="840"/>
      <c r="S81" s="141"/>
      <c r="T81" s="841"/>
      <c r="U81" s="154"/>
      <c r="V81" s="154"/>
      <c r="W81" s="70"/>
      <c r="X81" s="70"/>
      <c r="Y81" s="153"/>
      <c r="Z81" s="167"/>
      <c r="AA81" s="168"/>
      <c r="AB81" s="71"/>
      <c r="AC81" s="71"/>
      <c r="AD81" s="71"/>
      <c r="AE81" s="71"/>
      <c r="AF81" s="71"/>
      <c r="AG81" s="71"/>
      <c r="AH81" s="7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</row>
    <row r="82" spans="1:100" s="46" customFormat="1" ht="15.75" customHeight="1" x14ac:dyDescent="0.15">
      <c r="A82" s="5">
        <v>32</v>
      </c>
      <c r="B82" s="671" t="str">
        <f t="shared" si="3"/>
        <v/>
      </c>
      <c r="C82" s="417" t="str">
        <f>IF($C$26=TRUE,(Ⅴ２!B37),"表示不可")</f>
        <v>表示不可</v>
      </c>
      <c r="D82" s="418" t="str">
        <f>IF($C$26=TRUE,(Ⅴ２!C37),"表示不可")</f>
        <v>表示不可</v>
      </c>
      <c r="E82" s="418" t="str">
        <f>IF($C$26=TRUE,(Ⅴ２!D37),"表示不可")</f>
        <v>表示不可</v>
      </c>
      <c r="F82" s="563" t="str">
        <f>IF($C$26=TRUE,(Ⅴ２!E37),"表示不可")</f>
        <v>表示不可</v>
      </c>
      <c r="G82" s="564" t="str">
        <f>IF($C$26=TRUE,(Ⅴ２!F37),"表示不可")</f>
        <v>表示不可</v>
      </c>
      <c r="H82" s="566" t="str">
        <f t="shared" si="4"/>
        <v/>
      </c>
      <c r="I82" s="750" t="str">
        <f>IF($C$26=TRUE,(Ⅴ２!H37),"表示不可")</f>
        <v>表示不可</v>
      </c>
      <c r="J82" s="856" t="str">
        <f>IF($C$26=TRUE,(Ⅴ２!I37),"表示不可")</f>
        <v>表示不可</v>
      </c>
      <c r="K82" s="924" t="str">
        <f>IF($C$26=TRUE,(Ⅴ２!J37),"表示不可")</f>
        <v>表示不可</v>
      </c>
      <c r="L82" s="932" t="str">
        <f t="shared" si="5"/>
        <v/>
      </c>
      <c r="M82" s="923" t="str">
        <f>IF($C$26=TRUE,(Ⅴ２!L37),"表示不可")</f>
        <v>表示不可</v>
      </c>
      <c r="N82" s="450" t="str">
        <f>IF($C$26=TRUE,(Ⅴ２!M37),"表示不可")</f>
        <v>表示不可</v>
      </c>
      <c r="O82" s="906" t="str">
        <f>IF($C$26=TRUE,(Ⅴ２!N37),"表示不可")</f>
        <v>表示不可</v>
      </c>
      <c r="P82" s="260"/>
      <c r="Q82" s="826"/>
      <c r="R82" s="827"/>
      <c r="S82" s="136"/>
      <c r="T82" s="829"/>
      <c r="U82" s="154"/>
      <c r="V82" s="154"/>
      <c r="W82" s="137"/>
      <c r="X82" s="137"/>
      <c r="Y82" s="153"/>
      <c r="Z82" s="167"/>
      <c r="AA82" s="168"/>
      <c r="AB82" s="71"/>
      <c r="AC82" s="71"/>
      <c r="AD82" s="71"/>
      <c r="AE82" s="71"/>
      <c r="AF82" s="71"/>
      <c r="AG82" s="71"/>
      <c r="AH82" s="71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</row>
    <row r="83" spans="1:100" ht="15.75" customHeight="1" x14ac:dyDescent="0.15">
      <c r="A83" s="5">
        <v>33</v>
      </c>
      <c r="B83" s="671" t="str">
        <f t="shared" si="3"/>
        <v/>
      </c>
      <c r="C83" s="417" t="str">
        <f>IF($C$26=TRUE,(Ⅴ２!B38),"表示不可")</f>
        <v>表示不可</v>
      </c>
      <c r="D83" s="418" t="str">
        <f>IF($C$26=TRUE,(Ⅴ２!C38),"表示不可")</f>
        <v>表示不可</v>
      </c>
      <c r="E83" s="418" t="str">
        <f>IF($C$26=TRUE,(Ⅴ２!D38),"表示不可")</f>
        <v>表示不可</v>
      </c>
      <c r="F83" s="563" t="str">
        <f>IF($C$26=TRUE,(Ⅴ２!E38),"表示不可")</f>
        <v>表示不可</v>
      </c>
      <c r="G83" s="564" t="str">
        <f>IF($C$26=TRUE,(Ⅴ２!F38),"表示不可")</f>
        <v>表示不可</v>
      </c>
      <c r="H83" s="566" t="str">
        <f t="shared" si="4"/>
        <v/>
      </c>
      <c r="I83" s="750" t="str">
        <f>IF($C$26=TRUE,(Ⅴ２!H38),"表示不可")</f>
        <v>表示不可</v>
      </c>
      <c r="J83" s="856" t="str">
        <f>IF($C$26=TRUE,(Ⅴ２!I38),"表示不可")</f>
        <v>表示不可</v>
      </c>
      <c r="K83" s="924" t="str">
        <f>IF($C$26=TRUE,(Ⅴ２!J38),"表示不可")</f>
        <v>表示不可</v>
      </c>
      <c r="L83" s="932" t="str">
        <f t="shared" si="5"/>
        <v/>
      </c>
      <c r="M83" s="923" t="str">
        <f>IF($C$26=TRUE,(Ⅴ２!L38),"表示不可")</f>
        <v>表示不可</v>
      </c>
      <c r="N83" s="450" t="str">
        <f>IF($C$26=TRUE,(Ⅴ２!M38),"表示不可")</f>
        <v>表示不可</v>
      </c>
      <c r="O83" s="906" t="str">
        <f>IF($C$26=TRUE,(Ⅴ２!N38),"表示不可")</f>
        <v>表示不可</v>
      </c>
      <c r="P83" s="260"/>
      <c r="Q83" s="826"/>
      <c r="R83" s="827"/>
      <c r="S83" s="136"/>
      <c r="T83" s="828"/>
      <c r="W83" s="70"/>
      <c r="X83" s="70"/>
      <c r="Y83" s="153"/>
      <c r="Z83" s="167"/>
      <c r="AB83" s="71"/>
      <c r="AC83" s="71"/>
      <c r="AD83" s="71"/>
      <c r="AE83" s="71"/>
      <c r="AF83" s="71"/>
      <c r="AG83" s="71"/>
      <c r="AH83" s="71"/>
      <c r="AI83"/>
      <c r="AJ83"/>
      <c r="AK83"/>
    </row>
    <row r="84" spans="1:100" ht="15.75" customHeight="1" x14ac:dyDescent="0.15">
      <c r="A84" s="5">
        <v>34</v>
      </c>
      <c r="B84" s="671" t="str">
        <f t="shared" si="3"/>
        <v/>
      </c>
      <c r="C84" s="417" t="str">
        <f>IF($C$26=TRUE,(Ⅴ２!B39),"表示不可")</f>
        <v>表示不可</v>
      </c>
      <c r="D84" s="418" t="str">
        <f>IF($C$26=TRUE,(Ⅴ２!C39),"表示不可")</f>
        <v>表示不可</v>
      </c>
      <c r="E84" s="418" t="str">
        <f>IF($C$26=TRUE,(Ⅴ２!D39),"表示不可")</f>
        <v>表示不可</v>
      </c>
      <c r="F84" s="563" t="str">
        <f>IF($C$26=TRUE,(Ⅴ２!E39),"表示不可")</f>
        <v>表示不可</v>
      </c>
      <c r="G84" s="564" t="str">
        <f>IF($C$26=TRUE,(Ⅴ２!F39),"表示不可")</f>
        <v>表示不可</v>
      </c>
      <c r="H84" s="566" t="str">
        <f t="shared" si="4"/>
        <v/>
      </c>
      <c r="I84" s="750" t="str">
        <f>IF($C$26=TRUE,(Ⅴ２!H39),"表示不可")</f>
        <v>表示不可</v>
      </c>
      <c r="J84" s="856" t="str">
        <f>IF($C$26=TRUE,(Ⅴ２!I39),"表示不可")</f>
        <v>表示不可</v>
      </c>
      <c r="K84" s="924" t="str">
        <f>IF($C$26=TRUE,(Ⅴ２!J39),"表示不可")</f>
        <v>表示不可</v>
      </c>
      <c r="L84" s="932" t="str">
        <f t="shared" si="5"/>
        <v/>
      </c>
      <c r="M84" s="923" t="str">
        <f>IF($C$26=TRUE,(Ⅴ２!L39),"表示不可")</f>
        <v>表示不可</v>
      </c>
      <c r="N84" s="450" t="str">
        <f>IF($C$26=TRUE,(Ⅴ２!M39),"表示不可")</f>
        <v>表示不可</v>
      </c>
      <c r="O84" s="906" t="str">
        <f>IF($C$26=TRUE,(Ⅴ２!N39),"表示不可")</f>
        <v>表示不可</v>
      </c>
      <c r="P84" s="260"/>
      <c r="Q84" s="826"/>
      <c r="R84" s="827"/>
      <c r="S84" s="826"/>
      <c r="T84" s="828"/>
      <c r="W84" s="70"/>
      <c r="X84" s="70"/>
      <c r="Y84" s="153"/>
      <c r="Z84" s="167"/>
      <c r="AB84" s="71"/>
      <c r="AC84" s="71"/>
      <c r="AD84" s="71"/>
      <c r="AE84" s="71"/>
      <c r="AF84" s="71"/>
      <c r="AG84" s="71"/>
      <c r="AH84" s="71"/>
      <c r="AI84"/>
      <c r="AJ84"/>
      <c r="AK84"/>
    </row>
    <row r="85" spans="1:100" ht="15.75" customHeight="1" thickBot="1" x14ac:dyDescent="0.2">
      <c r="A85" s="5">
        <v>35</v>
      </c>
      <c r="B85" s="672" t="str">
        <f t="shared" si="3"/>
        <v/>
      </c>
      <c r="C85" s="423" t="str">
        <f>IF($C$26=TRUE,(Ⅴ２!B40),"表示不可")</f>
        <v>表示不可</v>
      </c>
      <c r="D85" s="424" t="str">
        <f>IF($C$26=TRUE,(Ⅴ２!C40),"表示不可")</f>
        <v>表示不可</v>
      </c>
      <c r="E85" s="424" t="str">
        <f>IF($C$26=TRUE,(Ⅴ２!D40),"表示不可")</f>
        <v>表示不可</v>
      </c>
      <c r="F85" s="567" t="str">
        <f>IF($C$26=TRUE,(Ⅴ２!E40),"表示不可")</f>
        <v>表示不可</v>
      </c>
      <c r="G85" s="568" t="str">
        <f>IF($C$26=TRUE,(Ⅴ２!F40),"表示不可")</f>
        <v>表示不可</v>
      </c>
      <c r="H85" s="570" t="str">
        <f t="shared" si="4"/>
        <v/>
      </c>
      <c r="I85" s="751" t="str">
        <f>IF($C$26=TRUE,(Ⅴ２!H40),"表示不可")</f>
        <v>表示不可</v>
      </c>
      <c r="J85" s="857" t="str">
        <f>IF($C$26=TRUE,(Ⅴ２!I40),"表示不可")</f>
        <v>表示不可</v>
      </c>
      <c r="K85" s="925" t="str">
        <f>IF($C$26=TRUE,(Ⅴ２!J40),"表示不可")</f>
        <v>表示不可</v>
      </c>
      <c r="L85" s="933" t="str">
        <f t="shared" si="5"/>
        <v/>
      </c>
      <c r="M85" s="926" t="str">
        <f>IF($C$26=TRUE,(Ⅴ２!L40),"表示不可")</f>
        <v>表示不可</v>
      </c>
      <c r="N85" s="453" t="str">
        <f>IF($C$26=TRUE,(Ⅴ２!M40),"表示不可")</f>
        <v>表示不可</v>
      </c>
      <c r="O85" s="912" t="str">
        <f>IF($C$26=TRUE,(Ⅴ２!N40),"表示不可")</f>
        <v>表示不可</v>
      </c>
      <c r="P85" s="260"/>
      <c r="Q85" s="830"/>
      <c r="R85" s="831"/>
      <c r="S85" s="830"/>
      <c r="T85" s="832"/>
      <c r="W85" s="70"/>
      <c r="X85" s="70"/>
      <c r="Y85" s="153"/>
      <c r="Z85" s="167"/>
      <c r="AB85" s="71"/>
      <c r="AC85" s="71"/>
      <c r="AD85" s="71"/>
      <c r="AE85" s="71"/>
      <c r="AF85" s="71"/>
      <c r="AG85" s="71"/>
      <c r="AH85" s="71"/>
      <c r="AI85"/>
      <c r="AJ85"/>
      <c r="AK85"/>
    </row>
    <row r="86" spans="1:100" ht="15.75" customHeight="1" x14ac:dyDescent="0.15">
      <c r="A86" s="5">
        <v>36</v>
      </c>
      <c r="B86" s="673" t="str">
        <f t="shared" si="3"/>
        <v/>
      </c>
      <c r="C86" s="428" t="str">
        <f>IF($C$26=TRUE,(Ⅴ２!B41),"表示不可")</f>
        <v>表示不可</v>
      </c>
      <c r="D86" s="429" t="str">
        <f>IF($C$26=TRUE,(Ⅴ２!C41),"表示不可")</f>
        <v>表示不可</v>
      </c>
      <c r="E86" s="429" t="str">
        <f>IF($C$26=TRUE,(Ⅴ２!D41),"表示不可")</f>
        <v>表示不可</v>
      </c>
      <c r="F86" s="571" t="str">
        <f>IF($C$26=TRUE,(Ⅴ２!E41),"表示不可")</f>
        <v>表示不可</v>
      </c>
      <c r="G86" s="572" t="str">
        <f>IF($C$26=TRUE,(Ⅴ２!F41),"表示不可")</f>
        <v>表示不可</v>
      </c>
      <c r="H86" s="574" t="str">
        <f t="shared" si="4"/>
        <v/>
      </c>
      <c r="I86" s="752" t="str">
        <f>IF($C$26=TRUE,(Ⅴ２!H41),"表示不可")</f>
        <v>表示不可</v>
      </c>
      <c r="J86" s="858" t="str">
        <f>IF($C$26=TRUE,(Ⅴ２!I41),"表示不可")</f>
        <v>表示不可</v>
      </c>
      <c r="K86" s="927" t="str">
        <f>IF($C$26=TRUE,(Ⅴ２!J41),"表示不可")</f>
        <v>表示不可</v>
      </c>
      <c r="L86" s="931" t="str">
        <f t="shared" si="5"/>
        <v/>
      </c>
      <c r="M86" s="928" t="str">
        <f>IF($C$26=TRUE,(Ⅴ２!L41),"表示不可")</f>
        <v>表示不可</v>
      </c>
      <c r="N86" s="454" t="str">
        <f>IF($C$26=TRUE,(Ⅴ２!M41),"表示不可")</f>
        <v>表示不可</v>
      </c>
      <c r="O86" s="903" t="str">
        <f>IF($C$26=TRUE,(Ⅴ２!N41),"表示不可")</f>
        <v>表示不可</v>
      </c>
      <c r="P86" s="260"/>
      <c r="Q86" s="833"/>
      <c r="R86" s="834"/>
      <c r="S86" s="833"/>
      <c r="T86" s="835"/>
      <c r="W86" s="70"/>
      <c r="X86" s="70"/>
      <c r="Y86" s="153"/>
      <c r="Z86" s="167"/>
      <c r="AB86" s="71"/>
      <c r="AC86" s="71"/>
      <c r="AD86" s="71"/>
      <c r="AE86" s="71"/>
      <c r="AF86" s="71"/>
      <c r="AG86" s="71"/>
      <c r="AH86" s="71"/>
      <c r="AI86"/>
      <c r="AJ86"/>
      <c r="AK86"/>
    </row>
    <row r="87" spans="1:100" ht="15.75" customHeight="1" x14ac:dyDescent="0.15">
      <c r="A87" s="5">
        <v>37</v>
      </c>
      <c r="B87" s="671" t="str">
        <f t="shared" si="3"/>
        <v/>
      </c>
      <c r="C87" s="417" t="str">
        <f>IF($C$26=TRUE,(Ⅴ２!B42),"表示不可")</f>
        <v>表示不可</v>
      </c>
      <c r="D87" s="418" t="str">
        <f>IF($C$26=TRUE,(Ⅴ２!C42),"表示不可")</f>
        <v>表示不可</v>
      </c>
      <c r="E87" s="418" t="str">
        <f>IF($C$26=TRUE,(Ⅴ２!D42),"表示不可")</f>
        <v>表示不可</v>
      </c>
      <c r="F87" s="563" t="str">
        <f>IF($C$26=TRUE,(Ⅴ２!E42),"表示不可")</f>
        <v>表示不可</v>
      </c>
      <c r="G87" s="564" t="str">
        <f>IF($C$26=TRUE,(Ⅴ２!F42),"表示不可")</f>
        <v>表示不可</v>
      </c>
      <c r="H87" s="566" t="str">
        <f t="shared" si="4"/>
        <v/>
      </c>
      <c r="I87" s="750" t="str">
        <f>IF($C$26=TRUE,(Ⅴ２!H42),"表示不可")</f>
        <v>表示不可</v>
      </c>
      <c r="J87" s="856" t="str">
        <f>IF($C$26=TRUE,(Ⅴ２!I42),"表示不可")</f>
        <v>表示不可</v>
      </c>
      <c r="K87" s="924" t="str">
        <f>IF($C$26=TRUE,(Ⅴ２!J42),"表示不可")</f>
        <v>表示不可</v>
      </c>
      <c r="L87" s="932" t="str">
        <f t="shared" si="5"/>
        <v/>
      </c>
      <c r="M87" s="923" t="str">
        <f>IF($C$26=TRUE,(Ⅴ２!L42),"表示不可")</f>
        <v>表示不可</v>
      </c>
      <c r="N87" s="450" t="str">
        <f>IF($C$26=TRUE,(Ⅴ２!M42),"表示不可")</f>
        <v>表示不可</v>
      </c>
      <c r="O87" s="906" t="str">
        <f>IF($C$26=TRUE,(Ⅴ２!N42),"表示不可")</f>
        <v>表示不可</v>
      </c>
      <c r="P87" s="260"/>
      <c r="Q87" s="826"/>
      <c r="R87" s="827"/>
      <c r="S87" s="826"/>
      <c r="T87" s="828"/>
      <c r="W87" s="70"/>
      <c r="X87" s="70"/>
      <c r="Y87" s="153"/>
      <c r="Z87" s="167"/>
      <c r="AB87" s="71"/>
      <c r="AC87" s="71"/>
      <c r="AD87" s="71"/>
      <c r="AE87" s="71"/>
      <c r="AF87" s="71"/>
      <c r="AG87" s="71"/>
      <c r="AH87" s="71"/>
      <c r="AI87"/>
      <c r="AJ87"/>
      <c r="AK87"/>
    </row>
    <row r="88" spans="1:100" ht="15.75" customHeight="1" x14ac:dyDescent="0.15">
      <c r="A88" s="5">
        <v>38</v>
      </c>
      <c r="B88" s="671" t="str">
        <f t="shared" si="3"/>
        <v/>
      </c>
      <c r="C88" s="417" t="str">
        <f>IF($C$26=TRUE,(Ⅴ２!B43),"表示不可")</f>
        <v>表示不可</v>
      </c>
      <c r="D88" s="418" t="str">
        <f>IF($C$26=TRUE,(Ⅴ２!C43),"表示不可")</f>
        <v>表示不可</v>
      </c>
      <c r="E88" s="418" t="str">
        <f>IF($C$26=TRUE,(Ⅴ２!D43),"表示不可")</f>
        <v>表示不可</v>
      </c>
      <c r="F88" s="563" t="str">
        <f>IF($C$26=TRUE,(Ⅴ２!E43),"表示不可")</f>
        <v>表示不可</v>
      </c>
      <c r="G88" s="564" t="str">
        <f>IF($C$26=TRUE,(Ⅴ２!F43),"表示不可")</f>
        <v>表示不可</v>
      </c>
      <c r="H88" s="566" t="str">
        <f t="shared" si="4"/>
        <v/>
      </c>
      <c r="I88" s="750" t="str">
        <f>IF($C$26=TRUE,(Ⅴ２!H43),"表示不可")</f>
        <v>表示不可</v>
      </c>
      <c r="J88" s="856" t="str">
        <f>IF($C$26=TRUE,(Ⅴ２!I43),"表示不可")</f>
        <v>表示不可</v>
      </c>
      <c r="K88" s="924" t="str">
        <f>IF($C$26=TRUE,(Ⅴ２!J43),"表示不可")</f>
        <v>表示不可</v>
      </c>
      <c r="L88" s="932" t="str">
        <f t="shared" si="5"/>
        <v/>
      </c>
      <c r="M88" s="923" t="str">
        <f>IF($C$26=TRUE,(Ⅴ２!L43),"表示不可")</f>
        <v>表示不可</v>
      </c>
      <c r="N88" s="450" t="str">
        <f>IF($C$26=TRUE,(Ⅴ２!M43),"表示不可")</f>
        <v>表示不可</v>
      </c>
      <c r="O88" s="906" t="str">
        <f>IF($C$26=TRUE,(Ⅴ２!N43),"表示不可")</f>
        <v>表示不可</v>
      </c>
      <c r="P88" s="260"/>
      <c r="Q88" s="826"/>
      <c r="R88" s="827"/>
      <c r="S88" s="826"/>
      <c r="T88" s="828"/>
      <c r="W88" s="70"/>
      <c r="X88" s="70"/>
      <c r="Y88" s="153"/>
      <c r="Z88" s="167"/>
      <c r="AB88" s="71"/>
      <c r="AC88" s="71"/>
      <c r="AD88" s="71"/>
      <c r="AE88" s="71"/>
      <c r="AF88" s="71"/>
      <c r="AG88" s="71"/>
      <c r="AH88" s="71"/>
      <c r="AI88"/>
      <c r="AJ88"/>
      <c r="AK88"/>
    </row>
    <row r="89" spans="1:100" ht="15.75" customHeight="1" x14ac:dyDescent="0.15">
      <c r="A89" s="5">
        <v>39</v>
      </c>
      <c r="B89" s="671" t="str">
        <f t="shared" si="3"/>
        <v/>
      </c>
      <c r="C89" s="417" t="str">
        <f>IF($C$26=TRUE,(Ⅴ２!B44),"表示不可")</f>
        <v>表示不可</v>
      </c>
      <c r="D89" s="418" t="str">
        <f>IF($C$26=TRUE,(Ⅴ２!C44),"表示不可")</f>
        <v>表示不可</v>
      </c>
      <c r="E89" s="418" t="str">
        <f>IF($C$26=TRUE,(Ⅴ２!D44),"表示不可")</f>
        <v>表示不可</v>
      </c>
      <c r="F89" s="563" t="str">
        <f>IF($C$26=TRUE,(Ⅴ２!E44),"表示不可")</f>
        <v>表示不可</v>
      </c>
      <c r="G89" s="564" t="str">
        <f>IF($C$26=TRUE,(Ⅴ２!F44),"表示不可")</f>
        <v>表示不可</v>
      </c>
      <c r="H89" s="566" t="str">
        <f t="shared" si="4"/>
        <v/>
      </c>
      <c r="I89" s="750" t="str">
        <f>IF($C$26=TRUE,(Ⅴ２!H44),"表示不可")</f>
        <v>表示不可</v>
      </c>
      <c r="J89" s="856" t="str">
        <f>IF($C$26=TRUE,(Ⅴ２!I44),"表示不可")</f>
        <v>表示不可</v>
      </c>
      <c r="K89" s="924" t="str">
        <f>IF($C$26=TRUE,(Ⅴ２!J44),"表示不可")</f>
        <v>表示不可</v>
      </c>
      <c r="L89" s="932" t="str">
        <f t="shared" si="5"/>
        <v/>
      </c>
      <c r="M89" s="923" t="str">
        <f>IF($C$26=TRUE,(Ⅴ２!L44),"表示不可")</f>
        <v>表示不可</v>
      </c>
      <c r="N89" s="450" t="str">
        <f>IF($C$26=TRUE,(Ⅴ２!M44),"表示不可")</f>
        <v>表示不可</v>
      </c>
      <c r="O89" s="906" t="str">
        <f>IF($C$26=TRUE,(Ⅴ２!N44),"表示不可")</f>
        <v>表示不可</v>
      </c>
      <c r="P89" s="260"/>
      <c r="Q89" s="826"/>
      <c r="R89" s="827"/>
      <c r="S89" s="826"/>
      <c r="T89" s="828"/>
      <c r="W89" s="70"/>
      <c r="X89" s="70"/>
      <c r="Y89" s="153"/>
      <c r="Z89" s="167"/>
      <c r="AB89" s="71"/>
      <c r="AC89" s="71"/>
      <c r="AD89" s="71"/>
      <c r="AE89" s="71"/>
      <c r="AF89" s="71"/>
      <c r="AG89" s="71"/>
      <c r="AH89" s="71"/>
      <c r="AI89"/>
      <c r="AJ89"/>
      <c r="AK89"/>
    </row>
    <row r="90" spans="1:100" ht="15.75" customHeight="1" thickBot="1" x14ac:dyDescent="0.2">
      <c r="A90" s="5">
        <v>40</v>
      </c>
      <c r="B90" s="674" t="str">
        <f t="shared" si="3"/>
        <v/>
      </c>
      <c r="C90" s="433" t="str">
        <f>IF($C$26=TRUE,(Ⅴ２!B45),"表示不可")</f>
        <v>表示不可</v>
      </c>
      <c r="D90" s="434" t="str">
        <f>IF($C$26=TRUE,(Ⅴ２!C45),"表示不可")</f>
        <v>表示不可</v>
      </c>
      <c r="E90" s="434" t="str">
        <f>IF($C$26=TRUE,(Ⅴ２!D45),"表示不可")</f>
        <v>表示不可</v>
      </c>
      <c r="F90" s="575" t="str">
        <f>IF($C$26=TRUE,(Ⅴ２!E45),"表示不可")</f>
        <v>表示不可</v>
      </c>
      <c r="G90" s="576" t="str">
        <f>IF($C$26=TRUE,(Ⅴ２!F45),"表示不可")</f>
        <v>表示不可</v>
      </c>
      <c r="H90" s="578" t="str">
        <f t="shared" si="4"/>
        <v/>
      </c>
      <c r="I90" s="753" t="str">
        <f>IF($C$26=TRUE,(Ⅴ２!H45),"表示不可")</f>
        <v>表示不可</v>
      </c>
      <c r="J90" s="859" t="str">
        <f>IF($C$26=TRUE,(Ⅴ２!I45),"表示不可")</f>
        <v>表示不可</v>
      </c>
      <c r="K90" s="929" t="str">
        <f>IF($C$26=TRUE,(Ⅴ２!J45),"表示不可")</f>
        <v>表示不可</v>
      </c>
      <c r="L90" s="934" t="str">
        <f t="shared" si="5"/>
        <v/>
      </c>
      <c r="M90" s="930" t="str">
        <f>IF($C$26=TRUE,(Ⅴ２!L45),"表示不可")</f>
        <v>表示不可</v>
      </c>
      <c r="N90" s="456" t="str">
        <f>IF($C$26=TRUE,(Ⅴ２!M45),"表示不可")</f>
        <v>表示不可</v>
      </c>
      <c r="O90" s="913" t="str">
        <f>IF($C$26=TRUE,(Ⅴ２!N45),"表示不可")</f>
        <v>表示不可</v>
      </c>
      <c r="P90" s="260"/>
      <c r="Q90" s="830"/>
      <c r="R90" s="831"/>
      <c r="S90" s="830"/>
      <c r="T90" s="832"/>
      <c r="W90" s="70"/>
      <c r="X90" s="70"/>
      <c r="Y90" s="153"/>
      <c r="Z90" s="167"/>
      <c r="AB90" s="71"/>
      <c r="AC90" s="71"/>
      <c r="AD90" s="71"/>
      <c r="AE90" s="71"/>
      <c r="AF90" s="71"/>
      <c r="AG90" s="71"/>
      <c r="AH90" s="71"/>
      <c r="AI90"/>
      <c r="AJ90"/>
      <c r="AK90"/>
    </row>
    <row r="91" spans="1:100" ht="6" customHeight="1" x14ac:dyDescent="0.15">
      <c r="Q91" s="143"/>
      <c r="R91" s="143"/>
      <c r="S91" s="143"/>
      <c r="T91" s="143"/>
      <c r="W91" s="70"/>
      <c r="X91" s="76"/>
      <c r="Y91" s="70"/>
      <c r="Z91" s="167"/>
      <c r="AB91" s="71"/>
      <c r="AC91" s="71"/>
      <c r="AD91" s="71"/>
      <c r="AE91" s="71"/>
      <c r="AF91" s="71"/>
      <c r="AG91" s="71"/>
      <c r="AH91" s="71"/>
      <c r="AI91" s="71"/>
      <c r="AJ91" s="71"/>
      <c r="AK91" s="70"/>
    </row>
    <row r="92" spans="1:100" ht="42.75" customHeight="1" x14ac:dyDescent="0.15">
      <c r="C92" s="1060" t="str">
        <f>"　高文連個人情報に関する保護規定を承諾したうえで、上記のとおり"&amp;B1&amp;"への参加を申し込みます。"</f>
        <v>　高文連個人情報に関する保護規定を承諾したうえで、上記のとおり第44回宮崎県高等学校総合文化祭 放送部門　
第47回全国高等学校総合文化祭放送部門　宮崎県予選への参加を申し込みます。</v>
      </c>
      <c r="D92" s="1060"/>
      <c r="E92" s="1060"/>
      <c r="F92" s="1060"/>
      <c r="G92" s="1060"/>
      <c r="H92" s="1060"/>
      <c r="I92" s="1060"/>
      <c r="J92" s="1060"/>
      <c r="K92" s="1060"/>
      <c r="L92" s="1060"/>
      <c r="M92" s="1060"/>
      <c r="N92" s="1060"/>
      <c r="O92" s="1060"/>
      <c r="P92" s="1060"/>
      <c r="Q92" s="143"/>
      <c r="R92" s="143"/>
      <c r="S92" s="143"/>
      <c r="T92" s="143"/>
      <c r="W92" s="70"/>
      <c r="X92" s="76"/>
      <c r="Y92" s="70"/>
      <c r="Z92" s="167"/>
      <c r="AB92" s="144"/>
      <c r="AC92" s="144"/>
      <c r="AD92" s="144"/>
      <c r="AE92" s="144"/>
      <c r="AF92" s="144"/>
      <c r="AG92" s="144"/>
      <c r="AH92" s="144"/>
      <c r="AI92" s="71"/>
      <c r="AJ92" s="71"/>
      <c r="AK92" s="70"/>
    </row>
    <row r="93" spans="1:100" ht="15.75" customHeight="1" x14ac:dyDescent="0.2">
      <c r="A93" s="145"/>
      <c r="B93" s="675"/>
      <c r="C93" s="1061">
        <f ca="1">(Ⅰ!C23)</f>
        <v>44803</v>
      </c>
      <c r="D93" s="1061"/>
      <c r="E93" s="145"/>
      <c r="F93" s="146"/>
      <c r="G93" s="145"/>
      <c r="H93" s="146"/>
      <c r="I93" s="145"/>
      <c r="J93" s="145"/>
      <c r="L93" s="145"/>
      <c r="M93" s="145"/>
      <c r="N93" s="147"/>
      <c r="O93" s="147"/>
      <c r="P93" s="280"/>
      <c r="Q93" s="148"/>
      <c r="R93" s="148"/>
      <c r="S93" s="148"/>
      <c r="T93" s="148"/>
      <c r="U93" s="149"/>
      <c r="V93" s="149"/>
      <c r="W93" s="70"/>
      <c r="X93" s="76"/>
      <c r="Y93" s="70"/>
      <c r="Z93" s="167"/>
      <c r="AB93" s="71"/>
      <c r="AC93" s="71"/>
      <c r="AD93" s="71"/>
      <c r="AE93" s="71"/>
      <c r="AF93" s="71"/>
      <c r="AG93" s="71"/>
      <c r="AH93" s="71"/>
      <c r="AI93" s="144"/>
      <c r="AJ93" s="144"/>
      <c r="AK93" s="70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  <c r="BI93" s="149"/>
      <c r="BJ93" s="149"/>
      <c r="BK93" s="149"/>
      <c r="BL93" s="149"/>
      <c r="BM93" s="149"/>
      <c r="BN93" s="149"/>
      <c r="BO93" s="149"/>
      <c r="BP93" s="149"/>
      <c r="BQ93" s="149"/>
      <c r="BR93" s="149"/>
      <c r="BS93" s="149"/>
      <c r="BT93" s="149"/>
      <c r="BU93" s="149"/>
      <c r="BV93" s="149"/>
      <c r="BW93" s="149"/>
      <c r="BX93" s="149"/>
      <c r="BY93" s="149"/>
      <c r="BZ93" s="149"/>
      <c r="CA93" s="149"/>
      <c r="CB93" s="149"/>
      <c r="CC93" s="149"/>
      <c r="CD93" s="149"/>
      <c r="CE93" s="149"/>
      <c r="CF93" s="149"/>
      <c r="CG93" s="149"/>
      <c r="CH93" s="149"/>
      <c r="CI93" s="149"/>
      <c r="CJ93" s="149"/>
      <c r="CK93" s="149"/>
      <c r="CL93" s="149"/>
      <c r="CM93" s="149"/>
      <c r="CN93" s="149"/>
      <c r="CO93" s="149"/>
      <c r="CP93" s="149"/>
      <c r="CQ93" s="149"/>
      <c r="CR93" s="149"/>
      <c r="CS93" s="149"/>
      <c r="CT93" s="149"/>
      <c r="CU93" s="149"/>
      <c r="CV93" s="149"/>
    </row>
    <row r="94" spans="1:100" ht="15.75" customHeight="1" x14ac:dyDescent="0.15">
      <c r="C94" s="375" t="s">
        <v>334</v>
      </c>
      <c r="D94" s="375"/>
      <c r="K94" s="50" t="s">
        <v>88</v>
      </c>
      <c r="L94" s="150"/>
      <c r="M94" s="374">
        <f>C3</f>
        <v>0</v>
      </c>
      <c r="N94" s="181">
        <f>C3</f>
        <v>0</v>
      </c>
      <c r="O94" s="182"/>
      <c r="P94" s="182"/>
      <c r="Q94" s="143"/>
      <c r="R94" s="143"/>
      <c r="S94" s="143"/>
      <c r="T94" s="143"/>
      <c r="W94" s="70"/>
      <c r="X94" s="76"/>
      <c r="Y94" s="76"/>
      <c r="Z94" s="45"/>
      <c r="AB94" s="71"/>
      <c r="AC94" s="71"/>
      <c r="AD94" s="71"/>
      <c r="AE94" s="71"/>
      <c r="AF94" s="71"/>
      <c r="AG94" s="71"/>
      <c r="AH94" s="71"/>
      <c r="AI94" s="71"/>
      <c r="AJ94" s="71"/>
      <c r="AK94" s="70"/>
    </row>
    <row r="95" spans="1:100" ht="15.75" customHeight="1" x14ac:dyDescent="0.15">
      <c r="C95" s="375" t="str">
        <f>Ⅵ１!C95</f>
        <v>（小林高等学校校長）</v>
      </c>
      <c r="D95" s="375"/>
      <c r="K95" s="151" t="s">
        <v>137</v>
      </c>
      <c r="L95" s="152"/>
      <c r="M95" s="1059">
        <f>(Ⅰ!C21)</f>
        <v>0</v>
      </c>
      <c r="N95" s="1059"/>
      <c r="O95" s="1059"/>
      <c r="P95" s="373" t="s">
        <v>332</v>
      </c>
      <c r="Q95" s="143"/>
      <c r="R95" s="143"/>
      <c r="S95" s="143"/>
      <c r="T95" s="143"/>
      <c r="W95" s="76"/>
      <c r="X95" s="76"/>
      <c r="Y95" s="76"/>
      <c r="Z95" s="45"/>
      <c r="AB95" s="77"/>
      <c r="AC95" s="77"/>
      <c r="AD95" s="77"/>
      <c r="AE95" s="77"/>
      <c r="AF95" s="77"/>
      <c r="AG95" s="77"/>
      <c r="AH95" s="77"/>
      <c r="AI95" s="71"/>
      <c r="AJ95" s="71"/>
      <c r="AK95" s="70"/>
    </row>
    <row r="96" spans="1:100" s="46" customFormat="1" ht="61.5" customHeight="1" x14ac:dyDescent="0.15">
      <c r="A96" s="45"/>
      <c r="B96" s="1147" t="str">
        <f>B1</f>
        <v>第44回宮崎県高等学校総合文化祭 放送部門　
第47回全国高等学校総合文化祭放送部門　宮崎県予選</v>
      </c>
      <c r="C96" s="1147"/>
      <c r="D96" s="1147"/>
      <c r="E96" s="1147"/>
      <c r="F96" s="1147"/>
      <c r="G96" s="1147"/>
      <c r="H96" s="1147"/>
      <c r="I96" s="1147"/>
      <c r="J96" s="1147"/>
      <c r="K96" s="1147"/>
      <c r="L96" s="184"/>
      <c r="M96" s="183" t="s">
        <v>144</v>
      </c>
      <c r="N96" s="290" t="s">
        <v>98</v>
      </c>
      <c r="O96" s="376"/>
      <c r="P96" s="377"/>
      <c r="Q96" s="116"/>
      <c r="R96" s="108"/>
      <c r="S96" s="75"/>
      <c r="T96" s="75"/>
      <c r="U96" s="75"/>
      <c r="V96" s="75"/>
      <c r="W96" s="76"/>
      <c r="X96" s="76"/>
      <c r="Y96" s="70"/>
      <c r="Z96" s="167"/>
      <c r="AA96" s="168"/>
      <c r="AB96" s="77"/>
      <c r="AC96" s="77"/>
      <c r="AD96" s="77"/>
      <c r="AE96" s="77"/>
      <c r="AF96" s="77"/>
      <c r="AG96" s="77"/>
      <c r="AH96" s="77"/>
      <c r="AI96" s="77"/>
      <c r="AJ96" s="77"/>
      <c r="AK96" s="70"/>
    </row>
    <row r="97" spans="1:100" s="46" customFormat="1" ht="21" customHeight="1" x14ac:dyDescent="0.15">
      <c r="A97" s="45"/>
      <c r="B97" s="533"/>
      <c r="C97" s="286" t="s">
        <v>99</v>
      </c>
      <c r="D97" s="1150">
        <f>C3</f>
        <v>0</v>
      </c>
      <c r="E97" s="1150"/>
      <c r="F97" s="1150"/>
      <c r="G97" s="1150"/>
      <c r="H97" s="1150"/>
      <c r="I97" s="1150"/>
      <c r="J97" s="262"/>
      <c r="K97" s="315"/>
      <c r="L97" s="378"/>
      <c r="M97" s="378"/>
      <c r="N97" s="298"/>
      <c r="O97" s="298"/>
      <c r="P97" s="298"/>
      <c r="Q97" s="118"/>
      <c r="R97" s="108"/>
      <c r="S97" s="115"/>
      <c r="W97" s="76"/>
      <c r="X97" s="76"/>
      <c r="Y97" s="70"/>
      <c r="Z97" s="167"/>
      <c r="AA97" s="168"/>
      <c r="AB97" s="76"/>
      <c r="AC97" s="76"/>
      <c r="AD97" s="76"/>
      <c r="AE97" s="77"/>
      <c r="AF97" s="77"/>
      <c r="AG97" s="77"/>
      <c r="AH97" s="77"/>
      <c r="AI97" s="77"/>
      <c r="AJ97" s="77"/>
      <c r="AK97" s="70"/>
    </row>
    <row r="98" spans="1:100" s="46" customFormat="1" ht="7.5" customHeight="1" x14ac:dyDescent="0.15">
      <c r="A98" s="45"/>
      <c r="B98" s="533"/>
      <c r="C98" s="379"/>
      <c r="D98" s="380"/>
      <c r="E98" s="379"/>
      <c r="F98" s="380"/>
      <c r="G98" s="262"/>
      <c r="H98" s="262"/>
      <c r="I98" s="262"/>
      <c r="J98" s="262"/>
      <c r="K98" s="265"/>
      <c r="L98" s="265"/>
      <c r="M98" s="265"/>
      <c r="N98" s="294"/>
      <c r="O98" s="294"/>
      <c r="P98" s="298"/>
      <c r="Q98" s="79"/>
      <c r="R98" s="108"/>
      <c r="S98" s="92"/>
      <c r="W98" s="76"/>
      <c r="X98" s="76"/>
      <c r="Y98" s="70"/>
      <c r="Z98" s="167"/>
      <c r="AA98" s="168"/>
      <c r="AB98" s="77"/>
      <c r="AC98" s="77"/>
      <c r="AD98" s="77"/>
      <c r="AE98" s="77"/>
      <c r="AF98" s="77"/>
      <c r="AG98" s="77"/>
      <c r="AH98" s="77"/>
      <c r="AI98" s="77"/>
      <c r="AJ98" s="77"/>
      <c r="AK98" s="70"/>
    </row>
    <row r="99" spans="1:100" s="46" customFormat="1" ht="16.5" customHeight="1" x14ac:dyDescent="0.15">
      <c r="A99" s="45"/>
      <c r="B99" s="533"/>
      <c r="C99" s="381" t="s">
        <v>102</v>
      </c>
      <c r="D99" s="159">
        <f>(Ⅰ!C17)</f>
        <v>0</v>
      </c>
      <c r="E99" s="382"/>
      <c r="F99" s="383"/>
      <c r="G99" s="262"/>
      <c r="H99" s="262"/>
      <c r="I99" s="262"/>
      <c r="J99" s="262"/>
      <c r="K99" s="384"/>
      <c r="L99" s="166"/>
      <c r="M99" s="392" t="s">
        <v>145</v>
      </c>
      <c r="N99" s="393">
        <v>1</v>
      </c>
      <c r="O99" s="394">
        <v>2</v>
      </c>
      <c r="P99" s="395" t="s">
        <v>107</v>
      </c>
      <c r="Q99" s="113"/>
      <c r="R99" s="108"/>
      <c r="S99" s="74"/>
      <c r="T99" s="75"/>
      <c r="U99" s="75"/>
      <c r="V99" s="75"/>
      <c r="W99" s="76"/>
      <c r="X99" s="76"/>
      <c r="Y99" s="70"/>
      <c r="Z99" s="167"/>
      <c r="AA99" s="168"/>
      <c r="AB99" s="77"/>
      <c r="AC99" s="77"/>
      <c r="AD99" s="77"/>
      <c r="AE99" s="77"/>
      <c r="AF99" s="77"/>
      <c r="AG99" s="77"/>
      <c r="AH99" s="77"/>
      <c r="AI99" s="77"/>
      <c r="AJ99" s="77"/>
      <c r="AK99" s="70"/>
    </row>
    <row r="100" spans="1:100" s="46" customFormat="1" ht="7.5" hidden="1" customHeight="1" x14ac:dyDescent="0.15">
      <c r="A100" s="45"/>
      <c r="B100" s="533"/>
      <c r="C100" s="385"/>
      <c r="D100" s="160"/>
      <c r="E100" s="386"/>
      <c r="F100" s="383"/>
      <c r="G100" s="262"/>
      <c r="H100" s="262"/>
      <c r="I100" s="262"/>
      <c r="J100" s="262"/>
      <c r="K100" s="387"/>
      <c r="L100" s="315"/>
      <c r="M100" s="388"/>
      <c r="N100" s="388"/>
      <c r="O100" s="388"/>
      <c r="P100" s="389"/>
      <c r="Q100" s="125"/>
      <c r="R100" s="108"/>
      <c r="S100" s="74"/>
      <c r="T100" s="75"/>
      <c r="U100" s="75"/>
      <c r="V100" s="75"/>
      <c r="W100" s="30"/>
      <c r="X100" s="76"/>
      <c r="Y100" s="70"/>
      <c r="Z100" s="167"/>
      <c r="AA100" s="168"/>
      <c r="AB100" s="77"/>
      <c r="AC100" s="77"/>
      <c r="AD100" s="77"/>
      <c r="AE100" s="77"/>
      <c r="AF100" s="77"/>
      <c r="AG100" s="77"/>
      <c r="AH100" s="77"/>
      <c r="AI100" s="77"/>
      <c r="AJ100" s="77"/>
      <c r="AK100" s="70"/>
    </row>
    <row r="101" spans="1:100" s="46" customFormat="1" ht="16.5" hidden="1" customHeight="1" x14ac:dyDescent="0.15">
      <c r="A101" s="45"/>
      <c r="B101" s="533"/>
      <c r="C101" s="390" t="s">
        <v>104</v>
      </c>
      <c r="D101" s="161" t="str">
        <f>D88</f>
        <v>表示不可</v>
      </c>
      <c r="E101" s="262"/>
      <c r="F101" s="262"/>
      <c r="G101" s="391" t="s">
        <v>105</v>
      </c>
      <c r="H101" s="159" t="str">
        <f>I88</f>
        <v>表示不可</v>
      </c>
      <c r="I101" s="415">
        <f>(Ⅰ!F73)</f>
        <v>0</v>
      </c>
      <c r="J101" s="262"/>
      <c r="K101" s="261"/>
      <c r="L101" s="261"/>
      <c r="Q101" s="51"/>
      <c r="R101" s="108"/>
      <c r="S101" s="75"/>
      <c r="T101" s="75"/>
      <c r="U101" s="75"/>
      <c r="V101" s="75"/>
      <c r="W101" s="30"/>
      <c r="X101" s="76"/>
      <c r="Y101" s="70"/>
      <c r="Z101" s="167"/>
      <c r="AA101" s="168"/>
      <c r="AB101" s="77"/>
      <c r="AC101" s="77"/>
      <c r="AD101" s="77"/>
      <c r="AE101" s="77"/>
      <c r="AF101" s="77"/>
      <c r="AG101" s="77"/>
      <c r="AH101" s="77"/>
      <c r="AI101" s="77"/>
      <c r="AJ101" s="77"/>
      <c r="AK101" s="70"/>
    </row>
    <row r="102" spans="1:100" s="46" customFormat="1" ht="7.5" customHeight="1" thickBot="1" x14ac:dyDescent="0.2">
      <c r="A102" s="45"/>
      <c r="B102" s="666"/>
      <c r="C102" s="294"/>
      <c r="D102" s="382"/>
      <c r="E102" s="298"/>
      <c r="F102" s="158"/>
      <c r="G102" s="260"/>
      <c r="H102" s="158"/>
      <c r="I102" s="298"/>
      <c r="J102" s="298"/>
      <c r="K102" s="261"/>
      <c r="L102" s="261"/>
      <c r="M102" s="261"/>
      <c r="N102" s="261"/>
      <c r="O102" s="395"/>
      <c r="P102" s="286"/>
      <c r="Q102" s="51"/>
      <c r="R102" s="108"/>
      <c r="S102" s="75"/>
      <c r="T102" s="75"/>
      <c r="U102" s="75"/>
      <c r="V102" s="75"/>
      <c r="W102" s="76"/>
      <c r="X102" s="76"/>
      <c r="Y102" s="70"/>
      <c r="Z102" s="167"/>
      <c r="AA102" s="168"/>
      <c r="AB102" s="71"/>
      <c r="AC102" s="71"/>
      <c r="AD102" s="71"/>
      <c r="AE102" s="71"/>
      <c r="AF102" s="71"/>
      <c r="AG102" s="71"/>
      <c r="AH102" s="71"/>
      <c r="AI102" s="77"/>
      <c r="AJ102" s="77"/>
      <c r="AK102" s="70"/>
    </row>
    <row r="103" spans="1:100" ht="31.5" customHeight="1" x14ac:dyDescent="0.15">
      <c r="B103" s="1172" t="s">
        <v>355</v>
      </c>
      <c r="C103" s="1062" t="s">
        <v>77</v>
      </c>
      <c r="D103" s="1064" t="str">
        <f>D49</f>
        <v>氏　名</v>
      </c>
      <c r="E103" s="1066" t="s">
        <v>333</v>
      </c>
      <c r="F103" s="1153" t="s">
        <v>78</v>
      </c>
      <c r="G103" s="1154"/>
      <c r="H103" s="762" t="s">
        <v>79</v>
      </c>
      <c r="I103" s="761"/>
      <c r="J103" s="1071" t="s">
        <v>348</v>
      </c>
      <c r="K103" s="1072"/>
      <c r="L103" s="1072"/>
      <c r="M103" s="1073"/>
      <c r="N103" s="1074" t="s">
        <v>368</v>
      </c>
      <c r="O103" s="1075"/>
      <c r="P103" s="278"/>
      <c r="Q103" s="1145" t="str">
        <f>Q49</f>
        <v>R03
新人戦</v>
      </c>
      <c r="R103" s="1146"/>
      <c r="S103" s="1145" t="str">
        <f>S49</f>
        <v>R04
NHK杯</v>
      </c>
      <c r="T103" s="1174"/>
      <c r="W103" s="70"/>
      <c r="X103" s="76"/>
      <c r="Y103" s="70"/>
      <c r="Z103" s="167"/>
      <c r="AB103" s="71"/>
      <c r="AC103" s="71"/>
      <c r="AD103" s="71"/>
      <c r="AE103" s="71"/>
      <c r="AF103" s="71"/>
      <c r="AG103" s="71"/>
      <c r="AH103" s="71"/>
      <c r="AI103" s="71"/>
      <c r="AJ103" s="71"/>
      <c r="AK103" s="70"/>
    </row>
    <row r="104" spans="1:100" ht="24.75" customHeight="1" thickBot="1" x14ac:dyDescent="0.2">
      <c r="B104" s="1173"/>
      <c r="C104" s="1063"/>
      <c r="D104" s="1065"/>
      <c r="E104" s="1067"/>
      <c r="F104" s="1155"/>
      <c r="G104" s="1156"/>
      <c r="H104" s="949" t="s">
        <v>81</v>
      </c>
      <c r="I104" s="749"/>
      <c r="J104" s="1069" t="s">
        <v>351</v>
      </c>
      <c r="K104" s="1076"/>
      <c r="L104" s="1069" t="s">
        <v>352</v>
      </c>
      <c r="M104" s="1070"/>
      <c r="N104" s="1077" t="s">
        <v>242</v>
      </c>
      <c r="O104" s="1078"/>
      <c r="P104" s="326"/>
      <c r="Q104" s="131" t="s">
        <v>110</v>
      </c>
      <c r="R104" s="132" t="s">
        <v>111</v>
      </c>
      <c r="S104" s="133" t="s">
        <v>110</v>
      </c>
      <c r="T104" s="134" t="s">
        <v>111</v>
      </c>
      <c r="W104" s="70"/>
      <c r="X104" s="76"/>
      <c r="Y104" s="70"/>
      <c r="Z104" s="167"/>
      <c r="AB104" s="71"/>
      <c r="AC104" s="71"/>
      <c r="AD104" s="71"/>
      <c r="AE104" s="71"/>
      <c r="AF104" s="71"/>
      <c r="AG104" s="71"/>
      <c r="AH104" s="71"/>
      <c r="AI104" s="71"/>
      <c r="AJ104" s="71"/>
      <c r="AK104" s="70"/>
    </row>
    <row r="105" spans="1:100" ht="15.75" customHeight="1" thickTop="1" x14ac:dyDescent="0.15">
      <c r="A105" s="5">
        <v>41</v>
      </c>
      <c r="B105" s="673" t="str">
        <f>IF($C$4="", "",$C$4)</f>
        <v/>
      </c>
      <c r="C105" s="457" t="str">
        <f>IF($C$26=TRUE,(Ⅴ２!B46),"表示不可")</f>
        <v>表示不可</v>
      </c>
      <c r="D105" s="458" t="str">
        <f>IF($C$26=TRUE,(Ⅴ２!C46),"表示不可")</f>
        <v>表示不可</v>
      </c>
      <c r="E105" s="459" t="str">
        <f>IF($C$26=TRUE,(Ⅴ２!D46),"表示不可")</f>
        <v>表示不可</v>
      </c>
      <c r="F105" s="460" t="str">
        <f>IF($C$26=TRUE,(Ⅴ２!E46),"表示不可")</f>
        <v>表示不可</v>
      </c>
      <c r="G105" s="443" t="str">
        <f>IF($C$26=TRUE,(Ⅴ２!F46),"表示不可")</f>
        <v>表示不可</v>
      </c>
      <c r="H105" s="431" t="str">
        <f>IF(C105="アナウンス","記入→","")</f>
        <v/>
      </c>
      <c r="I105" s="754" t="str">
        <f>IF($C$26=TRUE,(Ⅴ２!H46),"表示不可")</f>
        <v>表示不可</v>
      </c>
      <c r="J105" s="860" t="str">
        <f>IF($C$26=TRUE,(Ⅴ２!I46),"表示不可")</f>
        <v>表示不可</v>
      </c>
      <c r="K105" s="935" t="str">
        <f>IF($C$26=TRUE,(Ⅴ２!J46),"表示不可")</f>
        <v>表示不可</v>
      </c>
      <c r="L105" s="936" t="str">
        <f>IF(C105="朗読","記入→","")</f>
        <v/>
      </c>
      <c r="M105" s="937" t="str">
        <f>IF($C$26=TRUE,(Ⅴ２!L46),"表示不可")</f>
        <v>表示不可</v>
      </c>
      <c r="N105" s="454" t="str">
        <f>IF($C$26=TRUE,(Ⅴ２!M46),"表示不可")</f>
        <v>表示不可</v>
      </c>
      <c r="O105" s="903" t="str">
        <f>IF($C$26=TRUE,(Ⅴ２!N46),"表示不可")</f>
        <v>表示不可</v>
      </c>
      <c r="P105" s="260"/>
      <c r="Q105" s="823"/>
      <c r="R105" s="824"/>
      <c r="S105" s="135"/>
      <c r="T105" s="825"/>
      <c r="W105" s="70"/>
      <c r="X105" s="70"/>
      <c r="Y105" s="153"/>
      <c r="Z105" s="167"/>
      <c r="AB105" s="71"/>
      <c r="AC105" s="71"/>
      <c r="AD105" s="71"/>
      <c r="AE105" s="71"/>
      <c r="AF105" s="71"/>
      <c r="AG105" s="71"/>
      <c r="AH105" s="71"/>
    </row>
    <row r="106" spans="1:100" ht="15.75" customHeight="1" x14ac:dyDescent="0.15">
      <c r="A106" s="5">
        <v>42</v>
      </c>
      <c r="B106" s="676" t="str">
        <f t="shared" ref="B106:B124" si="6">IF($C$4="", "",$C$4)</f>
        <v/>
      </c>
      <c r="C106" s="461" t="str">
        <f>IF($C$26=TRUE,(Ⅴ２!B47),"表示不可")</f>
        <v>表示不可</v>
      </c>
      <c r="D106" s="462" t="str">
        <f>IF($C$26=TRUE,(Ⅴ２!C47),"表示不可")</f>
        <v>表示不可</v>
      </c>
      <c r="E106" s="463" t="str">
        <f>IF($C$26=TRUE,(Ⅴ２!D47),"表示不可")</f>
        <v>表示不可</v>
      </c>
      <c r="F106" s="464" t="str">
        <f>IF($C$26=TRUE,(Ⅴ２!E47),"表示不可")</f>
        <v>表示不可</v>
      </c>
      <c r="G106" s="422" t="str">
        <f>IF($C$26=TRUE,(Ⅴ２!F47),"表示不可")</f>
        <v>表示不可</v>
      </c>
      <c r="H106" s="465" t="str">
        <f t="shared" ref="H106:H124" si="7">IF(C106="アナウンス","記入→","")</f>
        <v/>
      </c>
      <c r="I106" s="755" t="str">
        <f>IF($C$26=TRUE,(Ⅴ２!H47),"表示不可")</f>
        <v>表示不可</v>
      </c>
      <c r="J106" s="861" t="str">
        <f>IF($C$26=TRUE,(Ⅴ２!I47),"表示不可")</f>
        <v>表示不可</v>
      </c>
      <c r="K106" s="938" t="str">
        <f>IF($C$26=TRUE,(Ⅴ２!J47),"表示不可")</f>
        <v>表示不可</v>
      </c>
      <c r="L106" s="939" t="str">
        <f t="shared" ref="L106:L124" si="8">IF(C106="朗読","記入→","")</f>
        <v/>
      </c>
      <c r="M106" s="940" t="str">
        <f>IF($C$26=TRUE,(Ⅴ２!L47),"表示不可")</f>
        <v>表示不可</v>
      </c>
      <c r="N106" s="468" t="str">
        <f>IF($C$26=TRUE,(Ⅴ２!M47),"表示不可")</f>
        <v>表示不可</v>
      </c>
      <c r="O106" s="904" t="str">
        <f>IF($C$26=TRUE,(Ⅴ２!N47),"表示不可")</f>
        <v>表示不可</v>
      </c>
      <c r="P106" s="260"/>
      <c r="Q106" s="826"/>
      <c r="R106" s="827"/>
      <c r="S106" s="136"/>
      <c r="T106" s="828"/>
      <c r="W106" s="70"/>
      <c r="X106" s="70"/>
      <c r="Y106" s="153"/>
      <c r="Z106" s="167"/>
      <c r="AB106" s="71"/>
      <c r="AC106" s="71"/>
      <c r="AD106" s="71"/>
      <c r="AE106" s="71"/>
      <c r="AF106" s="71"/>
      <c r="AG106" s="71"/>
      <c r="AH106" s="71"/>
    </row>
    <row r="107" spans="1:100" ht="15.75" customHeight="1" x14ac:dyDescent="0.15">
      <c r="A107" s="5">
        <v>43</v>
      </c>
      <c r="B107" s="676" t="str">
        <f t="shared" si="6"/>
        <v/>
      </c>
      <c r="C107" s="461" t="str">
        <f>IF($C$26=TRUE,(Ⅴ２!B48),"表示不可")</f>
        <v>表示不可</v>
      </c>
      <c r="D107" s="462" t="str">
        <f>IF($C$26=TRUE,(Ⅴ２!C48),"表示不可")</f>
        <v>表示不可</v>
      </c>
      <c r="E107" s="463" t="str">
        <f>IF($C$26=TRUE,(Ⅴ２!D48),"表示不可")</f>
        <v>表示不可</v>
      </c>
      <c r="F107" s="464" t="str">
        <f>IF($C$26=TRUE,(Ⅴ２!E48),"表示不可")</f>
        <v>表示不可</v>
      </c>
      <c r="G107" s="422" t="str">
        <f>IF($C$26=TRUE,(Ⅴ２!F48),"表示不可")</f>
        <v>表示不可</v>
      </c>
      <c r="H107" s="465" t="str">
        <f t="shared" si="7"/>
        <v/>
      </c>
      <c r="I107" s="755" t="str">
        <f>IF($C$26=TRUE,(Ⅴ２!H48),"表示不可")</f>
        <v>表示不可</v>
      </c>
      <c r="J107" s="861" t="str">
        <f>IF($C$26=TRUE,(Ⅴ２!I48),"表示不可")</f>
        <v>表示不可</v>
      </c>
      <c r="K107" s="938" t="str">
        <f>IF($C$26=TRUE,(Ⅴ２!J48),"表示不可")</f>
        <v>表示不可</v>
      </c>
      <c r="L107" s="939" t="str">
        <f t="shared" si="8"/>
        <v/>
      </c>
      <c r="M107" s="940" t="str">
        <f>IF($C$26=TRUE,(Ⅴ２!L48),"表示不可")</f>
        <v>表示不可</v>
      </c>
      <c r="N107" s="468" t="str">
        <f>IF($C$26=TRUE,(Ⅴ２!M48),"表示不可")</f>
        <v>表示不可</v>
      </c>
      <c r="O107" s="904" t="str">
        <f>IF($C$26=TRUE,(Ⅴ２!N48),"表示不可")</f>
        <v>表示不可</v>
      </c>
      <c r="P107" s="260"/>
      <c r="Q107" s="826"/>
      <c r="R107" s="827"/>
      <c r="S107" s="136"/>
      <c r="T107" s="828"/>
      <c r="W107" s="70"/>
      <c r="X107" s="70"/>
      <c r="Y107" s="153"/>
      <c r="Z107" s="167"/>
      <c r="AB107" s="71"/>
      <c r="AC107" s="71"/>
      <c r="AD107" s="71"/>
      <c r="AE107" s="71"/>
      <c r="AF107" s="71"/>
      <c r="AG107" s="71"/>
      <c r="AH107" s="71"/>
    </row>
    <row r="108" spans="1:100" ht="15.75" customHeight="1" x14ac:dyDescent="0.15">
      <c r="A108" s="5">
        <v>44</v>
      </c>
      <c r="B108" s="676" t="str">
        <f t="shared" si="6"/>
        <v/>
      </c>
      <c r="C108" s="461" t="str">
        <f>IF($C$26=TRUE,(Ⅴ２!B49),"表示不可")</f>
        <v>表示不可</v>
      </c>
      <c r="D108" s="462" t="str">
        <f>IF($C$26=TRUE,(Ⅴ２!C49),"表示不可")</f>
        <v>表示不可</v>
      </c>
      <c r="E108" s="463" t="str">
        <f>IF($C$26=TRUE,(Ⅴ２!D49),"表示不可")</f>
        <v>表示不可</v>
      </c>
      <c r="F108" s="464" t="str">
        <f>IF($C$26=TRUE,(Ⅴ２!E49),"表示不可")</f>
        <v>表示不可</v>
      </c>
      <c r="G108" s="422" t="str">
        <f>IF($C$26=TRUE,(Ⅴ２!F49),"表示不可")</f>
        <v>表示不可</v>
      </c>
      <c r="H108" s="465" t="str">
        <f t="shared" si="7"/>
        <v/>
      </c>
      <c r="I108" s="755" t="str">
        <f>IF($C$26=TRUE,(Ⅴ２!H49),"表示不可")</f>
        <v>表示不可</v>
      </c>
      <c r="J108" s="861" t="str">
        <f>IF($C$26=TRUE,(Ⅴ２!I49),"表示不可")</f>
        <v>表示不可</v>
      </c>
      <c r="K108" s="938" t="str">
        <f>IF($C$26=TRUE,(Ⅴ２!J49),"表示不可")</f>
        <v>表示不可</v>
      </c>
      <c r="L108" s="939" t="str">
        <f t="shared" si="8"/>
        <v/>
      </c>
      <c r="M108" s="940" t="str">
        <f>IF($C$26=TRUE,(Ⅴ２!L49),"表示不可")</f>
        <v>表示不可</v>
      </c>
      <c r="N108" s="468" t="str">
        <f>IF($C$26=TRUE,(Ⅴ２!M49),"表示不可")</f>
        <v>表示不可</v>
      </c>
      <c r="O108" s="904" t="str">
        <f>IF($C$26=TRUE,(Ⅴ２!N49),"表示不可")</f>
        <v>表示不可</v>
      </c>
      <c r="P108" s="260"/>
      <c r="Q108" s="826"/>
      <c r="R108" s="827"/>
      <c r="S108" s="136"/>
      <c r="T108" s="829"/>
      <c r="W108" s="70"/>
      <c r="X108" s="70"/>
      <c r="Y108" s="153"/>
      <c r="Z108" s="167"/>
      <c r="AB108" s="71"/>
      <c r="AC108" s="71"/>
      <c r="AD108" s="71"/>
      <c r="AE108" s="71"/>
      <c r="AF108" s="71"/>
      <c r="AG108" s="71"/>
      <c r="AH108" s="71"/>
    </row>
    <row r="109" spans="1:100" ht="15.75" customHeight="1" thickBot="1" x14ac:dyDescent="0.2">
      <c r="A109" s="5">
        <v>45</v>
      </c>
      <c r="B109" s="677" t="str">
        <f t="shared" si="6"/>
        <v/>
      </c>
      <c r="C109" s="469" t="str">
        <f>IF($C$26=TRUE,(Ⅴ２!B50),"表示不可")</f>
        <v>表示不可</v>
      </c>
      <c r="D109" s="470" t="str">
        <f>IF($C$26=TRUE,(Ⅴ２!C50),"表示不可")</f>
        <v>表示不可</v>
      </c>
      <c r="E109" s="471" t="str">
        <f>IF($C$26=TRUE,(Ⅴ２!D50),"表示不可")</f>
        <v>表示不可</v>
      </c>
      <c r="F109" s="472" t="str">
        <f>IF($C$26=TRUE,(Ⅴ２!E50),"表示不可")</f>
        <v>表示不可</v>
      </c>
      <c r="G109" s="437" t="str">
        <f>IF($C$26=TRUE,(Ⅴ２!F50),"表示不可")</f>
        <v>表示不可</v>
      </c>
      <c r="H109" s="473" t="str">
        <f t="shared" si="7"/>
        <v/>
      </c>
      <c r="I109" s="756" t="str">
        <f>IF($C$26=TRUE,(Ⅴ２!H50),"表示不可")</f>
        <v>表示不可</v>
      </c>
      <c r="J109" s="862" t="str">
        <f>IF($C$26=TRUE,(Ⅴ２!I50),"表示不可")</f>
        <v>表示不可</v>
      </c>
      <c r="K109" s="941" t="str">
        <f>IF($C$26=TRUE,(Ⅴ２!J50),"表示不可")</f>
        <v>表示不可</v>
      </c>
      <c r="L109" s="942" t="str">
        <f t="shared" si="8"/>
        <v/>
      </c>
      <c r="M109" s="943" t="str">
        <f>IF($C$26=TRUE,(Ⅴ２!L50),"表示不可")</f>
        <v>表示不可</v>
      </c>
      <c r="N109" s="476" t="str">
        <f>IF($C$26=TRUE,(Ⅴ２!M50),"表示不可")</f>
        <v>表示不可</v>
      </c>
      <c r="O109" s="905" t="str">
        <f>IF($C$26=TRUE,(Ⅴ２!N50),"表示不可")</f>
        <v>表示不可</v>
      </c>
      <c r="P109" s="260"/>
      <c r="Q109" s="830"/>
      <c r="R109" s="831"/>
      <c r="S109" s="138"/>
      <c r="T109" s="832"/>
      <c r="W109" s="70"/>
      <c r="X109" s="70"/>
      <c r="Y109" s="153"/>
      <c r="Z109" s="167"/>
      <c r="AB109" s="71"/>
      <c r="AC109" s="71"/>
      <c r="AD109" s="71"/>
      <c r="AE109" s="71"/>
      <c r="AF109" s="71"/>
      <c r="AG109" s="71"/>
      <c r="AH109" s="71"/>
    </row>
    <row r="110" spans="1:100" s="46" customFormat="1" ht="15.75" customHeight="1" x14ac:dyDescent="0.15">
      <c r="A110" s="5">
        <v>46</v>
      </c>
      <c r="B110" s="671" t="str">
        <f t="shared" si="6"/>
        <v/>
      </c>
      <c r="C110" s="478" t="str">
        <f>IF($C$26=TRUE,(Ⅴ２!B51),"表示不可")</f>
        <v>表示不可</v>
      </c>
      <c r="D110" s="479" t="str">
        <f>IF($C$26=TRUE,(Ⅴ２!C51),"表示不可")</f>
        <v>表示不可</v>
      </c>
      <c r="E110" s="418" t="str">
        <f>IF($C$26=TRUE,(Ⅴ２!D51),"表示不可")</f>
        <v>表示不可</v>
      </c>
      <c r="F110" s="419" t="str">
        <f>IF($C$26=TRUE,(Ⅴ２!E51),"表示不可")</f>
        <v>表示不可</v>
      </c>
      <c r="G110" s="330" t="str">
        <f>IF($C$26=TRUE,(Ⅴ２!F51),"表示不可")</f>
        <v>表示不可</v>
      </c>
      <c r="H110" s="420" t="str">
        <f t="shared" si="7"/>
        <v/>
      </c>
      <c r="I110" s="757" t="str">
        <f>IF($C$26=TRUE,(Ⅴ２!H51),"表示不可")</f>
        <v>表示不可</v>
      </c>
      <c r="J110" s="863" t="str">
        <f>IF($C$26=TRUE,(Ⅴ２!I51),"表示不可")</f>
        <v>表示不可</v>
      </c>
      <c r="K110" s="944" t="str">
        <f>IF($C$26=TRUE,(Ⅴ２!J51),"表示不可")</f>
        <v>表示不可</v>
      </c>
      <c r="L110" s="945" t="str">
        <f t="shared" si="8"/>
        <v/>
      </c>
      <c r="M110" s="923" t="str">
        <f>IF($C$26=TRUE,(Ⅴ２!L51),"表示不可")</f>
        <v>表示不可</v>
      </c>
      <c r="N110" s="450" t="str">
        <f>IF($C$26=TRUE,(Ⅴ２!M51),"表示不可")</f>
        <v>表示不可</v>
      </c>
      <c r="O110" s="906" t="str">
        <f>IF($C$26=TRUE,(Ⅴ２!N51),"表示不可")</f>
        <v>表示不可</v>
      </c>
      <c r="P110" s="260"/>
      <c r="Q110" s="833"/>
      <c r="R110" s="834"/>
      <c r="S110" s="139"/>
      <c r="T110" s="835"/>
      <c r="U110" s="154"/>
      <c r="V110" s="154"/>
      <c r="W110" s="70"/>
      <c r="X110" s="70"/>
      <c r="Y110" s="153"/>
      <c r="Z110" s="167"/>
      <c r="AA110" s="168"/>
      <c r="AB110" s="71"/>
      <c r="AC110" s="71"/>
      <c r="AD110" s="71"/>
      <c r="AE110" s="71"/>
      <c r="AF110" s="71"/>
      <c r="AG110" s="71"/>
      <c r="AH110" s="71"/>
      <c r="AI110" s="72"/>
      <c r="AJ110" s="72"/>
      <c r="AK110" s="73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</row>
    <row r="111" spans="1:100" s="46" customFormat="1" ht="15.75" customHeight="1" x14ac:dyDescent="0.15">
      <c r="A111" s="5">
        <v>47</v>
      </c>
      <c r="B111" s="676" t="str">
        <f t="shared" si="6"/>
        <v/>
      </c>
      <c r="C111" s="461" t="str">
        <f>IF($C$26=TRUE,(Ⅴ２!B52),"表示不可")</f>
        <v>表示不可</v>
      </c>
      <c r="D111" s="462" t="str">
        <f>IF($C$26=TRUE,(Ⅴ２!C52),"表示不可")</f>
        <v>表示不可</v>
      </c>
      <c r="E111" s="463" t="str">
        <f>IF($C$26=TRUE,(Ⅴ２!D52),"表示不可")</f>
        <v>表示不可</v>
      </c>
      <c r="F111" s="464" t="str">
        <f>IF($C$26=TRUE,(Ⅴ２!E52),"表示不可")</f>
        <v>表示不可</v>
      </c>
      <c r="G111" s="422" t="str">
        <f>IF($C$26=TRUE,(Ⅴ２!F52),"表示不可")</f>
        <v>表示不可</v>
      </c>
      <c r="H111" s="465" t="str">
        <f t="shared" si="7"/>
        <v/>
      </c>
      <c r="I111" s="755" t="str">
        <f>IF($C$26=TRUE,(Ⅴ２!H52),"表示不可")</f>
        <v>表示不可</v>
      </c>
      <c r="J111" s="861" t="str">
        <f>IF($C$26=TRUE,(Ⅴ２!I52),"表示不可")</f>
        <v>表示不可</v>
      </c>
      <c r="K111" s="938" t="str">
        <f>IF($C$26=TRUE,(Ⅴ２!J52),"表示不可")</f>
        <v>表示不可</v>
      </c>
      <c r="L111" s="939" t="str">
        <f t="shared" si="8"/>
        <v/>
      </c>
      <c r="M111" s="940" t="str">
        <f>IF($C$26=TRUE,(Ⅴ２!L52),"表示不可")</f>
        <v>表示不可</v>
      </c>
      <c r="N111" s="468" t="str">
        <f>IF($C$26=TRUE,(Ⅴ２!M52),"表示不可")</f>
        <v>表示不可</v>
      </c>
      <c r="O111" s="904" t="str">
        <f>IF($C$26=TRUE,(Ⅴ２!N52),"表示不可")</f>
        <v>表示不可</v>
      </c>
      <c r="P111" s="260"/>
      <c r="Q111" s="826"/>
      <c r="R111" s="827"/>
      <c r="S111" s="136"/>
      <c r="T111" s="829"/>
      <c r="U111" s="154"/>
      <c r="V111" s="154"/>
      <c r="W111" s="70"/>
      <c r="X111" s="70"/>
      <c r="Y111" s="153"/>
      <c r="Z111" s="167"/>
      <c r="AA111" s="168"/>
      <c r="AB111" s="71"/>
      <c r="AC111" s="71"/>
      <c r="AD111" s="71"/>
      <c r="AE111" s="71"/>
      <c r="AF111" s="71"/>
      <c r="AG111" s="71"/>
      <c r="AH111" s="71"/>
      <c r="AI111" s="72"/>
      <c r="AJ111" s="72"/>
      <c r="AK111" s="73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</row>
    <row r="112" spans="1:100" s="46" customFormat="1" ht="15.75" customHeight="1" x14ac:dyDescent="0.15">
      <c r="A112" s="5">
        <v>48</v>
      </c>
      <c r="B112" s="676" t="str">
        <f t="shared" si="6"/>
        <v/>
      </c>
      <c r="C112" s="461" t="str">
        <f>IF($C$26=TRUE,(Ⅴ２!B53),"表示不可")</f>
        <v>表示不可</v>
      </c>
      <c r="D112" s="462" t="str">
        <f>IF($C$26=TRUE,(Ⅴ２!C53),"表示不可")</f>
        <v>表示不可</v>
      </c>
      <c r="E112" s="463" t="str">
        <f>IF($C$26=TRUE,(Ⅴ２!D53),"表示不可")</f>
        <v>表示不可</v>
      </c>
      <c r="F112" s="464" t="str">
        <f>IF($C$26=TRUE,(Ⅴ２!E53),"表示不可")</f>
        <v>表示不可</v>
      </c>
      <c r="G112" s="422" t="str">
        <f>IF($C$26=TRUE,(Ⅴ２!F53),"表示不可")</f>
        <v>表示不可</v>
      </c>
      <c r="H112" s="465" t="str">
        <f t="shared" si="7"/>
        <v/>
      </c>
      <c r="I112" s="755" t="str">
        <f>IF($C$26=TRUE,(Ⅴ２!H53),"表示不可")</f>
        <v>表示不可</v>
      </c>
      <c r="J112" s="861" t="str">
        <f>IF($C$26=TRUE,(Ⅴ２!I53),"表示不可")</f>
        <v>表示不可</v>
      </c>
      <c r="K112" s="938" t="str">
        <f>IF($C$26=TRUE,(Ⅴ２!J53),"表示不可")</f>
        <v>表示不可</v>
      </c>
      <c r="L112" s="939" t="str">
        <f t="shared" si="8"/>
        <v/>
      </c>
      <c r="M112" s="940" t="str">
        <f>IF($C$26=TRUE,(Ⅴ２!L53),"表示不可")</f>
        <v>表示不可</v>
      </c>
      <c r="N112" s="468" t="str">
        <f>IF($C$26=TRUE,(Ⅴ２!M53),"表示不可")</f>
        <v>表示不可</v>
      </c>
      <c r="O112" s="904" t="str">
        <f>IF($C$26=TRUE,(Ⅴ２!N53),"表示不可")</f>
        <v>表示不可</v>
      </c>
      <c r="P112" s="260"/>
      <c r="Q112" s="826"/>
      <c r="R112" s="827"/>
      <c r="S112" s="136"/>
      <c r="T112" s="828"/>
      <c r="U112" s="154"/>
      <c r="V112" s="154"/>
      <c r="W112" s="70"/>
      <c r="X112" s="70"/>
      <c r="Y112" s="153"/>
      <c r="Z112" s="167"/>
      <c r="AA112" s="168"/>
      <c r="AB112" s="71"/>
      <c r="AC112" s="71"/>
      <c r="AD112" s="71"/>
      <c r="AE112" s="71"/>
      <c r="AF112" s="71"/>
      <c r="AG112" s="71"/>
      <c r="AH112" s="71"/>
      <c r="AI112" s="72"/>
      <c r="AJ112" s="72"/>
      <c r="AK112" s="73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</row>
    <row r="113" spans="1:100" s="46" customFormat="1" ht="15.75" customHeight="1" x14ac:dyDescent="0.15">
      <c r="A113" s="5">
        <v>49</v>
      </c>
      <c r="B113" s="676" t="str">
        <f t="shared" si="6"/>
        <v/>
      </c>
      <c r="C113" s="461" t="str">
        <f>IF($C$26=TRUE,(Ⅴ２!B54),"表示不可")</f>
        <v>表示不可</v>
      </c>
      <c r="D113" s="462" t="str">
        <f>IF($C$26=TRUE,(Ⅴ２!C54),"表示不可")</f>
        <v>表示不可</v>
      </c>
      <c r="E113" s="463" t="str">
        <f>IF($C$26=TRUE,(Ⅴ２!D54),"表示不可")</f>
        <v>表示不可</v>
      </c>
      <c r="F113" s="464" t="str">
        <f>IF($C$26=TRUE,(Ⅴ２!E54),"表示不可")</f>
        <v>表示不可</v>
      </c>
      <c r="G113" s="422" t="str">
        <f>IF($C$26=TRUE,(Ⅴ２!F54),"表示不可")</f>
        <v>表示不可</v>
      </c>
      <c r="H113" s="465" t="str">
        <f t="shared" si="7"/>
        <v/>
      </c>
      <c r="I113" s="755" t="str">
        <f>IF($C$26=TRUE,(Ⅴ２!H54),"表示不可")</f>
        <v>表示不可</v>
      </c>
      <c r="J113" s="861" t="str">
        <f>IF($C$26=TRUE,(Ⅴ２!I54),"表示不可")</f>
        <v>表示不可</v>
      </c>
      <c r="K113" s="938" t="str">
        <f>IF($C$26=TRUE,(Ⅴ２!J54),"表示不可")</f>
        <v>表示不可</v>
      </c>
      <c r="L113" s="939" t="str">
        <f t="shared" si="8"/>
        <v/>
      </c>
      <c r="M113" s="940" t="str">
        <f>IF($C$26=TRUE,(Ⅴ２!L54),"表示不可")</f>
        <v>表示不可</v>
      </c>
      <c r="N113" s="468" t="str">
        <f>IF($C$26=TRUE,(Ⅴ２!M54),"表示不可")</f>
        <v>表示不可</v>
      </c>
      <c r="O113" s="904" t="str">
        <f>IF($C$26=TRUE,(Ⅴ２!N54),"表示不可")</f>
        <v>表示不可</v>
      </c>
      <c r="P113" s="260"/>
      <c r="Q113" s="826"/>
      <c r="R113" s="827"/>
      <c r="S113" s="136"/>
      <c r="T113" s="828"/>
      <c r="U113" s="154"/>
      <c r="V113" s="154"/>
      <c r="W113" s="70"/>
      <c r="X113" s="70"/>
      <c r="Y113" s="153"/>
      <c r="Z113" s="167"/>
      <c r="AA113" s="168"/>
      <c r="AB113" s="71"/>
      <c r="AC113" s="71"/>
      <c r="AD113" s="71"/>
      <c r="AE113" s="71"/>
      <c r="AF113" s="71"/>
      <c r="AG113" s="71"/>
      <c r="AH113" s="71"/>
      <c r="AI113" s="72"/>
      <c r="AJ113" s="72"/>
      <c r="AK113" s="7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</row>
    <row r="114" spans="1:100" s="46" customFormat="1" ht="15.75" customHeight="1" thickBot="1" x14ac:dyDescent="0.2">
      <c r="A114" s="5">
        <v>50</v>
      </c>
      <c r="B114" s="678" t="str">
        <f t="shared" si="6"/>
        <v/>
      </c>
      <c r="C114" s="480" t="str">
        <f>IF($C$26=TRUE,(Ⅴ２!B55),"表示不可")</f>
        <v>表示不可</v>
      </c>
      <c r="D114" s="481" t="str">
        <f>IF($C$26=TRUE,(Ⅴ２!C55),"表示不可")</f>
        <v>表示不可</v>
      </c>
      <c r="E114" s="482" t="str">
        <f>IF($C$26=TRUE,(Ⅴ２!D55),"表示不可")</f>
        <v>表示不可</v>
      </c>
      <c r="F114" s="483" t="str">
        <f>IF($C$26=TRUE,(Ⅴ２!E55),"表示不可")</f>
        <v>表示不可</v>
      </c>
      <c r="G114" s="426" t="str">
        <f>IF($C$26=TRUE,(Ⅴ２!F55),"表示不可")</f>
        <v>表示不可</v>
      </c>
      <c r="H114" s="484" t="str">
        <f t="shared" si="7"/>
        <v/>
      </c>
      <c r="I114" s="758" t="str">
        <f>IF($C$26=TRUE,(Ⅴ２!H55),"表示不可")</f>
        <v>表示不可</v>
      </c>
      <c r="J114" s="864" t="str">
        <f>IF($C$26=TRUE,(Ⅴ２!I55),"表示不可")</f>
        <v>表示不可</v>
      </c>
      <c r="K114" s="946" t="str">
        <f>IF($C$26=TRUE,(Ⅴ２!J55),"表示不可")</f>
        <v>表示不可</v>
      </c>
      <c r="L114" s="947" t="str">
        <f t="shared" si="8"/>
        <v/>
      </c>
      <c r="M114" s="948" t="str">
        <f>IF($C$26=TRUE,(Ⅴ２!L55),"表示不可")</f>
        <v>表示不可</v>
      </c>
      <c r="N114" s="487" t="str">
        <f>IF($C$26=TRUE,(Ⅴ２!M55),"表示不可")</f>
        <v>表示不可</v>
      </c>
      <c r="O114" s="907" t="str">
        <f>IF($C$26=TRUE,(Ⅴ２!N55),"表示不可")</f>
        <v>表示不可</v>
      </c>
      <c r="P114" s="260"/>
      <c r="Q114" s="836"/>
      <c r="R114" s="837"/>
      <c r="S114" s="140"/>
      <c r="T114" s="838"/>
      <c r="U114" s="154"/>
      <c r="V114" s="154"/>
      <c r="W114" s="70"/>
      <c r="X114" s="70"/>
      <c r="Y114" s="153"/>
      <c r="Z114" s="167"/>
      <c r="AA114" s="168"/>
      <c r="AB114" s="71"/>
      <c r="AC114" s="71"/>
      <c r="AD114" s="71"/>
      <c r="AE114" s="71"/>
      <c r="AF114" s="71"/>
      <c r="AG114" s="71"/>
      <c r="AH114" s="71"/>
      <c r="AI114" s="72"/>
      <c r="AJ114" s="72"/>
      <c r="AK114" s="73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</row>
    <row r="115" spans="1:100" s="46" customFormat="1" ht="15.75" customHeight="1" x14ac:dyDescent="0.15">
      <c r="A115" s="5">
        <v>51</v>
      </c>
      <c r="B115" s="673" t="str">
        <f t="shared" si="6"/>
        <v/>
      </c>
      <c r="C115" s="488" t="str">
        <f>IF($C$26=TRUE,(Ⅴ２!B56),"表示不可")</f>
        <v>表示不可</v>
      </c>
      <c r="D115" s="489" t="str">
        <f>IF($C$26=TRUE,(Ⅴ２!C56),"表示不可")</f>
        <v>表示不可</v>
      </c>
      <c r="E115" s="429" t="str">
        <f>IF($C$26=TRUE,(Ⅴ２!D56),"表示不可")</f>
        <v>表示不可</v>
      </c>
      <c r="F115" s="430" t="str">
        <f>IF($C$26=TRUE,(Ⅴ２!E56),"表示不可")</f>
        <v>表示不可</v>
      </c>
      <c r="G115" s="332" t="str">
        <f>IF($C$26=TRUE,(Ⅴ２!F56),"表示不可")</f>
        <v>表示不可</v>
      </c>
      <c r="H115" s="431" t="str">
        <f t="shared" si="7"/>
        <v/>
      </c>
      <c r="I115" s="759" t="str">
        <f>IF($C$26=TRUE,(Ⅴ２!H56),"表示不可")</f>
        <v>表示不可</v>
      </c>
      <c r="J115" s="860" t="str">
        <f>IF($C$26=TRUE,(Ⅴ２!I56),"表示不可")</f>
        <v>表示不可</v>
      </c>
      <c r="K115" s="935" t="str">
        <f>IF($C$26=TRUE,(Ⅴ２!J56),"表示不可")</f>
        <v>表示不可</v>
      </c>
      <c r="L115" s="936" t="str">
        <f t="shared" si="8"/>
        <v/>
      </c>
      <c r="M115" s="928" t="str">
        <f>IF($C$26=TRUE,(Ⅴ２!L56),"表示不可")</f>
        <v>表示不可</v>
      </c>
      <c r="N115" s="454" t="str">
        <f>IF($C$26=TRUE,(Ⅴ２!M56),"表示不可")</f>
        <v>表示不可</v>
      </c>
      <c r="O115" s="903" t="str">
        <f>IF($C$26=TRUE,(Ⅴ２!N56),"表示不可")</f>
        <v>表示不可</v>
      </c>
      <c r="P115" s="260"/>
      <c r="Q115" s="839"/>
      <c r="R115" s="840"/>
      <c r="S115" s="141"/>
      <c r="T115" s="841"/>
      <c r="U115" s="154"/>
      <c r="V115" s="154"/>
      <c r="W115" s="70"/>
      <c r="X115" s="70"/>
      <c r="Y115" s="153"/>
      <c r="Z115" s="167"/>
      <c r="AA115" s="168"/>
      <c r="AB115" s="71"/>
      <c r="AC115" s="71"/>
      <c r="AD115" s="71"/>
      <c r="AE115" s="71"/>
      <c r="AF115" s="71"/>
      <c r="AG115" s="71"/>
      <c r="AH115" s="71"/>
      <c r="AI115" s="72"/>
      <c r="AJ115" s="72"/>
      <c r="AK115" s="72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</row>
    <row r="116" spans="1:100" s="46" customFormat="1" ht="15.75" customHeight="1" x14ac:dyDescent="0.15">
      <c r="A116" s="5">
        <v>52</v>
      </c>
      <c r="B116" s="676" t="str">
        <f t="shared" si="6"/>
        <v/>
      </c>
      <c r="C116" s="461" t="str">
        <f>IF($C$26=TRUE,(Ⅴ２!B57),"表示不可")</f>
        <v>表示不可</v>
      </c>
      <c r="D116" s="462" t="str">
        <f>IF($C$26=TRUE,(Ⅴ２!C57),"表示不可")</f>
        <v>表示不可</v>
      </c>
      <c r="E116" s="463" t="str">
        <f>IF($C$26=TRUE,(Ⅴ２!D57),"表示不可")</f>
        <v>表示不可</v>
      </c>
      <c r="F116" s="464" t="str">
        <f>IF($C$26=TRUE,(Ⅴ２!E57),"表示不可")</f>
        <v>表示不可</v>
      </c>
      <c r="G116" s="422" t="str">
        <f>IF($C$26=TRUE,(Ⅴ２!F57),"表示不可")</f>
        <v>表示不可</v>
      </c>
      <c r="H116" s="465" t="str">
        <f t="shared" si="7"/>
        <v/>
      </c>
      <c r="I116" s="755" t="str">
        <f>IF($C$26=TRUE,(Ⅴ２!H57),"表示不可")</f>
        <v>表示不可</v>
      </c>
      <c r="J116" s="861" t="str">
        <f>IF($C$26=TRUE,(Ⅴ２!I57),"表示不可")</f>
        <v>表示不可</v>
      </c>
      <c r="K116" s="938" t="str">
        <f>IF($C$26=TRUE,(Ⅴ２!J57),"表示不可")</f>
        <v>表示不可</v>
      </c>
      <c r="L116" s="939" t="str">
        <f t="shared" si="8"/>
        <v/>
      </c>
      <c r="M116" s="940" t="str">
        <f>IF($C$26=TRUE,(Ⅴ２!L57),"表示不可")</f>
        <v>表示不可</v>
      </c>
      <c r="N116" s="468" t="str">
        <f>IF($C$26=TRUE,(Ⅴ２!M57),"表示不可")</f>
        <v>表示不可</v>
      </c>
      <c r="O116" s="904" t="str">
        <f>IF($C$26=TRUE,(Ⅴ２!N57),"表示不可")</f>
        <v>表示不可</v>
      </c>
      <c r="P116" s="260"/>
      <c r="Q116" s="826"/>
      <c r="R116" s="827"/>
      <c r="S116" s="136"/>
      <c r="T116" s="829"/>
      <c r="U116" s="154"/>
      <c r="V116" s="154"/>
      <c r="W116" s="70"/>
      <c r="X116" s="70"/>
      <c r="Y116" s="153"/>
      <c r="Z116" s="167"/>
      <c r="AA116" s="168"/>
      <c r="AB116" s="71"/>
      <c r="AC116" s="71"/>
      <c r="AD116" s="71"/>
      <c r="AE116" s="71"/>
      <c r="AF116" s="71"/>
      <c r="AG116" s="71"/>
      <c r="AH116" s="71"/>
      <c r="AI116" s="72"/>
      <c r="AJ116" s="72"/>
      <c r="AK116" s="72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</row>
    <row r="117" spans="1:100" ht="15.75" customHeight="1" x14ac:dyDescent="0.15">
      <c r="A117" s="5">
        <v>53</v>
      </c>
      <c r="B117" s="676" t="str">
        <f t="shared" si="6"/>
        <v/>
      </c>
      <c r="C117" s="461" t="str">
        <f>IF($C$26=TRUE,(Ⅴ２!B58),"表示不可")</f>
        <v>表示不可</v>
      </c>
      <c r="D117" s="462" t="str">
        <f>IF($C$26=TRUE,(Ⅴ２!C58),"表示不可")</f>
        <v>表示不可</v>
      </c>
      <c r="E117" s="463" t="str">
        <f>IF($C$26=TRUE,(Ⅴ２!D58),"表示不可")</f>
        <v>表示不可</v>
      </c>
      <c r="F117" s="464" t="str">
        <f>IF($C$26=TRUE,(Ⅴ２!E58),"表示不可")</f>
        <v>表示不可</v>
      </c>
      <c r="G117" s="422" t="str">
        <f>IF($C$26=TRUE,(Ⅴ２!F58),"表示不可")</f>
        <v>表示不可</v>
      </c>
      <c r="H117" s="465" t="str">
        <f t="shared" si="7"/>
        <v/>
      </c>
      <c r="I117" s="755" t="str">
        <f>IF($C$26=TRUE,(Ⅴ２!H58),"表示不可")</f>
        <v>表示不可</v>
      </c>
      <c r="J117" s="861" t="str">
        <f>IF($C$26=TRUE,(Ⅴ２!I58),"表示不可")</f>
        <v>表示不可</v>
      </c>
      <c r="K117" s="938" t="str">
        <f>IF($C$26=TRUE,(Ⅴ２!J58),"表示不可")</f>
        <v>表示不可</v>
      </c>
      <c r="L117" s="939" t="str">
        <f t="shared" si="8"/>
        <v/>
      </c>
      <c r="M117" s="940" t="str">
        <f>IF($C$26=TRUE,(Ⅴ２!L58),"表示不可")</f>
        <v>表示不可</v>
      </c>
      <c r="N117" s="468" t="str">
        <f>IF($C$26=TRUE,(Ⅴ２!M58),"表示不可")</f>
        <v>表示不可</v>
      </c>
      <c r="O117" s="904" t="str">
        <f>IF($C$26=TRUE,(Ⅴ２!N58),"表示不可")</f>
        <v>表示不可</v>
      </c>
      <c r="P117" s="260"/>
      <c r="Q117" s="826"/>
      <c r="R117" s="827"/>
      <c r="S117" s="136"/>
      <c r="T117" s="828"/>
      <c r="W117" s="70"/>
      <c r="X117" s="70"/>
      <c r="Y117" s="153"/>
      <c r="Z117" s="167"/>
      <c r="AB117" s="71"/>
      <c r="AC117" s="71"/>
      <c r="AD117" s="71"/>
      <c r="AE117" s="71"/>
      <c r="AF117" s="71"/>
      <c r="AG117" s="71"/>
      <c r="AH117" s="71"/>
      <c r="AK117" s="72"/>
    </row>
    <row r="118" spans="1:100" ht="15.75" customHeight="1" x14ac:dyDescent="0.15">
      <c r="A118" s="5">
        <v>54</v>
      </c>
      <c r="B118" s="676" t="str">
        <f t="shared" si="6"/>
        <v/>
      </c>
      <c r="C118" s="461" t="str">
        <f>IF($C$26=TRUE,(Ⅴ２!B59),"表示不可")</f>
        <v>表示不可</v>
      </c>
      <c r="D118" s="462" t="str">
        <f>IF($C$26=TRUE,(Ⅴ２!C59),"表示不可")</f>
        <v>表示不可</v>
      </c>
      <c r="E118" s="463" t="str">
        <f>IF($C$26=TRUE,(Ⅴ２!D59),"表示不可")</f>
        <v>表示不可</v>
      </c>
      <c r="F118" s="464" t="str">
        <f>IF($C$26=TRUE,(Ⅴ２!E59),"表示不可")</f>
        <v>表示不可</v>
      </c>
      <c r="G118" s="422" t="str">
        <f>IF($C$26=TRUE,(Ⅴ２!F59),"表示不可")</f>
        <v>表示不可</v>
      </c>
      <c r="H118" s="465" t="str">
        <f t="shared" si="7"/>
        <v/>
      </c>
      <c r="I118" s="755" t="str">
        <f>IF($C$26=TRUE,(Ⅴ２!H59),"表示不可")</f>
        <v>表示不可</v>
      </c>
      <c r="J118" s="861" t="str">
        <f>IF($C$26=TRUE,(Ⅴ２!I59),"表示不可")</f>
        <v>表示不可</v>
      </c>
      <c r="K118" s="938" t="str">
        <f>IF($C$26=TRUE,(Ⅴ２!J59),"表示不可")</f>
        <v>表示不可</v>
      </c>
      <c r="L118" s="939" t="str">
        <f t="shared" si="8"/>
        <v/>
      </c>
      <c r="M118" s="940" t="str">
        <f>IF($C$26=TRUE,(Ⅴ２!L59),"表示不可")</f>
        <v>表示不可</v>
      </c>
      <c r="N118" s="468" t="str">
        <f>IF($C$26=TRUE,(Ⅴ２!M59),"表示不可")</f>
        <v>表示不可</v>
      </c>
      <c r="O118" s="904" t="str">
        <f>IF($C$26=TRUE,(Ⅴ２!N59),"表示不可")</f>
        <v>表示不可</v>
      </c>
      <c r="P118" s="260"/>
      <c r="Q118" s="826"/>
      <c r="R118" s="827"/>
      <c r="S118" s="826"/>
      <c r="T118" s="828"/>
      <c r="W118" s="70"/>
      <c r="X118" s="70"/>
      <c r="Y118" s="153"/>
      <c r="Z118" s="167"/>
      <c r="AB118" s="71"/>
      <c r="AC118" s="71"/>
      <c r="AD118" s="71"/>
      <c r="AE118" s="71"/>
      <c r="AF118" s="71"/>
      <c r="AG118" s="71"/>
      <c r="AH118" s="71"/>
      <c r="AK118" s="72"/>
    </row>
    <row r="119" spans="1:100" ht="15.75" customHeight="1" thickBot="1" x14ac:dyDescent="0.2">
      <c r="A119" s="5">
        <v>55</v>
      </c>
      <c r="B119" s="677" t="str">
        <f t="shared" si="6"/>
        <v/>
      </c>
      <c r="C119" s="469" t="str">
        <f>IF($C$26=TRUE,(Ⅴ２!B60),"表示不可")</f>
        <v>表示不可</v>
      </c>
      <c r="D119" s="470" t="str">
        <f>IF($C$26=TRUE,(Ⅴ２!C60),"表示不可")</f>
        <v>表示不可</v>
      </c>
      <c r="E119" s="471" t="str">
        <f>IF($C$26=TRUE,(Ⅴ２!D60),"表示不可")</f>
        <v>表示不可</v>
      </c>
      <c r="F119" s="472" t="str">
        <f>IF($C$26=TRUE,(Ⅴ２!E60),"表示不可")</f>
        <v>表示不可</v>
      </c>
      <c r="G119" s="437" t="str">
        <f>IF($C$26=TRUE,(Ⅴ２!F60),"表示不可")</f>
        <v>表示不可</v>
      </c>
      <c r="H119" s="473" t="str">
        <f t="shared" si="7"/>
        <v/>
      </c>
      <c r="I119" s="756" t="str">
        <f>IF($C$26=TRUE,(Ⅴ２!H60),"表示不可")</f>
        <v>表示不可</v>
      </c>
      <c r="J119" s="862" t="str">
        <f>IF($C$26=TRUE,(Ⅴ２!I60),"表示不可")</f>
        <v>表示不可</v>
      </c>
      <c r="K119" s="941" t="str">
        <f>IF($C$26=TRUE,(Ⅴ２!J60),"表示不可")</f>
        <v>表示不可</v>
      </c>
      <c r="L119" s="942" t="str">
        <f t="shared" si="8"/>
        <v/>
      </c>
      <c r="M119" s="943" t="str">
        <f>IF($C$26=TRUE,(Ⅴ２!L60),"表示不可")</f>
        <v>表示不可</v>
      </c>
      <c r="N119" s="476" t="str">
        <f>IF($C$26=TRUE,(Ⅴ２!M60),"表示不可")</f>
        <v>表示不可</v>
      </c>
      <c r="O119" s="905" t="str">
        <f>IF($C$26=TRUE,(Ⅴ２!N60),"表示不可")</f>
        <v>表示不可</v>
      </c>
      <c r="P119" s="260"/>
      <c r="Q119" s="830"/>
      <c r="R119" s="831"/>
      <c r="S119" s="830"/>
      <c r="T119" s="832"/>
      <c r="W119" s="70"/>
      <c r="X119" s="70"/>
      <c r="Y119" s="153"/>
      <c r="Z119" s="167"/>
      <c r="AB119" s="71"/>
      <c r="AC119" s="71"/>
      <c r="AD119" s="71"/>
      <c r="AE119" s="71"/>
      <c r="AF119" s="71"/>
      <c r="AG119" s="71"/>
      <c r="AH119" s="71"/>
      <c r="AK119" s="72"/>
    </row>
    <row r="120" spans="1:100" ht="15.75" customHeight="1" x14ac:dyDescent="0.15">
      <c r="A120" s="5">
        <v>56</v>
      </c>
      <c r="B120" s="671" t="str">
        <f t="shared" si="6"/>
        <v/>
      </c>
      <c r="C120" s="478" t="str">
        <f>IF($C$26=TRUE,(Ⅴ２!B61),"表示不可")</f>
        <v>表示不可</v>
      </c>
      <c r="D120" s="479" t="str">
        <f>IF($C$26=TRUE,(Ⅴ２!C61),"表示不可")</f>
        <v>表示不可</v>
      </c>
      <c r="E120" s="418" t="str">
        <f>IF($C$26=TRUE,(Ⅴ２!D61),"表示不可")</f>
        <v>表示不可</v>
      </c>
      <c r="F120" s="419" t="str">
        <f>IF($C$26=TRUE,(Ⅴ２!E61),"表示不可")</f>
        <v>表示不可</v>
      </c>
      <c r="G120" s="330" t="str">
        <f>IF($C$26=TRUE,(Ⅴ２!F61),"表示不可")</f>
        <v>表示不可</v>
      </c>
      <c r="H120" s="420" t="str">
        <f t="shared" si="7"/>
        <v/>
      </c>
      <c r="I120" s="757" t="str">
        <f>IF($C$26=TRUE,(Ⅴ２!H61),"表示不可")</f>
        <v>表示不可</v>
      </c>
      <c r="J120" s="863" t="str">
        <f>IF($C$26=TRUE,(Ⅴ２!I61),"表示不可")</f>
        <v>表示不可</v>
      </c>
      <c r="K120" s="944" t="str">
        <f>IF($C$26=TRUE,(Ⅴ２!J61),"表示不可")</f>
        <v>表示不可</v>
      </c>
      <c r="L120" s="945" t="str">
        <f t="shared" si="8"/>
        <v/>
      </c>
      <c r="M120" s="923" t="str">
        <f>IF($C$26=TRUE,(Ⅴ２!L61),"表示不可")</f>
        <v>表示不可</v>
      </c>
      <c r="N120" s="450" t="str">
        <f>IF($C$26=TRUE,(Ⅴ２!M61),"表示不可")</f>
        <v>表示不可</v>
      </c>
      <c r="O120" s="906" t="str">
        <f>IF($C$26=TRUE,(Ⅴ２!N61),"表示不可")</f>
        <v>表示不可</v>
      </c>
      <c r="P120" s="260"/>
      <c r="Q120" s="833"/>
      <c r="R120" s="834"/>
      <c r="S120" s="833"/>
      <c r="T120" s="835"/>
      <c r="W120" s="70"/>
      <c r="X120" s="70"/>
      <c r="Y120" s="153"/>
      <c r="Z120" s="167"/>
      <c r="AB120" s="71"/>
      <c r="AC120" s="71"/>
      <c r="AD120" s="71"/>
      <c r="AE120" s="71"/>
      <c r="AF120" s="71"/>
      <c r="AG120" s="71"/>
      <c r="AH120" s="71"/>
      <c r="AK120" s="72"/>
    </row>
    <row r="121" spans="1:100" ht="15.75" customHeight="1" x14ac:dyDescent="0.15">
      <c r="A121" s="5">
        <v>57</v>
      </c>
      <c r="B121" s="676" t="str">
        <f t="shared" si="6"/>
        <v/>
      </c>
      <c r="C121" s="461" t="str">
        <f>IF($C$26=TRUE,(Ⅴ２!B62),"表示不可")</f>
        <v>表示不可</v>
      </c>
      <c r="D121" s="462" t="str">
        <f>IF($C$26=TRUE,(Ⅴ２!C62),"表示不可")</f>
        <v>表示不可</v>
      </c>
      <c r="E121" s="463" t="str">
        <f>IF($C$26=TRUE,(Ⅴ２!D62),"表示不可")</f>
        <v>表示不可</v>
      </c>
      <c r="F121" s="464" t="str">
        <f>IF($C$26=TRUE,(Ⅴ２!E62),"表示不可")</f>
        <v>表示不可</v>
      </c>
      <c r="G121" s="422" t="str">
        <f>IF($C$26=TRUE,(Ⅴ２!F62),"表示不可")</f>
        <v>表示不可</v>
      </c>
      <c r="H121" s="465" t="str">
        <f t="shared" si="7"/>
        <v/>
      </c>
      <c r="I121" s="755" t="str">
        <f>IF($C$26=TRUE,(Ⅴ２!H62),"表示不可")</f>
        <v>表示不可</v>
      </c>
      <c r="J121" s="861" t="str">
        <f>IF($C$26=TRUE,(Ⅴ２!I62),"表示不可")</f>
        <v>表示不可</v>
      </c>
      <c r="K121" s="938" t="str">
        <f>IF($C$26=TRUE,(Ⅴ２!J62),"表示不可")</f>
        <v>表示不可</v>
      </c>
      <c r="L121" s="939" t="str">
        <f t="shared" si="8"/>
        <v/>
      </c>
      <c r="M121" s="940" t="str">
        <f>IF($C$26=TRUE,(Ⅴ２!L62),"表示不可")</f>
        <v>表示不可</v>
      </c>
      <c r="N121" s="468" t="str">
        <f>IF($C$26=TRUE,(Ⅴ２!M62),"表示不可")</f>
        <v>表示不可</v>
      </c>
      <c r="O121" s="904" t="str">
        <f>IF($C$26=TRUE,(Ⅴ２!N62),"表示不可")</f>
        <v>表示不可</v>
      </c>
      <c r="P121" s="260"/>
      <c r="Q121" s="826"/>
      <c r="R121" s="827"/>
      <c r="S121" s="826"/>
      <c r="T121" s="828"/>
      <c r="W121" s="70"/>
      <c r="X121" s="70"/>
      <c r="Y121" s="153"/>
      <c r="Z121" s="167"/>
      <c r="AB121" s="71"/>
      <c r="AC121" s="71"/>
      <c r="AD121" s="71"/>
      <c r="AE121" s="71"/>
      <c r="AF121" s="71"/>
      <c r="AG121" s="71"/>
      <c r="AH121" s="71"/>
      <c r="AK121" s="72"/>
    </row>
    <row r="122" spans="1:100" ht="15.75" customHeight="1" x14ac:dyDescent="0.15">
      <c r="A122" s="5">
        <v>58</v>
      </c>
      <c r="B122" s="676" t="str">
        <f t="shared" si="6"/>
        <v/>
      </c>
      <c r="C122" s="461" t="str">
        <f>IF($C$26=TRUE,(Ⅴ２!B63),"表示不可")</f>
        <v>表示不可</v>
      </c>
      <c r="D122" s="462" t="str">
        <f>IF($C$26=TRUE,(Ⅴ２!C63),"表示不可")</f>
        <v>表示不可</v>
      </c>
      <c r="E122" s="463" t="str">
        <f>IF($C$26=TRUE,(Ⅴ２!D63),"表示不可")</f>
        <v>表示不可</v>
      </c>
      <c r="F122" s="464" t="str">
        <f>IF($C$26=TRUE,(Ⅴ２!E63),"表示不可")</f>
        <v>表示不可</v>
      </c>
      <c r="G122" s="422" t="str">
        <f>IF($C$26=TRUE,(Ⅴ２!F63),"表示不可")</f>
        <v>表示不可</v>
      </c>
      <c r="H122" s="465" t="str">
        <f t="shared" si="7"/>
        <v/>
      </c>
      <c r="I122" s="755" t="str">
        <f>IF($C$26=TRUE,(Ⅴ２!H63),"表示不可")</f>
        <v>表示不可</v>
      </c>
      <c r="J122" s="861" t="str">
        <f>IF($C$26=TRUE,(Ⅴ２!I63),"表示不可")</f>
        <v>表示不可</v>
      </c>
      <c r="K122" s="938" t="str">
        <f>IF($C$26=TRUE,(Ⅴ２!J63),"表示不可")</f>
        <v>表示不可</v>
      </c>
      <c r="L122" s="939" t="str">
        <f t="shared" si="8"/>
        <v/>
      </c>
      <c r="M122" s="940" t="str">
        <f>IF($C$26=TRUE,(Ⅴ２!L63),"表示不可")</f>
        <v>表示不可</v>
      </c>
      <c r="N122" s="468" t="str">
        <f>IF($C$26=TRUE,(Ⅴ２!M63),"表示不可")</f>
        <v>表示不可</v>
      </c>
      <c r="O122" s="904" t="str">
        <f>IF($C$26=TRUE,(Ⅴ２!N63),"表示不可")</f>
        <v>表示不可</v>
      </c>
      <c r="P122" s="260"/>
      <c r="Q122" s="826"/>
      <c r="R122" s="827"/>
      <c r="S122" s="826"/>
      <c r="T122" s="828"/>
      <c r="W122" s="70"/>
      <c r="X122" s="70"/>
      <c r="Y122" s="153"/>
      <c r="Z122" s="167"/>
      <c r="AB122" s="71"/>
      <c r="AC122" s="71"/>
      <c r="AD122" s="71"/>
      <c r="AE122" s="71"/>
      <c r="AF122" s="71"/>
      <c r="AG122" s="71"/>
      <c r="AH122" s="71"/>
      <c r="AK122" s="72"/>
    </row>
    <row r="123" spans="1:100" ht="15.75" customHeight="1" x14ac:dyDescent="0.15">
      <c r="A123" s="5">
        <v>59</v>
      </c>
      <c r="B123" s="676" t="str">
        <f t="shared" si="6"/>
        <v/>
      </c>
      <c r="C123" s="461" t="str">
        <f>IF($C$26=TRUE,(Ⅴ２!B64),"表示不可")</f>
        <v>表示不可</v>
      </c>
      <c r="D123" s="462" t="str">
        <f>IF($C$26=TRUE,(Ⅴ２!C64),"表示不可")</f>
        <v>表示不可</v>
      </c>
      <c r="E123" s="463" t="str">
        <f>IF($C$26=TRUE,(Ⅴ２!D64),"表示不可")</f>
        <v>表示不可</v>
      </c>
      <c r="F123" s="464" t="str">
        <f>IF($C$26=TRUE,(Ⅴ２!E64),"表示不可")</f>
        <v>表示不可</v>
      </c>
      <c r="G123" s="422" t="str">
        <f>IF($C$26=TRUE,(Ⅴ２!F64),"表示不可")</f>
        <v>表示不可</v>
      </c>
      <c r="H123" s="465" t="str">
        <f t="shared" si="7"/>
        <v/>
      </c>
      <c r="I123" s="755" t="str">
        <f>IF($C$26=TRUE,(Ⅴ２!H64),"表示不可")</f>
        <v>表示不可</v>
      </c>
      <c r="J123" s="861" t="str">
        <f>IF($C$26=TRUE,(Ⅴ２!I64),"表示不可")</f>
        <v>表示不可</v>
      </c>
      <c r="K123" s="938" t="str">
        <f>IF($C$26=TRUE,(Ⅴ２!J64),"表示不可")</f>
        <v>表示不可</v>
      </c>
      <c r="L123" s="939" t="str">
        <f t="shared" si="8"/>
        <v/>
      </c>
      <c r="M123" s="940" t="str">
        <f>IF($C$26=TRUE,(Ⅴ２!L64),"表示不可")</f>
        <v>表示不可</v>
      </c>
      <c r="N123" s="468" t="str">
        <f>IF($C$26=TRUE,(Ⅴ２!M64),"表示不可")</f>
        <v>表示不可</v>
      </c>
      <c r="O123" s="904" t="str">
        <f>IF($C$26=TRUE,(Ⅴ２!N64),"表示不可")</f>
        <v>表示不可</v>
      </c>
      <c r="P123" s="260"/>
      <c r="Q123" s="826"/>
      <c r="R123" s="827"/>
      <c r="S123" s="826"/>
      <c r="T123" s="828"/>
      <c r="W123" s="70"/>
      <c r="X123" s="70"/>
      <c r="Y123" s="153"/>
      <c r="Z123" s="167"/>
      <c r="AB123" s="71"/>
      <c r="AC123" s="71"/>
      <c r="AD123" s="71"/>
      <c r="AE123" s="71"/>
      <c r="AF123" s="71"/>
      <c r="AG123" s="71"/>
      <c r="AH123" s="71"/>
      <c r="AK123" s="72"/>
    </row>
    <row r="124" spans="1:100" ht="15.75" customHeight="1" thickBot="1" x14ac:dyDescent="0.2">
      <c r="A124" s="5">
        <v>60</v>
      </c>
      <c r="B124" s="677" t="str">
        <f t="shared" si="6"/>
        <v/>
      </c>
      <c r="C124" s="469" t="str">
        <f>IF($C$26=TRUE,(Ⅴ２!B65),"表示不可")</f>
        <v>表示不可</v>
      </c>
      <c r="D124" s="470" t="str">
        <f>IF($C$26=TRUE,(Ⅴ２!C65),"表示不可")</f>
        <v>表示不可</v>
      </c>
      <c r="E124" s="471" t="str">
        <f>IF($C$26=TRUE,(Ⅴ２!D65),"表示不可")</f>
        <v>表示不可</v>
      </c>
      <c r="F124" s="472" t="str">
        <f>IF($C$26=TRUE,(Ⅴ２!E65),"表示不可")</f>
        <v>表示不可</v>
      </c>
      <c r="G124" s="437" t="str">
        <f>IF($C$26=TRUE,(Ⅴ２!F65),"表示不可")</f>
        <v>表示不可</v>
      </c>
      <c r="H124" s="473" t="str">
        <f t="shared" si="7"/>
        <v/>
      </c>
      <c r="I124" s="756" t="str">
        <f>IF($C$26=TRUE,(Ⅴ２!H65),"表示不可")</f>
        <v>表示不可</v>
      </c>
      <c r="J124" s="862" t="str">
        <f>IF($C$26=TRUE,(Ⅴ２!I65),"表示不可")</f>
        <v>表示不可</v>
      </c>
      <c r="K124" s="941" t="str">
        <f>IF($C$26=TRUE,(Ⅴ２!J65),"表示不可")</f>
        <v>表示不可</v>
      </c>
      <c r="L124" s="942" t="str">
        <f t="shared" si="8"/>
        <v/>
      </c>
      <c r="M124" s="943" t="str">
        <f>IF($C$26=TRUE,(Ⅴ２!L65),"表示不可")</f>
        <v>表示不可</v>
      </c>
      <c r="N124" s="476" t="str">
        <f>IF($C$26=TRUE,(Ⅴ２!M65),"表示不可")</f>
        <v>表示不可</v>
      </c>
      <c r="O124" s="905" t="str">
        <f>IF($C$26=TRUE,(Ⅴ２!N65),"表示不可")</f>
        <v>表示不可</v>
      </c>
      <c r="P124" s="260"/>
      <c r="Q124" s="830"/>
      <c r="R124" s="831"/>
      <c r="S124" s="830"/>
      <c r="T124" s="832"/>
      <c r="W124" s="70"/>
      <c r="X124" s="70"/>
      <c r="Y124" s="153"/>
      <c r="Z124" s="167"/>
      <c r="AB124" s="71"/>
      <c r="AC124" s="71"/>
      <c r="AD124" s="71"/>
      <c r="AE124" s="71"/>
      <c r="AF124" s="71"/>
      <c r="AG124" s="71"/>
      <c r="AH124" s="71"/>
      <c r="AK124" s="72"/>
    </row>
    <row r="125" spans="1:100" ht="6" customHeight="1" x14ac:dyDescent="0.15">
      <c r="Q125" s="143"/>
      <c r="R125" s="143"/>
      <c r="S125" s="143"/>
      <c r="T125" s="143"/>
      <c r="W125" s="70"/>
      <c r="X125" s="70"/>
      <c r="Y125" s="153"/>
      <c r="Z125" s="167"/>
      <c r="AB125" s="71"/>
      <c r="AC125" s="71"/>
      <c r="AD125" s="71"/>
      <c r="AE125" s="71"/>
      <c r="AF125" s="71"/>
      <c r="AG125" s="71"/>
      <c r="AH125" s="71"/>
      <c r="AK125" s="72"/>
    </row>
    <row r="126" spans="1:100" ht="15.75" customHeight="1" x14ac:dyDescent="0.15">
      <c r="Q126" s="143"/>
      <c r="R126" s="143"/>
      <c r="S126" s="143"/>
      <c r="T126" s="143"/>
      <c r="W126" s="70"/>
      <c r="X126" s="70"/>
      <c r="Y126" s="153"/>
      <c r="Z126" s="167"/>
      <c r="AB126" s="632"/>
      <c r="AC126" s="632"/>
      <c r="AD126" s="632"/>
      <c r="AE126" s="632"/>
      <c r="AF126" s="632"/>
      <c r="AG126" s="632"/>
      <c r="AH126" s="632"/>
      <c r="AK126" s="72"/>
    </row>
    <row r="127" spans="1:100" ht="15.75" customHeight="1" x14ac:dyDescent="0.15">
      <c r="Q127" s="143"/>
      <c r="R127" s="143"/>
      <c r="S127" s="143"/>
      <c r="T127" s="143"/>
      <c r="W127" s="70"/>
      <c r="X127" s="70"/>
      <c r="Y127" s="153"/>
      <c r="Z127" s="167"/>
      <c r="AB127" s="632"/>
      <c r="AC127" s="632"/>
      <c r="AD127" s="632"/>
      <c r="AE127" s="632"/>
      <c r="AF127" s="632"/>
      <c r="AG127" s="632"/>
      <c r="AH127" s="632"/>
      <c r="AK127" s="72"/>
    </row>
    <row r="128" spans="1:100" ht="15.75" customHeight="1" x14ac:dyDescent="0.15">
      <c r="Q128" s="143"/>
      <c r="R128" s="143"/>
      <c r="S128" s="143"/>
      <c r="T128" s="143"/>
      <c r="W128" s="70"/>
      <c r="X128" s="70"/>
      <c r="Y128" s="153"/>
      <c r="Z128" s="167"/>
      <c r="AB128" s="632"/>
      <c r="AC128" s="632"/>
      <c r="AD128" s="632"/>
      <c r="AE128" s="632"/>
      <c r="AF128" s="632"/>
      <c r="AG128" s="632"/>
      <c r="AH128" s="632"/>
      <c r="AK128" s="72"/>
    </row>
    <row r="129" spans="17:37" ht="15.75" customHeight="1" x14ac:dyDescent="0.15">
      <c r="Q129" s="143"/>
      <c r="R129" s="143"/>
      <c r="S129" s="143"/>
      <c r="T129" s="143"/>
      <c r="W129" s="70"/>
      <c r="X129" s="70"/>
      <c r="Y129" s="153"/>
      <c r="Z129" s="167"/>
      <c r="AB129" s="632"/>
      <c r="AC129" s="632"/>
      <c r="AD129" s="632"/>
      <c r="AE129" s="632"/>
      <c r="AF129" s="632"/>
      <c r="AG129" s="632"/>
      <c r="AH129" s="632"/>
      <c r="AK129" s="72"/>
    </row>
    <row r="130" spans="17:37" ht="15.75" customHeight="1" x14ac:dyDescent="0.15">
      <c r="Q130" s="143"/>
      <c r="R130" s="143"/>
      <c r="S130" s="143"/>
      <c r="T130" s="143"/>
      <c r="W130" s="70"/>
      <c r="X130" s="70"/>
      <c r="Y130" s="153"/>
      <c r="Z130" s="167"/>
      <c r="AB130" s="632"/>
      <c r="AC130" s="632"/>
      <c r="AD130" s="632"/>
      <c r="AE130" s="632"/>
      <c r="AF130" s="632"/>
      <c r="AG130" s="632"/>
      <c r="AH130" s="632"/>
      <c r="AK130" s="72"/>
    </row>
    <row r="131" spans="17:37" ht="15.75" customHeight="1" x14ac:dyDescent="0.15">
      <c r="Q131" s="143"/>
      <c r="R131" s="143"/>
      <c r="S131" s="143"/>
      <c r="T131" s="143"/>
      <c r="W131" s="70"/>
      <c r="X131" s="70"/>
      <c r="Y131" s="153"/>
      <c r="Z131" s="167"/>
      <c r="AB131" s="632"/>
      <c r="AC131" s="632"/>
      <c r="AD131" s="632"/>
      <c r="AE131" s="632"/>
      <c r="AF131" s="632"/>
      <c r="AG131" s="632"/>
      <c r="AH131" s="632"/>
      <c r="AK131" s="72"/>
    </row>
    <row r="132" spans="17:37" ht="15.75" customHeight="1" x14ac:dyDescent="0.15">
      <c r="Q132" s="143"/>
      <c r="R132" s="143"/>
      <c r="S132" s="143"/>
      <c r="T132" s="143"/>
      <c r="W132" s="70"/>
      <c r="X132" s="70"/>
      <c r="Y132" s="153"/>
      <c r="Z132" s="167"/>
      <c r="AB132" s="632"/>
      <c r="AC132" s="632"/>
      <c r="AD132" s="632"/>
      <c r="AE132" s="632"/>
      <c r="AF132" s="632"/>
      <c r="AG132" s="632"/>
      <c r="AH132" s="632"/>
      <c r="AK132" s="72"/>
    </row>
    <row r="133" spans="17:37" ht="15.75" customHeight="1" x14ac:dyDescent="0.15">
      <c r="Q133" s="143"/>
      <c r="R133" s="143"/>
      <c r="S133" s="143"/>
      <c r="T133" s="143"/>
      <c r="W133" s="70"/>
      <c r="X133" s="70"/>
      <c r="Y133" s="153"/>
      <c r="Z133" s="167"/>
      <c r="AB133" s="632"/>
      <c r="AC133" s="632"/>
      <c r="AD133" s="632"/>
      <c r="AE133" s="632"/>
      <c r="AF133" s="632"/>
      <c r="AG133" s="632"/>
      <c r="AH133" s="632"/>
      <c r="AK133" s="72"/>
    </row>
    <row r="134" spans="17:37" ht="15.75" customHeight="1" x14ac:dyDescent="0.15">
      <c r="Q134" s="143"/>
      <c r="R134" s="143"/>
      <c r="S134" s="143"/>
      <c r="T134" s="143"/>
      <c r="W134" s="70"/>
      <c r="X134" s="70"/>
      <c r="Y134" s="153"/>
      <c r="Z134" s="167"/>
      <c r="AB134" s="632"/>
      <c r="AC134" s="632"/>
      <c r="AD134" s="632"/>
      <c r="AE134" s="632"/>
      <c r="AF134" s="632"/>
      <c r="AG134" s="632"/>
      <c r="AH134" s="632"/>
      <c r="AK134" s="72"/>
    </row>
    <row r="135" spans="17:37" ht="15.75" customHeight="1" x14ac:dyDescent="0.15">
      <c r="Q135" s="143"/>
      <c r="R135" s="143"/>
      <c r="S135" s="143"/>
      <c r="T135" s="143"/>
      <c r="W135" s="70"/>
      <c r="X135" s="70"/>
      <c r="Y135" s="153"/>
      <c r="Z135" s="167"/>
      <c r="AB135" s="632"/>
      <c r="AC135" s="632"/>
      <c r="AD135" s="632"/>
      <c r="AE135" s="632"/>
      <c r="AF135" s="632"/>
      <c r="AG135" s="632"/>
      <c r="AH135" s="632"/>
      <c r="AK135" s="72"/>
    </row>
    <row r="136" spans="17:37" ht="15.75" customHeight="1" x14ac:dyDescent="0.15">
      <c r="Q136" s="143"/>
      <c r="R136" s="143"/>
      <c r="S136" s="143"/>
      <c r="T136" s="143"/>
      <c r="W136" s="70"/>
      <c r="X136" s="70"/>
      <c r="Y136" s="153"/>
      <c r="Z136" s="167"/>
      <c r="AB136" s="632"/>
      <c r="AC136" s="632"/>
      <c r="AD136" s="632"/>
      <c r="AE136" s="632"/>
      <c r="AF136" s="632"/>
      <c r="AG136" s="632"/>
      <c r="AH136" s="632"/>
      <c r="AK136" s="72"/>
    </row>
    <row r="137" spans="17:37" ht="15.75" customHeight="1" x14ac:dyDescent="0.15">
      <c r="Q137" s="143"/>
      <c r="R137" s="143"/>
      <c r="S137" s="143"/>
      <c r="T137" s="143"/>
      <c r="W137" s="70"/>
      <c r="X137" s="70"/>
      <c r="Y137" s="153"/>
      <c r="Z137" s="167"/>
      <c r="AB137" s="632"/>
      <c r="AC137" s="632"/>
      <c r="AD137" s="632"/>
      <c r="AE137" s="632"/>
      <c r="AF137" s="632"/>
      <c r="AG137" s="632"/>
      <c r="AH137" s="632"/>
      <c r="AK137" s="72"/>
    </row>
    <row r="138" spans="17:37" ht="15.75" customHeight="1" x14ac:dyDescent="0.15">
      <c r="Q138" s="143"/>
      <c r="R138" s="143"/>
      <c r="S138" s="143"/>
      <c r="T138" s="143"/>
      <c r="W138" s="70"/>
      <c r="X138" s="70"/>
      <c r="Y138" s="153"/>
      <c r="Z138" s="167"/>
      <c r="AB138" s="632"/>
      <c r="AC138" s="632"/>
      <c r="AD138" s="632"/>
      <c r="AE138" s="632"/>
      <c r="AF138" s="632"/>
      <c r="AG138" s="632"/>
      <c r="AH138" s="632"/>
      <c r="AK138" s="72"/>
    </row>
    <row r="139" spans="17:37" ht="15.75" customHeight="1" x14ac:dyDescent="0.15">
      <c r="Q139" s="143"/>
      <c r="R139" s="143"/>
      <c r="S139" s="143"/>
      <c r="T139" s="143"/>
      <c r="W139" s="70"/>
      <c r="X139" s="70"/>
      <c r="Y139" s="153"/>
      <c r="Z139" s="167"/>
      <c r="AB139" s="632"/>
      <c r="AC139" s="632"/>
      <c r="AD139" s="632"/>
      <c r="AE139" s="632"/>
      <c r="AF139" s="632"/>
      <c r="AG139" s="632"/>
      <c r="AH139" s="632"/>
      <c r="AK139" s="72"/>
    </row>
    <row r="140" spans="17:37" ht="15.75" customHeight="1" x14ac:dyDescent="0.15">
      <c r="Q140" s="143"/>
      <c r="R140" s="143"/>
      <c r="S140" s="143"/>
      <c r="T140" s="143"/>
      <c r="W140" s="70"/>
      <c r="X140" s="70"/>
      <c r="Y140" s="153"/>
      <c r="Z140" s="167"/>
      <c r="AB140" s="632"/>
      <c r="AC140" s="632"/>
      <c r="AD140" s="632"/>
      <c r="AE140" s="632"/>
      <c r="AF140" s="632"/>
      <c r="AG140" s="632"/>
      <c r="AH140" s="632"/>
      <c r="AK140" s="72"/>
    </row>
    <row r="141" spans="17:37" ht="15.75" customHeight="1" x14ac:dyDescent="0.15">
      <c r="Q141" s="143"/>
      <c r="R141" s="143"/>
      <c r="S141" s="143"/>
      <c r="T141" s="143"/>
      <c r="W141" s="70"/>
      <c r="X141" s="70"/>
      <c r="Y141" s="153"/>
      <c r="Z141" s="167"/>
      <c r="AB141" s="632"/>
      <c r="AC141" s="632"/>
      <c r="AD141" s="632"/>
      <c r="AE141" s="632"/>
      <c r="AF141" s="632"/>
      <c r="AG141" s="632"/>
      <c r="AH141" s="632"/>
      <c r="AK141" s="72"/>
    </row>
    <row r="142" spans="17:37" ht="15.75" customHeight="1" x14ac:dyDescent="0.15">
      <c r="Q142" s="143"/>
      <c r="R142" s="143"/>
      <c r="S142" s="143"/>
      <c r="T142" s="143"/>
      <c r="W142" s="70"/>
      <c r="X142" s="70"/>
      <c r="Y142" s="153"/>
      <c r="Z142" s="167"/>
      <c r="AB142" s="632"/>
      <c r="AC142" s="632"/>
      <c r="AD142" s="632"/>
      <c r="AE142" s="632"/>
      <c r="AF142" s="632"/>
      <c r="AG142" s="632"/>
      <c r="AH142" s="632"/>
      <c r="AK142" s="72"/>
    </row>
    <row r="143" spans="17:37" ht="15.75" customHeight="1" x14ac:dyDescent="0.15">
      <c r="Q143" s="143"/>
      <c r="R143" s="143"/>
      <c r="S143" s="143"/>
      <c r="T143" s="143"/>
      <c r="W143" s="70"/>
      <c r="X143" s="70"/>
      <c r="Y143" s="153"/>
      <c r="Z143" s="167"/>
      <c r="AB143" s="632"/>
      <c r="AC143" s="632"/>
      <c r="AD143" s="632"/>
      <c r="AE143" s="632"/>
      <c r="AF143" s="632"/>
      <c r="AG143" s="632"/>
      <c r="AH143" s="632"/>
      <c r="AK143" s="72"/>
    </row>
    <row r="144" spans="17:37" ht="15.75" customHeight="1" x14ac:dyDescent="0.15">
      <c r="Q144" s="143"/>
      <c r="R144" s="143"/>
      <c r="S144" s="143"/>
      <c r="T144" s="143"/>
      <c r="W144" s="70"/>
      <c r="X144" s="70"/>
      <c r="Y144" s="153"/>
      <c r="Z144" s="167"/>
      <c r="AB144" s="632"/>
      <c r="AC144" s="632"/>
      <c r="AD144" s="632"/>
      <c r="AE144" s="632"/>
      <c r="AF144" s="632"/>
      <c r="AG144" s="632"/>
      <c r="AH144" s="632"/>
      <c r="AK144" s="72"/>
    </row>
    <row r="145" spans="1:100" ht="15.75" customHeight="1" x14ac:dyDescent="0.15">
      <c r="Q145" s="155"/>
      <c r="R145" s="155"/>
      <c r="S145" s="155"/>
      <c r="T145" s="155"/>
    </row>
    <row r="146" spans="1:100" ht="46.5" customHeight="1" x14ac:dyDescent="0.15">
      <c r="C146" s="1060" t="str">
        <f>"　高文連個人情報に関する保護規定を承諾したうえで、上記のとおり"&amp;B42&amp;"への参加を申し込みます。"</f>
        <v>　高文連個人情報に関する保護規定を承諾したうえで、上記のとおり第44回宮崎県高等学校総合文化祭 放送部門　
第47回全国高等学校総合文化祭放送部門　宮崎県予選への参加を申し込みます。</v>
      </c>
      <c r="D146" s="1060"/>
      <c r="E146" s="1060"/>
      <c r="F146" s="1060"/>
      <c r="G146" s="1060"/>
      <c r="H146" s="1060"/>
      <c r="I146" s="1060"/>
      <c r="J146" s="1060"/>
      <c r="K146" s="1060"/>
      <c r="L146" s="1060"/>
      <c r="M146" s="1060"/>
      <c r="N146" s="1060"/>
      <c r="O146" s="1060"/>
      <c r="P146" s="1060"/>
      <c r="Q146" s="143"/>
      <c r="R146" s="143"/>
      <c r="S146" s="143"/>
      <c r="T146" s="143"/>
      <c r="W146" s="70"/>
      <c r="X146" s="76"/>
      <c r="Y146" s="70"/>
      <c r="Z146" s="167"/>
      <c r="AB146" s="144"/>
      <c r="AC146" s="144"/>
      <c r="AD146" s="144"/>
      <c r="AE146" s="144"/>
      <c r="AF146" s="144"/>
      <c r="AG146" s="144"/>
      <c r="AH146" s="144"/>
      <c r="AI146" s="71"/>
      <c r="AJ146" s="71"/>
      <c r="AK146" s="70"/>
    </row>
    <row r="147" spans="1:100" ht="15.75" customHeight="1" x14ac:dyDescent="0.2">
      <c r="A147" s="145"/>
      <c r="B147" s="675"/>
      <c r="C147" s="1061">
        <f ca="1">(Ⅰ!C23)</f>
        <v>44803</v>
      </c>
      <c r="D147" s="1061"/>
      <c r="E147" s="145"/>
      <c r="F147" s="146"/>
      <c r="G147" s="145"/>
      <c r="H147" s="146"/>
      <c r="I147" s="145"/>
      <c r="J147" s="145"/>
      <c r="L147" s="145"/>
      <c r="M147" s="145"/>
      <c r="N147" s="147"/>
      <c r="O147" s="147"/>
      <c r="P147" s="280"/>
      <c r="Q147" s="148"/>
      <c r="R147" s="148"/>
      <c r="S147" s="148"/>
      <c r="T147" s="148"/>
      <c r="U147" s="149"/>
      <c r="V147" s="149"/>
      <c r="W147" s="70"/>
      <c r="X147" s="76"/>
      <c r="Y147" s="70"/>
      <c r="Z147" s="167"/>
      <c r="AB147" s="71"/>
      <c r="AC147" s="71"/>
      <c r="AD147" s="71"/>
      <c r="AE147" s="71"/>
      <c r="AF147" s="71"/>
      <c r="AG147" s="71"/>
      <c r="AH147" s="71"/>
      <c r="AI147" s="144"/>
      <c r="AJ147" s="144"/>
      <c r="AK147" s="70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  <c r="BI147" s="149"/>
      <c r="BJ147" s="149"/>
      <c r="BK147" s="149"/>
      <c r="BL147" s="149"/>
      <c r="BM147" s="149"/>
      <c r="BN147" s="149"/>
      <c r="BO147" s="149"/>
      <c r="BP147" s="149"/>
      <c r="BQ147" s="149"/>
      <c r="BR147" s="149"/>
      <c r="BS147" s="149"/>
      <c r="BT147" s="149"/>
      <c r="BU147" s="149"/>
      <c r="BV147" s="149"/>
      <c r="BW147" s="149"/>
      <c r="BX147" s="149"/>
      <c r="BY147" s="149"/>
      <c r="BZ147" s="149"/>
      <c r="CA147" s="149"/>
      <c r="CB147" s="149"/>
      <c r="CC147" s="149"/>
      <c r="CD147" s="149"/>
      <c r="CE147" s="149"/>
      <c r="CF147" s="149"/>
      <c r="CG147" s="149"/>
      <c r="CH147" s="149"/>
      <c r="CI147" s="149"/>
      <c r="CJ147" s="149"/>
      <c r="CK147" s="149"/>
      <c r="CL147" s="149"/>
      <c r="CM147" s="149"/>
      <c r="CN147" s="149"/>
      <c r="CO147" s="149"/>
      <c r="CP147" s="149"/>
      <c r="CQ147" s="149"/>
      <c r="CR147" s="149"/>
      <c r="CS147" s="149"/>
      <c r="CT147" s="149"/>
      <c r="CU147" s="149"/>
      <c r="CV147" s="149"/>
    </row>
    <row r="148" spans="1:100" ht="15.75" customHeight="1" x14ac:dyDescent="0.15">
      <c r="C148" s="375" t="s">
        <v>334</v>
      </c>
      <c r="D148" s="375"/>
      <c r="K148" s="50" t="s">
        <v>88</v>
      </c>
      <c r="L148" s="150"/>
      <c r="M148" s="374">
        <f>C3</f>
        <v>0</v>
      </c>
      <c r="N148" s="181">
        <f>C44</f>
        <v>0</v>
      </c>
      <c r="O148" s="182"/>
      <c r="P148" s="182"/>
      <c r="Q148" s="143"/>
      <c r="R148" s="143"/>
      <c r="S148" s="143"/>
      <c r="T148" s="143"/>
      <c r="W148" s="70"/>
      <c r="X148" s="76"/>
      <c r="Y148" s="76"/>
      <c r="Z148" s="45"/>
      <c r="AB148" s="71"/>
      <c r="AC148" s="71"/>
      <c r="AD148" s="71"/>
      <c r="AE148" s="71"/>
      <c r="AF148" s="71"/>
      <c r="AG148" s="71"/>
      <c r="AH148" s="71"/>
      <c r="AI148" s="71"/>
      <c r="AJ148" s="71"/>
      <c r="AK148" s="70"/>
    </row>
    <row r="149" spans="1:100" ht="15.75" customHeight="1" x14ac:dyDescent="0.15">
      <c r="C149" s="375" t="str">
        <f>C95</f>
        <v>（小林高等学校校長）</v>
      </c>
      <c r="D149" s="375"/>
      <c r="K149" s="151" t="s">
        <v>137</v>
      </c>
      <c r="L149" s="152"/>
      <c r="M149" s="1059">
        <f>(Ⅰ!C21)</f>
        <v>0</v>
      </c>
      <c r="N149" s="1059"/>
      <c r="O149" s="1059"/>
      <c r="P149" s="373" t="s">
        <v>332</v>
      </c>
      <c r="Q149" s="143"/>
      <c r="R149" s="143"/>
      <c r="S149" s="143"/>
      <c r="T149" s="143"/>
      <c r="W149" s="76"/>
      <c r="X149" s="76"/>
      <c r="Y149" s="76"/>
      <c r="Z149" s="45"/>
      <c r="AB149" s="77"/>
      <c r="AC149" s="77"/>
      <c r="AD149" s="77"/>
      <c r="AE149" s="77"/>
      <c r="AF149" s="77"/>
      <c r="AG149" s="77"/>
      <c r="AH149" s="77"/>
      <c r="AI149" s="71"/>
      <c r="AJ149" s="71"/>
      <c r="AK149" s="70"/>
    </row>
    <row r="150" spans="1:100" x14ac:dyDescent="0.15">
      <c r="A150"/>
      <c r="B150" s="679"/>
      <c r="C150"/>
      <c r="D150"/>
      <c r="E150"/>
      <c r="F150" s="5"/>
      <c r="H150" s="5"/>
      <c r="K150" s="5"/>
      <c r="N150" s="5"/>
      <c r="O150" s="5"/>
      <c r="P150" s="15"/>
      <c r="Q150" s="155"/>
      <c r="R150" s="155"/>
      <c r="S150" s="155"/>
      <c r="T150" s="155"/>
      <c r="W150"/>
      <c r="X150" s="156"/>
      <c r="Z150" s="172"/>
      <c r="AB150"/>
      <c r="AC150"/>
      <c r="AD150"/>
      <c r="AE150"/>
      <c r="AF150"/>
      <c r="AG150"/>
      <c r="AH150"/>
      <c r="AI150"/>
      <c r="AJ150"/>
      <c r="AK150"/>
    </row>
    <row r="151" spans="1:100" x14ac:dyDescent="0.15">
      <c r="A151"/>
      <c r="B151" s="679"/>
      <c r="C151"/>
      <c r="D151"/>
      <c r="E151"/>
      <c r="F151" s="5"/>
      <c r="H151" s="5"/>
      <c r="K151" s="5"/>
      <c r="N151" s="5"/>
      <c r="O151" s="5"/>
      <c r="P151" s="15"/>
      <c r="Q151" s="155"/>
      <c r="R151" s="155"/>
      <c r="S151" s="155"/>
      <c r="T151" s="155"/>
      <c r="W151"/>
      <c r="X151" s="156"/>
      <c r="Z151" s="172"/>
      <c r="AB151"/>
      <c r="AC151"/>
      <c r="AD151"/>
      <c r="AE151"/>
      <c r="AF151"/>
      <c r="AG151"/>
      <c r="AH151"/>
      <c r="AI151"/>
      <c r="AJ151"/>
      <c r="AK151"/>
    </row>
    <row r="152" spans="1:100" x14ac:dyDescent="0.15">
      <c r="A152"/>
      <c r="B152" s="679"/>
      <c r="C152"/>
      <c r="D152"/>
      <c r="E152"/>
      <c r="F152" s="5"/>
      <c r="H152" s="5"/>
      <c r="K152" s="5"/>
      <c r="N152" s="5"/>
      <c r="O152" s="5"/>
      <c r="P152" s="15"/>
      <c r="Q152" s="155"/>
      <c r="R152" s="155"/>
      <c r="S152" s="155"/>
      <c r="T152" s="155"/>
      <c r="W152"/>
      <c r="X152" s="156"/>
      <c r="Z152" s="172"/>
      <c r="AB152"/>
      <c r="AC152"/>
      <c r="AD152"/>
      <c r="AE152"/>
      <c r="AF152"/>
      <c r="AG152"/>
      <c r="AH152"/>
      <c r="AI152"/>
      <c r="AJ152"/>
      <c r="AK152"/>
    </row>
    <row r="153" spans="1:100" x14ac:dyDescent="0.15">
      <c r="A153"/>
      <c r="B153" s="679"/>
      <c r="C153"/>
      <c r="D153"/>
      <c r="E153"/>
      <c r="F153" s="5"/>
      <c r="H153" s="5"/>
      <c r="K153" s="5"/>
      <c r="N153" s="5"/>
      <c r="O153" s="5"/>
      <c r="P153" s="15"/>
      <c r="Q153" s="155"/>
      <c r="R153" s="155"/>
      <c r="S153" s="155"/>
      <c r="T153" s="155"/>
      <c r="W153"/>
      <c r="X153" s="156"/>
      <c r="Z153" s="172"/>
      <c r="AB153"/>
      <c r="AC153"/>
      <c r="AD153"/>
      <c r="AE153"/>
      <c r="AF153"/>
      <c r="AG153"/>
      <c r="AH153"/>
      <c r="AI153"/>
      <c r="AJ153"/>
      <c r="AK153"/>
    </row>
    <row r="154" spans="1:100" x14ac:dyDescent="0.15">
      <c r="A154"/>
      <c r="B154" s="679"/>
      <c r="C154"/>
      <c r="D154"/>
      <c r="E154"/>
      <c r="F154" s="5"/>
      <c r="H154" s="5"/>
      <c r="K154" s="5"/>
      <c r="N154" s="5"/>
      <c r="O154" s="5"/>
      <c r="P154" s="15"/>
      <c r="Q154" s="155"/>
      <c r="R154" s="155"/>
      <c r="S154" s="155"/>
      <c r="T154" s="155"/>
      <c r="W154"/>
      <c r="X154" s="156"/>
      <c r="Z154" s="172"/>
      <c r="AB154"/>
      <c r="AC154"/>
      <c r="AD154"/>
      <c r="AE154"/>
      <c r="AF154"/>
      <c r="AG154"/>
      <c r="AH154"/>
      <c r="AI154"/>
      <c r="AJ154"/>
      <c r="AK154"/>
    </row>
    <row r="155" spans="1:100" x14ac:dyDescent="0.15">
      <c r="A155"/>
      <c r="B155" s="679"/>
      <c r="C155"/>
      <c r="D155"/>
      <c r="E155"/>
      <c r="F155" s="5"/>
      <c r="H155" s="5"/>
      <c r="K155" s="5"/>
      <c r="N155" s="5"/>
      <c r="O155" s="5"/>
      <c r="P155" s="15"/>
      <c r="Q155" s="155"/>
      <c r="R155" s="155"/>
      <c r="S155" s="155"/>
      <c r="T155" s="155"/>
      <c r="W155"/>
      <c r="X155" s="156"/>
      <c r="Z155" s="172"/>
      <c r="AB155"/>
      <c r="AC155"/>
      <c r="AD155"/>
      <c r="AE155"/>
      <c r="AF155"/>
      <c r="AG155"/>
      <c r="AH155"/>
      <c r="AI155"/>
      <c r="AJ155"/>
      <c r="AK155"/>
    </row>
    <row r="156" spans="1:100" x14ac:dyDescent="0.15">
      <c r="A156"/>
      <c r="B156" s="679"/>
      <c r="C156"/>
      <c r="D156"/>
      <c r="E156"/>
      <c r="F156" s="5"/>
      <c r="H156" s="5"/>
      <c r="K156" s="5"/>
      <c r="N156" s="5"/>
      <c r="O156" s="5"/>
      <c r="P156" s="15"/>
      <c r="Q156" s="155"/>
      <c r="R156" s="155"/>
      <c r="S156" s="155"/>
      <c r="T156" s="155"/>
      <c r="W156"/>
      <c r="X156" s="156"/>
      <c r="Z156" s="172"/>
      <c r="AB156"/>
      <c r="AC156"/>
      <c r="AD156"/>
      <c r="AE156"/>
      <c r="AF156"/>
      <c r="AG156"/>
      <c r="AH156"/>
      <c r="AI156"/>
      <c r="AJ156"/>
      <c r="AK156"/>
    </row>
    <row r="157" spans="1:100" x14ac:dyDescent="0.15">
      <c r="A157"/>
      <c r="B157" s="679"/>
      <c r="C157"/>
      <c r="D157"/>
      <c r="E157"/>
      <c r="F157" s="5"/>
      <c r="H157" s="5"/>
      <c r="K157" s="5"/>
      <c r="N157" s="5"/>
      <c r="O157" s="5"/>
      <c r="P157" s="15"/>
      <c r="Q157" s="155"/>
      <c r="R157" s="155"/>
      <c r="S157" s="155"/>
      <c r="T157" s="155"/>
      <c r="W157"/>
      <c r="X157" s="156"/>
      <c r="Z157" s="172"/>
      <c r="AB157"/>
      <c r="AC157"/>
      <c r="AD157"/>
      <c r="AE157"/>
      <c r="AF157"/>
      <c r="AG157"/>
      <c r="AH157"/>
      <c r="AI157"/>
      <c r="AJ157"/>
      <c r="AK157"/>
    </row>
    <row r="158" spans="1:100" x14ac:dyDescent="0.15">
      <c r="A158"/>
      <c r="B158" s="679"/>
      <c r="C158"/>
      <c r="D158"/>
      <c r="E158"/>
      <c r="F158" s="5"/>
      <c r="H158" s="5"/>
      <c r="K158" s="5"/>
      <c r="N158" s="5"/>
      <c r="O158" s="5"/>
      <c r="P158" s="15"/>
      <c r="Q158" s="155"/>
      <c r="R158" s="155"/>
      <c r="S158" s="155"/>
      <c r="T158" s="155"/>
      <c r="W158"/>
      <c r="X158" s="156"/>
      <c r="Z158" s="172"/>
      <c r="AB158"/>
      <c r="AC158"/>
      <c r="AD158"/>
      <c r="AE158"/>
      <c r="AF158"/>
      <c r="AG158"/>
      <c r="AH158"/>
      <c r="AI158"/>
      <c r="AJ158"/>
      <c r="AK158"/>
    </row>
    <row r="159" spans="1:100" x14ac:dyDescent="0.15">
      <c r="A159"/>
      <c r="B159" s="679"/>
      <c r="C159"/>
      <c r="D159"/>
      <c r="E159"/>
      <c r="F159" s="5"/>
      <c r="H159" s="5"/>
      <c r="K159" s="5"/>
      <c r="N159" s="5"/>
      <c r="O159" s="5"/>
      <c r="P159" s="15"/>
      <c r="Q159" s="155"/>
      <c r="R159" s="155"/>
      <c r="S159" s="155"/>
      <c r="T159" s="155"/>
      <c r="W159"/>
      <c r="X159" s="156"/>
      <c r="Z159" s="172"/>
      <c r="AB159"/>
      <c r="AC159"/>
      <c r="AD159"/>
      <c r="AE159"/>
      <c r="AF159"/>
      <c r="AG159"/>
      <c r="AH159"/>
      <c r="AI159"/>
      <c r="AJ159"/>
      <c r="AK159"/>
    </row>
    <row r="160" spans="1:100" x14ac:dyDescent="0.15">
      <c r="A160"/>
      <c r="B160" s="679"/>
      <c r="C160"/>
      <c r="D160"/>
      <c r="E160"/>
      <c r="F160" s="5"/>
      <c r="H160" s="5"/>
      <c r="K160" s="5"/>
      <c r="N160" s="5"/>
      <c r="O160" s="5"/>
      <c r="P160" s="15"/>
      <c r="Q160" s="155"/>
      <c r="R160" s="155"/>
      <c r="S160" s="155"/>
      <c r="T160" s="155"/>
      <c r="W160"/>
      <c r="X160" s="156"/>
      <c r="Z160" s="172"/>
      <c r="AB160"/>
      <c r="AC160"/>
      <c r="AD160"/>
      <c r="AE160"/>
      <c r="AF160"/>
      <c r="AG160"/>
      <c r="AH160"/>
      <c r="AI160"/>
      <c r="AJ160"/>
      <c r="AK160"/>
    </row>
    <row r="161" spans="1:37" x14ac:dyDescent="0.15">
      <c r="A161"/>
      <c r="B161" s="679"/>
      <c r="C161"/>
      <c r="D161"/>
      <c r="E161"/>
      <c r="F161" s="5"/>
      <c r="H161" s="5"/>
      <c r="K161" s="5"/>
      <c r="N161" s="5"/>
      <c r="O161" s="5"/>
      <c r="P161" s="15"/>
      <c r="Q161" s="155"/>
      <c r="R161" s="155"/>
      <c r="S161" s="155"/>
      <c r="T161" s="155"/>
      <c r="W161"/>
      <c r="X161" s="156"/>
      <c r="Z161" s="172"/>
      <c r="AB161"/>
      <c r="AC161"/>
      <c r="AD161"/>
      <c r="AE161"/>
      <c r="AF161"/>
      <c r="AG161"/>
      <c r="AH161"/>
      <c r="AI161"/>
      <c r="AJ161"/>
      <c r="AK161"/>
    </row>
    <row r="162" spans="1:37" x14ac:dyDescent="0.15">
      <c r="A162"/>
      <c r="B162" s="679"/>
      <c r="C162"/>
      <c r="D162"/>
      <c r="E162"/>
      <c r="F162" s="5"/>
      <c r="H162" s="5"/>
      <c r="K162" s="5"/>
      <c r="N162" s="5"/>
      <c r="O162" s="5"/>
      <c r="P162" s="15"/>
      <c r="Q162" s="155"/>
      <c r="R162" s="155"/>
      <c r="S162" s="155"/>
      <c r="T162" s="155"/>
      <c r="W162"/>
      <c r="X162" s="156"/>
      <c r="Z162" s="172"/>
      <c r="AB162"/>
      <c r="AC162"/>
      <c r="AD162"/>
      <c r="AE162"/>
      <c r="AF162"/>
      <c r="AG162"/>
      <c r="AH162"/>
      <c r="AI162"/>
      <c r="AJ162"/>
      <c r="AK162"/>
    </row>
    <row r="163" spans="1:37" x14ac:dyDescent="0.15">
      <c r="A163"/>
      <c r="B163" s="679"/>
      <c r="C163"/>
      <c r="D163"/>
      <c r="E163"/>
      <c r="F163" s="5"/>
      <c r="H163" s="5"/>
      <c r="K163" s="5"/>
      <c r="N163" s="5"/>
      <c r="O163" s="5"/>
      <c r="P163" s="15"/>
      <c r="Q163" s="155"/>
      <c r="R163" s="155"/>
      <c r="S163" s="155"/>
      <c r="T163" s="155"/>
      <c r="W163"/>
      <c r="X163" s="156"/>
      <c r="Z163" s="172"/>
      <c r="AB163"/>
      <c r="AC163"/>
      <c r="AD163"/>
      <c r="AE163"/>
      <c r="AF163"/>
      <c r="AG163"/>
      <c r="AH163"/>
      <c r="AI163"/>
      <c r="AJ163"/>
      <c r="AK163"/>
    </row>
    <row r="164" spans="1:37" x14ac:dyDescent="0.15">
      <c r="A164"/>
      <c r="B164" s="679"/>
      <c r="C164"/>
      <c r="D164"/>
      <c r="E164"/>
      <c r="F164" s="5"/>
      <c r="H164" s="5"/>
      <c r="K164" s="5"/>
      <c r="N164" s="5"/>
      <c r="O164" s="5"/>
      <c r="P164" s="15"/>
      <c r="Q164" s="155"/>
      <c r="R164" s="155"/>
      <c r="S164" s="155"/>
      <c r="T164" s="155"/>
      <c r="W164"/>
      <c r="X164" s="156"/>
      <c r="Z164" s="172"/>
      <c r="AB164"/>
      <c r="AC164"/>
      <c r="AD164"/>
      <c r="AE164"/>
      <c r="AF164"/>
      <c r="AG164"/>
      <c r="AH164"/>
      <c r="AI164"/>
      <c r="AJ164"/>
      <c r="AK164"/>
    </row>
    <row r="165" spans="1:37" x14ac:dyDescent="0.15">
      <c r="A165"/>
      <c r="B165" s="679"/>
      <c r="C165"/>
      <c r="D165"/>
      <c r="E165"/>
      <c r="F165" s="5"/>
      <c r="H165" s="5"/>
      <c r="K165" s="5"/>
      <c r="N165" s="5"/>
      <c r="O165" s="5"/>
      <c r="P165" s="15"/>
      <c r="Q165" s="155"/>
      <c r="R165" s="155"/>
      <c r="S165" s="155"/>
      <c r="T165" s="155"/>
      <c r="W165"/>
      <c r="X165" s="156"/>
      <c r="Z165" s="172"/>
      <c r="AB165"/>
      <c r="AC165"/>
      <c r="AD165"/>
      <c r="AE165"/>
      <c r="AF165"/>
      <c r="AG165"/>
      <c r="AH165"/>
      <c r="AI165"/>
      <c r="AJ165"/>
      <c r="AK165"/>
    </row>
    <row r="166" spans="1:37" x14ac:dyDescent="0.15">
      <c r="A166"/>
      <c r="B166" s="679"/>
      <c r="C166"/>
      <c r="D166"/>
      <c r="E166"/>
      <c r="F166" s="5"/>
      <c r="H166" s="5"/>
      <c r="K166" s="5"/>
      <c r="N166" s="5"/>
      <c r="O166" s="5"/>
      <c r="P166" s="15"/>
      <c r="Q166" s="155"/>
      <c r="R166" s="155"/>
      <c r="S166" s="155"/>
      <c r="T166" s="155"/>
      <c r="W166"/>
      <c r="X166" s="156"/>
      <c r="Z166" s="172"/>
      <c r="AB166"/>
      <c r="AC166"/>
      <c r="AD166"/>
      <c r="AE166"/>
      <c r="AF166"/>
      <c r="AG166"/>
      <c r="AH166"/>
      <c r="AI166"/>
      <c r="AJ166"/>
      <c r="AK166"/>
    </row>
    <row r="167" spans="1:37" x14ac:dyDescent="0.15">
      <c r="A167"/>
      <c r="B167" s="679"/>
      <c r="C167"/>
      <c r="D167"/>
      <c r="E167"/>
      <c r="F167" s="5"/>
      <c r="H167" s="5"/>
      <c r="K167" s="5"/>
      <c r="N167" s="5"/>
      <c r="O167" s="5"/>
      <c r="P167" s="15"/>
      <c r="Q167" s="155"/>
      <c r="R167" s="155"/>
      <c r="S167" s="155"/>
      <c r="T167" s="155"/>
      <c r="W167"/>
      <c r="X167" s="156"/>
      <c r="Z167" s="172"/>
      <c r="AB167"/>
      <c r="AC167"/>
      <c r="AD167"/>
      <c r="AE167"/>
      <c r="AF167"/>
      <c r="AG167"/>
      <c r="AH167"/>
      <c r="AI167"/>
      <c r="AJ167"/>
      <c r="AK167"/>
    </row>
    <row r="168" spans="1:37" x14ac:dyDescent="0.15">
      <c r="A168"/>
      <c r="B168" s="679"/>
      <c r="C168"/>
      <c r="D168"/>
      <c r="E168"/>
      <c r="F168" s="5"/>
      <c r="H168" s="5"/>
      <c r="K168" s="5"/>
      <c r="N168" s="5"/>
      <c r="O168" s="5"/>
      <c r="P168" s="15"/>
      <c r="Q168" s="155"/>
      <c r="R168" s="155"/>
      <c r="S168" s="155"/>
      <c r="T168" s="155"/>
      <c r="W168"/>
      <c r="X168" s="156"/>
      <c r="Z168" s="172"/>
      <c r="AB168"/>
      <c r="AC168"/>
      <c r="AD168"/>
      <c r="AE168"/>
      <c r="AF168"/>
      <c r="AG168"/>
      <c r="AH168"/>
      <c r="AI168"/>
      <c r="AJ168"/>
      <c r="AK168"/>
    </row>
    <row r="169" spans="1:37" x14ac:dyDescent="0.15">
      <c r="A169"/>
      <c r="B169" s="679"/>
      <c r="C169"/>
      <c r="D169"/>
      <c r="E169"/>
      <c r="F169" s="5"/>
      <c r="H169" s="5"/>
      <c r="K169" s="5"/>
      <c r="N169" s="5"/>
      <c r="O169" s="5"/>
      <c r="P169" s="15"/>
      <c r="Q169" s="155"/>
      <c r="R169" s="155"/>
      <c r="S169" s="155"/>
      <c r="T169" s="155"/>
      <c r="W169"/>
      <c r="X169" s="156"/>
      <c r="Z169" s="172"/>
      <c r="AB169"/>
      <c r="AC169"/>
      <c r="AD169"/>
      <c r="AE169"/>
      <c r="AF169"/>
      <c r="AG169"/>
      <c r="AH169"/>
      <c r="AI169"/>
      <c r="AJ169"/>
      <c r="AK169"/>
    </row>
    <row r="170" spans="1:37" x14ac:dyDescent="0.15">
      <c r="A170"/>
      <c r="B170" s="679"/>
      <c r="C170"/>
      <c r="D170"/>
      <c r="E170"/>
      <c r="F170" s="5"/>
      <c r="H170" s="5"/>
      <c r="K170" s="5"/>
      <c r="N170" s="5"/>
      <c r="O170" s="5"/>
      <c r="P170" s="15"/>
      <c r="Q170" s="155"/>
      <c r="R170" s="155"/>
      <c r="S170" s="155"/>
      <c r="T170" s="155"/>
      <c r="W170"/>
      <c r="X170" s="156"/>
      <c r="Z170" s="172"/>
      <c r="AB170"/>
      <c r="AC170"/>
      <c r="AD170"/>
      <c r="AE170"/>
      <c r="AF170"/>
      <c r="AG170"/>
      <c r="AH170"/>
      <c r="AI170"/>
      <c r="AJ170"/>
      <c r="AK170"/>
    </row>
    <row r="171" spans="1:37" x14ac:dyDescent="0.15">
      <c r="A171"/>
      <c r="B171" s="679"/>
      <c r="C171"/>
      <c r="D171"/>
      <c r="E171"/>
      <c r="F171" s="5"/>
      <c r="H171" s="5"/>
      <c r="K171" s="5"/>
      <c r="N171" s="5"/>
      <c r="O171" s="5"/>
      <c r="P171" s="15"/>
      <c r="Q171" s="155"/>
      <c r="R171" s="155"/>
      <c r="S171" s="155"/>
      <c r="T171" s="155"/>
      <c r="W171"/>
      <c r="X171" s="156"/>
      <c r="Z171" s="172"/>
      <c r="AB171"/>
      <c r="AC171"/>
      <c r="AD171"/>
      <c r="AE171"/>
      <c r="AF171"/>
      <c r="AG171"/>
      <c r="AH171"/>
      <c r="AI171"/>
      <c r="AJ171"/>
      <c r="AK171"/>
    </row>
    <row r="172" spans="1:37" x14ac:dyDescent="0.15">
      <c r="A172"/>
      <c r="B172" s="679"/>
      <c r="C172"/>
      <c r="D172"/>
      <c r="E172"/>
      <c r="F172" s="5"/>
      <c r="H172" s="5"/>
      <c r="K172" s="5"/>
      <c r="N172" s="5"/>
      <c r="O172" s="5"/>
      <c r="P172" s="15"/>
      <c r="Q172" s="155"/>
      <c r="R172" s="155"/>
      <c r="S172" s="155"/>
      <c r="T172" s="155"/>
      <c r="W172"/>
      <c r="X172" s="156"/>
      <c r="Z172" s="172"/>
      <c r="AB172"/>
      <c r="AC172"/>
      <c r="AD172"/>
      <c r="AE172"/>
      <c r="AF172"/>
      <c r="AG172"/>
      <c r="AH172"/>
      <c r="AI172"/>
      <c r="AJ172"/>
      <c r="AK172"/>
    </row>
    <row r="173" spans="1:37" x14ac:dyDescent="0.15">
      <c r="A173"/>
      <c r="B173" s="679"/>
      <c r="C173"/>
      <c r="D173"/>
      <c r="E173"/>
      <c r="F173" s="5"/>
      <c r="H173" s="5"/>
      <c r="K173" s="5"/>
      <c r="N173" s="5"/>
      <c r="O173" s="5"/>
      <c r="P173" s="15"/>
      <c r="Q173" s="155"/>
      <c r="R173" s="155"/>
      <c r="S173" s="155"/>
      <c r="T173" s="155"/>
      <c r="W173"/>
      <c r="X173" s="156"/>
      <c r="Z173" s="172"/>
      <c r="AB173"/>
      <c r="AC173"/>
      <c r="AD173"/>
      <c r="AE173"/>
      <c r="AF173"/>
      <c r="AG173"/>
      <c r="AH173"/>
      <c r="AI173"/>
      <c r="AJ173"/>
      <c r="AK173"/>
    </row>
    <row r="174" spans="1:37" x14ac:dyDescent="0.15">
      <c r="A174"/>
      <c r="B174" s="679"/>
      <c r="C174"/>
      <c r="D174"/>
      <c r="E174"/>
      <c r="F174" s="5"/>
      <c r="H174" s="5"/>
      <c r="K174" s="5"/>
      <c r="N174" s="5"/>
      <c r="O174" s="5"/>
      <c r="P174" s="15"/>
      <c r="Q174" s="155"/>
      <c r="R174" s="155"/>
      <c r="S174" s="155"/>
      <c r="T174" s="155"/>
      <c r="W174"/>
      <c r="X174" s="156"/>
      <c r="Z174" s="172"/>
      <c r="AB174"/>
      <c r="AC174"/>
      <c r="AD174"/>
      <c r="AE174"/>
      <c r="AF174"/>
      <c r="AG174"/>
      <c r="AH174"/>
      <c r="AI174"/>
      <c r="AJ174"/>
      <c r="AK174"/>
    </row>
    <row r="175" spans="1:37" x14ac:dyDescent="0.15">
      <c r="A175"/>
      <c r="B175" s="679"/>
      <c r="C175"/>
      <c r="D175"/>
      <c r="E175"/>
      <c r="F175" s="5"/>
      <c r="H175" s="5"/>
      <c r="K175" s="5"/>
      <c r="N175" s="5"/>
      <c r="O175" s="5"/>
      <c r="P175" s="15"/>
      <c r="Q175" s="155"/>
      <c r="R175" s="155"/>
      <c r="S175" s="155"/>
      <c r="T175" s="155"/>
      <c r="W175"/>
      <c r="X175" s="156"/>
      <c r="Z175" s="172"/>
      <c r="AB175"/>
      <c r="AC175"/>
      <c r="AD175"/>
      <c r="AE175"/>
      <c r="AF175"/>
      <c r="AG175"/>
      <c r="AH175"/>
      <c r="AI175"/>
      <c r="AJ175"/>
      <c r="AK175"/>
    </row>
    <row r="176" spans="1:37" x14ac:dyDescent="0.15">
      <c r="A176"/>
      <c r="B176" s="679"/>
      <c r="C176"/>
      <c r="D176"/>
      <c r="E176"/>
      <c r="F176" s="5"/>
      <c r="H176" s="5"/>
      <c r="K176" s="5"/>
      <c r="N176" s="5"/>
      <c r="O176" s="5"/>
      <c r="P176" s="15"/>
      <c r="Q176" s="155"/>
      <c r="R176" s="155"/>
      <c r="S176" s="155"/>
      <c r="T176" s="155"/>
      <c r="W176"/>
      <c r="X176" s="156"/>
      <c r="Z176" s="172"/>
      <c r="AB176"/>
      <c r="AC176"/>
      <c r="AD176"/>
      <c r="AE176"/>
      <c r="AF176"/>
      <c r="AG176"/>
      <c r="AH176"/>
      <c r="AI176"/>
      <c r="AJ176"/>
      <c r="AK176"/>
    </row>
    <row r="177" spans="1:37" x14ac:dyDescent="0.15">
      <c r="A177"/>
      <c r="B177" s="679"/>
      <c r="C177"/>
      <c r="D177"/>
      <c r="E177"/>
      <c r="F177" s="5"/>
      <c r="H177" s="5"/>
      <c r="K177" s="5"/>
      <c r="N177" s="5"/>
      <c r="O177" s="5"/>
      <c r="P177" s="15"/>
      <c r="Q177" s="155"/>
      <c r="R177" s="155"/>
      <c r="S177" s="155"/>
      <c r="T177" s="155"/>
      <c r="W177"/>
      <c r="X177" s="156"/>
      <c r="Z177" s="172"/>
      <c r="AB177"/>
      <c r="AC177"/>
      <c r="AD177"/>
      <c r="AE177"/>
      <c r="AF177"/>
      <c r="AG177"/>
      <c r="AH177"/>
      <c r="AI177"/>
      <c r="AJ177"/>
      <c r="AK177"/>
    </row>
    <row r="178" spans="1:37" x14ac:dyDescent="0.15">
      <c r="A178"/>
      <c r="B178" s="679"/>
      <c r="C178"/>
      <c r="D178"/>
      <c r="E178"/>
      <c r="F178" s="5"/>
      <c r="H178" s="5"/>
      <c r="K178" s="5"/>
      <c r="N178" s="5"/>
      <c r="O178" s="5"/>
      <c r="P178" s="15"/>
      <c r="Q178" s="155"/>
      <c r="R178" s="155"/>
      <c r="S178" s="155"/>
      <c r="T178" s="155"/>
      <c r="W178"/>
      <c r="X178" s="156"/>
      <c r="Z178" s="172"/>
      <c r="AB178"/>
      <c r="AC178"/>
      <c r="AD178"/>
      <c r="AE178"/>
      <c r="AF178"/>
      <c r="AG178"/>
      <c r="AH178"/>
      <c r="AI178"/>
      <c r="AJ178"/>
      <c r="AK178"/>
    </row>
    <row r="179" spans="1:37" x14ac:dyDescent="0.15">
      <c r="A179"/>
      <c r="B179" s="679"/>
      <c r="C179"/>
      <c r="D179"/>
      <c r="E179"/>
      <c r="F179" s="5"/>
      <c r="H179" s="5"/>
      <c r="K179" s="5"/>
      <c r="N179" s="5"/>
      <c r="O179" s="5"/>
      <c r="P179" s="15"/>
      <c r="Q179" s="155"/>
      <c r="R179" s="155"/>
      <c r="S179" s="155"/>
      <c r="T179" s="155"/>
      <c r="W179"/>
      <c r="X179" s="156"/>
      <c r="Z179" s="172"/>
      <c r="AB179"/>
      <c r="AC179"/>
      <c r="AD179"/>
      <c r="AE179"/>
      <c r="AF179"/>
      <c r="AG179"/>
      <c r="AH179"/>
      <c r="AI179"/>
      <c r="AJ179"/>
      <c r="AK179"/>
    </row>
    <row r="180" spans="1:37" x14ac:dyDescent="0.15">
      <c r="A180"/>
      <c r="B180" s="679"/>
      <c r="C180"/>
      <c r="D180"/>
      <c r="E180"/>
      <c r="F180" s="5"/>
      <c r="H180" s="5"/>
      <c r="K180" s="5"/>
      <c r="N180" s="5"/>
      <c r="O180" s="5"/>
      <c r="P180" s="15"/>
      <c r="Q180" s="155"/>
      <c r="R180" s="155"/>
      <c r="S180" s="155"/>
      <c r="T180" s="155"/>
      <c r="W180"/>
      <c r="X180" s="156"/>
      <c r="Z180" s="172"/>
      <c r="AB180"/>
      <c r="AC180"/>
      <c r="AD180"/>
      <c r="AE180"/>
      <c r="AF180"/>
      <c r="AG180"/>
      <c r="AH180"/>
      <c r="AI180"/>
      <c r="AJ180"/>
      <c r="AK180"/>
    </row>
    <row r="181" spans="1:37" x14ac:dyDescent="0.15">
      <c r="A181"/>
      <c r="B181" s="679"/>
      <c r="C181"/>
      <c r="D181"/>
      <c r="E181"/>
      <c r="F181" s="5"/>
      <c r="H181" s="5"/>
      <c r="K181" s="5"/>
      <c r="N181" s="5"/>
      <c r="O181" s="5"/>
      <c r="P181" s="15"/>
      <c r="Q181" s="155"/>
      <c r="R181" s="155"/>
      <c r="S181" s="155"/>
      <c r="T181" s="155"/>
      <c r="W181"/>
      <c r="X181" s="156"/>
      <c r="Z181" s="172"/>
      <c r="AB181"/>
      <c r="AC181"/>
      <c r="AD181"/>
      <c r="AE181"/>
      <c r="AF181"/>
      <c r="AG181"/>
      <c r="AH181"/>
      <c r="AI181"/>
      <c r="AJ181"/>
      <c r="AK181"/>
    </row>
    <row r="182" spans="1:37" x14ac:dyDescent="0.15">
      <c r="A182"/>
      <c r="B182" s="679"/>
      <c r="C182"/>
      <c r="D182"/>
      <c r="E182"/>
      <c r="F182" s="5"/>
      <c r="H182" s="5"/>
      <c r="K182" s="5"/>
      <c r="N182" s="5"/>
      <c r="O182" s="5"/>
      <c r="P182" s="15"/>
      <c r="Q182" s="155"/>
      <c r="R182" s="155"/>
      <c r="S182" s="155"/>
      <c r="T182" s="155"/>
      <c r="W182"/>
      <c r="X182" s="156"/>
      <c r="Z182" s="172"/>
      <c r="AB182"/>
      <c r="AC182"/>
      <c r="AD182"/>
      <c r="AE182"/>
      <c r="AF182"/>
      <c r="AG182"/>
      <c r="AH182"/>
      <c r="AI182"/>
      <c r="AJ182"/>
      <c r="AK182"/>
    </row>
    <row r="183" spans="1:37" x14ac:dyDescent="0.15">
      <c r="A183"/>
      <c r="B183" s="679"/>
      <c r="C183"/>
      <c r="D183"/>
      <c r="E183"/>
      <c r="F183" s="5"/>
      <c r="H183" s="5"/>
      <c r="K183" s="5"/>
      <c r="N183" s="5"/>
      <c r="O183" s="5"/>
      <c r="P183" s="15"/>
      <c r="Q183" s="155"/>
      <c r="R183" s="155"/>
      <c r="S183" s="155"/>
      <c r="T183" s="155"/>
      <c r="W183"/>
      <c r="X183" s="156"/>
      <c r="Z183" s="172"/>
      <c r="AB183"/>
      <c r="AC183"/>
      <c r="AD183"/>
      <c r="AE183"/>
      <c r="AF183"/>
      <c r="AG183"/>
      <c r="AH183"/>
      <c r="AI183"/>
      <c r="AJ183"/>
      <c r="AK183"/>
    </row>
    <row r="184" spans="1:37" x14ac:dyDescent="0.15">
      <c r="A184"/>
      <c r="B184" s="679"/>
      <c r="C184"/>
      <c r="D184"/>
      <c r="E184"/>
      <c r="F184" s="5"/>
      <c r="H184" s="5"/>
      <c r="K184" s="5"/>
      <c r="N184" s="5"/>
      <c r="O184" s="5"/>
      <c r="P184" s="15"/>
      <c r="Q184" s="155"/>
      <c r="R184" s="155"/>
      <c r="S184" s="155"/>
      <c r="T184" s="155"/>
      <c r="W184"/>
      <c r="X184" s="156"/>
      <c r="Z184" s="172"/>
      <c r="AB184"/>
      <c r="AC184"/>
      <c r="AD184"/>
      <c r="AE184"/>
      <c r="AF184"/>
      <c r="AG184"/>
      <c r="AH184"/>
      <c r="AI184"/>
      <c r="AJ184"/>
      <c r="AK184"/>
    </row>
    <row r="185" spans="1:37" x14ac:dyDescent="0.15">
      <c r="A185"/>
      <c r="B185" s="679"/>
      <c r="C185"/>
      <c r="D185"/>
      <c r="E185"/>
      <c r="F185" s="5"/>
      <c r="H185" s="5"/>
      <c r="K185" s="5"/>
      <c r="N185" s="5"/>
      <c r="O185" s="5"/>
      <c r="P185" s="15"/>
      <c r="Q185" s="155"/>
      <c r="R185" s="155"/>
      <c r="S185" s="155"/>
      <c r="T185" s="155"/>
      <c r="W185"/>
      <c r="X185" s="156"/>
      <c r="Z185" s="172"/>
      <c r="AB185"/>
      <c r="AC185"/>
      <c r="AD185"/>
      <c r="AE185"/>
      <c r="AF185"/>
      <c r="AG185"/>
      <c r="AH185"/>
      <c r="AI185"/>
      <c r="AJ185"/>
      <c r="AK185"/>
    </row>
    <row r="186" spans="1:37" x14ac:dyDescent="0.15">
      <c r="A186"/>
      <c r="B186" s="679"/>
      <c r="C186"/>
      <c r="D186"/>
      <c r="E186"/>
      <c r="F186" s="5"/>
      <c r="H186" s="5"/>
      <c r="K186" s="5"/>
      <c r="N186" s="5"/>
      <c r="O186" s="5"/>
      <c r="P186" s="15"/>
      <c r="Q186" s="155"/>
      <c r="R186" s="155"/>
      <c r="S186" s="155"/>
      <c r="T186" s="155"/>
      <c r="W186"/>
      <c r="X186" s="156"/>
      <c r="Z186" s="172"/>
      <c r="AB186"/>
      <c r="AC186"/>
      <c r="AD186"/>
      <c r="AE186"/>
      <c r="AF186"/>
      <c r="AG186"/>
      <c r="AH186"/>
      <c r="AI186"/>
      <c r="AJ186"/>
      <c r="AK186"/>
    </row>
    <row r="187" spans="1:37" x14ac:dyDescent="0.15">
      <c r="A187"/>
      <c r="B187" s="679"/>
      <c r="C187"/>
      <c r="D187"/>
      <c r="E187"/>
      <c r="F187" s="5"/>
      <c r="H187" s="5"/>
      <c r="K187" s="5"/>
      <c r="N187" s="5"/>
      <c r="O187" s="5"/>
      <c r="P187" s="15"/>
      <c r="Q187" s="155"/>
      <c r="R187" s="155"/>
      <c r="S187" s="155"/>
      <c r="T187" s="155"/>
      <c r="W187"/>
      <c r="X187" s="156"/>
      <c r="Z187" s="172"/>
      <c r="AB187"/>
      <c r="AC187"/>
      <c r="AD187"/>
      <c r="AE187"/>
      <c r="AF187"/>
      <c r="AG187"/>
      <c r="AH187"/>
      <c r="AI187"/>
      <c r="AJ187"/>
      <c r="AK187"/>
    </row>
    <row r="188" spans="1:37" x14ac:dyDescent="0.15">
      <c r="A188"/>
      <c r="B188" s="679"/>
      <c r="C188"/>
      <c r="D188"/>
      <c r="E188"/>
      <c r="F188" s="5"/>
      <c r="H188" s="5"/>
      <c r="K188" s="5"/>
      <c r="N188" s="5"/>
      <c r="O188" s="5"/>
      <c r="P188" s="15"/>
      <c r="Q188" s="155"/>
      <c r="R188" s="155"/>
      <c r="S188" s="155"/>
      <c r="T188" s="155"/>
      <c r="W188"/>
      <c r="X188" s="156"/>
      <c r="Z188" s="172"/>
      <c r="AB188"/>
      <c r="AC188"/>
      <c r="AD188"/>
      <c r="AE188"/>
      <c r="AF188"/>
      <c r="AG188"/>
      <c r="AH188"/>
      <c r="AI188"/>
      <c r="AJ188"/>
      <c r="AK188"/>
    </row>
    <row r="189" spans="1:37" x14ac:dyDescent="0.15">
      <c r="A189"/>
      <c r="B189" s="679"/>
      <c r="C189"/>
      <c r="D189"/>
      <c r="E189"/>
      <c r="F189" s="5"/>
      <c r="H189" s="5"/>
      <c r="K189" s="5"/>
      <c r="N189" s="5"/>
      <c r="O189" s="5"/>
      <c r="P189" s="15"/>
      <c r="Q189" s="155"/>
      <c r="R189" s="155"/>
      <c r="S189" s="155"/>
      <c r="T189" s="155"/>
      <c r="W189"/>
      <c r="X189" s="156"/>
      <c r="Z189" s="172"/>
      <c r="AB189"/>
      <c r="AC189"/>
      <c r="AD189"/>
      <c r="AE189"/>
      <c r="AF189"/>
      <c r="AG189"/>
      <c r="AH189"/>
      <c r="AI189"/>
      <c r="AJ189"/>
      <c r="AK189"/>
    </row>
    <row r="190" spans="1:37" x14ac:dyDescent="0.15">
      <c r="A190"/>
      <c r="B190" s="679"/>
      <c r="C190"/>
      <c r="D190"/>
      <c r="E190"/>
      <c r="F190" s="5"/>
      <c r="H190" s="5"/>
      <c r="K190" s="5"/>
      <c r="N190" s="5"/>
      <c r="O190" s="5"/>
      <c r="P190" s="15"/>
      <c r="Q190" s="155"/>
      <c r="R190" s="155"/>
      <c r="S190" s="155"/>
      <c r="T190" s="155"/>
      <c r="W190"/>
      <c r="X190" s="156"/>
      <c r="Z190" s="172"/>
      <c r="AB190"/>
      <c r="AC190"/>
      <c r="AD190"/>
      <c r="AE190"/>
      <c r="AF190"/>
      <c r="AG190"/>
      <c r="AH190"/>
      <c r="AI190"/>
      <c r="AJ190"/>
      <c r="AK190"/>
    </row>
    <row r="191" spans="1:37" x14ac:dyDescent="0.15">
      <c r="A191"/>
      <c r="B191" s="679"/>
      <c r="C191"/>
      <c r="D191"/>
      <c r="E191"/>
      <c r="F191" s="5"/>
      <c r="H191" s="5"/>
      <c r="K191" s="5"/>
      <c r="N191" s="5"/>
      <c r="O191" s="5"/>
      <c r="P191" s="15"/>
      <c r="Q191" s="155"/>
      <c r="R191" s="155"/>
      <c r="S191" s="155"/>
      <c r="T191" s="155"/>
      <c r="W191"/>
      <c r="X191" s="156"/>
      <c r="Z191" s="172"/>
      <c r="AB191"/>
      <c r="AC191"/>
      <c r="AD191"/>
      <c r="AE191"/>
      <c r="AF191"/>
      <c r="AG191"/>
      <c r="AH191"/>
      <c r="AI191"/>
      <c r="AJ191"/>
      <c r="AK191"/>
    </row>
    <row r="192" spans="1:37" x14ac:dyDescent="0.15">
      <c r="A192"/>
      <c r="B192" s="679"/>
      <c r="C192"/>
      <c r="D192"/>
      <c r="E192"/>
      <c r="F192" s="5"/>
      <c r="H192" s="5"/>
      <c r="K192" s="5"/>
      <c r="N192" s="5"/>
      <c r="O192" s="5"/>
      <c r="P192" s="15"/>
      <c r="Q192" s="155"/>
      <c r="R192" s="155"/>
      <c r="S192" s="155"/>
      <c r="T192" s="155"/>
      <c r="W192"/>
      <c r="X192" s="156"/>
      <c r="Z192" s="172"/>
      <c r="AB192"/>
      <c r="AC192"/>
      <c r="AD192"/>
      <c r="AE192"/>
      <c r="AF192"/>
      <c r="AG192"/>
      <c r="AH192"/>
      <c r="AI192"/>
      <c r="AJ192"/>
      <c r="AK192"/>
    </row>
    <row r="193" spans="1:37" x14ac:dyDescent="0.15">
      <c r="A193"/>
      <c r="B193" s="679"/>
      <c r="C193"/>
      <c r="D193"/>
      <c r="E193"/>
      <c r="F193" s="5"/>
      <c r="H193" s="5"/>
      <c r="K193" s="5"/>
      <c r="N193" s="5"/>
      <c r="O193" s="5"/>
      <c r="P193" s="15"/>
      <c r="Q193" s="155"/>
      <c r="R193" s="155"/>
      <c r="S193" s="155"/>
      <c r="T193" s="155"/>
      <c r="W193"/>
      <c r="X193" s="156"/>
      <c r="Z193" s="172"/>
      <c r="AB193"/>
      <c r="AC193"/>
      <c r="AD193"/>
      <c r="AE193"/>
      <c r="AF193"/>
      <c r="AG193"/>
      <c r="AH193"/>
      <c r="AI193"/>
      <c r="AJ193"/>
      <c r="AK193"/>
    </row>
    <row r="194" spans="1:37" x14ac:dyDescent="0.15">
      <c r="A194"/>
      <c r="B194" s="679"/>
      <c r="C194"/>
      <c r="D194"/>
      <c r="E194"/>
      <c r="F194" s="5"/>
      <c r="H194" s="5"/>
      <c r="K194" s="5"/>
      <c r="N194" s="5"/>
      <c r="O194" s="5"/>
      <c r="P194" s="15"/>
      <c r="Q194" s="155"/>
      <c r="R194" s="155"/>
      <c r="S194" s="155"/>
      <c r="T194" s="155"/>
      <c r="W194"/>
      <c r="X194" s="156"/>
      <c r="Z194" s="172"/>
      <c r="AB194"/>
      <c r="AC194"/>
      <c r="AD194"/>
      <c r="AE194"/>
      <c r="AF194"/>
      <c r="AG194"/>
      <c r="AH194"/>
      <c r="AI194"/>
      <c r="AJ194"/>
      <c r="AK194"/>
    </row>
    <row r="195" spans="1:37" x14ac:dyDescent="0.15">
      <c r="A195"/>
      <c r="B195" s="679"/>
      <c r="C195"/>
      <c r="D195"/>
      <c r="E195"/>
      <c r="F195" s="5"/>
      <c r="H195" s="5"/>
      <c r="K195" s="5"/>
      <c r="N195" s="5"/>
      <c r="O195" s="5"/>
      <c r="P195" s="15"/>
      <c r="Q195" s="155"/>
      <c r="R195" s="155"/>
      <c r="S195" s="155"/>
      <c r="T195" s="155"/>
      <c r="W195"/>
      <c r="X195" s="156"/>
      <c r="Z195" s="172"/>
      <c r="AB195"/>
      <c r="AC195"/>
      <c r="AD195"/>
      <c r="AE195"/>
      <c r="AF195"/>
      <c r="AG195"/>
      <c r="AH195"/>
      <c r="AI195"/>
      <c r="AJ195"/>
      <c r="AK195"/>
    </row>
    <row r="196" spans="1:37" x14ac:dyDescent="0.15">
      <c r="A196"/>
      <c r="B196" s="679"/>
      <c r="C196"/>
      <c r="D196"/>
      <c r="E196"/>
      <c r="F196" s="5"/>
      <c r="H196" s="5"/>
      <c r="K196" s="5"/>
      <c r="N196" s="5"/>
      <c r="O196" s="5"/>
      <c r="P196" s="15"/>
      <c r="Q196" s="155"/>
      <c r="R196" s="155"/>
      <c r="S196" s="155"/>
      <c r="T196" s="155"/>
      <c r="W196"/>
      <c r="X196" s="156"/>
      <c r="Z196" s="172"/>
      <c r="AB196"/>
      <c r="AC196"/>
      <c r="AD196"/>
      <c r="AE196"/>
      <c r="AF196"/>
      <c r="AG196"/>
      <c r="AH196"/>
      <c r="AI196"/>
      <c r="AJ196"/>
      <c r="AK196"/>
    </row>
    <row r="197" spans="1:37" x14ac:dyDescent="0.15">
      <c r="A197"/>
      <c r="B197" s="679"/>
      <c r="C197"/>
      <c r="D197"/>
      <c r="E197"/>
      <c r="F197" s="5"/>
      <c r="H197" s="5"/>
      <c r="K197" s="5"/>
      <c r="N197" s="5"/>
      <c r="O197" s="5"/>
      <c r="P197" s="15"/>
      <c r="Q197" s="155"/>
      <c r="R197" s="155"/>
      <c r="S197" s="155"/>
      <c r="T197" s="155"/>
      <c r="W197"/>
      <c r="X197" s="156"/>
      <c r="Z197" s="172"/>
      <c r="AB197"/>
      <c r="AC197"/>
      <c r="AD197"/>
      <c r="AE197"/>
      <c r="AF197"/>
      <c r="AG197"/>
      <c r="AH197"/>
      <c r="AI197"/>
      <c r="AJ197"/>
      <c r="AK197"/>
    </row>
    <row r="198" spans="1:37" x14ac:dyDescent="0.15">
      <c r="A198"/>
      <c r="B198" s="679"/>
      <c r="C198"/>
      <c r="D198"/>
      <c r="E198"/>
      <c r="F198" s="5"/>
      <c r="H198" s="5"/>
      <c r="K198" s="5"/>
      <c r="N198" s="5"/>
      <c r="O198" s="5"/>
      <c r="P198" s="15"/>
      <c r="Q198" s="155"/>
      <c r="R198" s="155"/>
      <c r="S198" s="155"/>
      <c r="T198" s="155"/>
      <c r="W198"/>
      <c r="X198" s="156"/>
      <c r="Z198" s="172"/>
      <c r="AB198"/>
      <c r="AC198"/>
      <c r="AD198"/>
      <c r="AE198"/>
      <c r="AF198"/>
      <c r="AG198"/>
      <c r="AH198"/>
      <c r="AI198"/>
      <c r="AJ198"/>
      <c r="AK198"/>
    </row>
    <row r="199" spans="1:37" x14ac:dyDescent="0.15">
      <c r="A199"/>
      <c r="B199" s="679"/>
      <c r="C199"/>
      <c r="D199"/>
      <c r="E199"/>
      <c r="F199" s="5"/>
      <c r="H199" s="5"/>
      <c r="K199" s="5"/>
      <c r="N199" s="5"/>
      <c r="O199" s="5"/>
      <c r="P199" s="15"/>
      <c r="Q199" s="155"/>
      <c r="R199" s="155"/>
      <c r="S199" s="155"/>
      <c r="T199" s="155"/>
      <c r="W199"/>
      <c r="X199" s="156"/>
      <c r="Z199" s="172"/>
      <c r="AB199"/>
      <c r="AC199"/>
      <c r="AD199"/>
      <c r="AE199"/>
      <c r="AF199"/>
      <c r="AG199"/>
      <c r="AH199"/>
      <c r="AI199"/>
      <c r="AJ199"/>
      <c r="AK199"/>
    </row>
    <row r="200" spans="1:37" x14ac:dyDescent="0.15">
      <c r="A200"/>
      <c r="B200" s="679"/>
      <c r="C200"/>
      <c r="D200"/>
      <c r="E200"/>
      <c r="F200" s="5"/>
      <c r="H200" s="5"/>
      <c r="K200" s="5"/>
      <c r="N200" s="5"/>
      <c r="O200" s="5"/>
      <c r="P200" s="15"/>
      <c r="Q200" s="155"/>
      <c r="R200" s="155"/>
      <c r="S200" s="155"/>
      <c r="T200" s="155"/>
      <c r="W200"/>
      <c r="X200" s="156"/>
      <c r="Z200" s="172"/>
      <c r="AB200"/>
      <c r="AC200"/>
      <c r="AD200"/>
      <c r="AE200"/>
      <c r="AF200"/>
      <c r="AG200"/>
      <c r="AH200"/>
      <c r="AI200"/>
      <c r="AJ200"/>
      <c r="AK200"/>
    </row>
    <row r="201" spans="1:37" x14ac:dyDescent="0.15">
      <c r="A201"/>
      <c r="B201" s="679"/>
      <c r="C201"/>
      <c r="D201"/>
      <c r="E201"/>
      <c r="F201" s="5"/>
      <c r="H201" s="5"/>
      <c r="K201" s="5"/>
      <c r="N201" s="5"/>
      <c r="O201" s="5"/>
      <c r="P201" s="15"/>
      <c r="Q201" s="155"/>
      <c r="R201" s="155"/>
      <c r="S201" s="155"/>
      <c r="T201" s="155"/>
      <c r="W201"/>
      <c r="X201" s="156"/>
      <c r="Z201" s="172"/>
      <c r="AB201"/>
      <c r="AC201"/>
      <c r="AD201"/>
      <c r="AE201"/>
      <c r="AF201"/>
      <c r="AG201"/>
      <c r="AH201"/>
      <c r="AI201"/>
      <c r="AJ201"/>
      <c r="AK201"/>
    </row>
    <row r="202" spans="1:37" x14ac:dyDescent="0.15">
      <c r="A202"/>
      <c r="B202" s="679"/>
      <c r="C202"/>
      <c r="D202"/>
      <c r="E202"/>
      <c r="F202" s="5"/>
      <c r="H202" s="5"/>
      <c r="K202" s="5"/>
      <c r="N202" s="5"/>
      <c r="O202" s="5"/>
      <c r="P202" s="15"/>
      <c r="Q202" s="155"/>
      <c r="R202" s="155"/>
      <c r="S202" s="155"/>
      <c r="T202" s="155"/>
      <c r="W202"/>
      <c r="X202" s="156"/>
      <c r="Z202" s="172"/>
      <c r="AB202"/>
      <c r="AC202"/>
      <c r="AD202"/>
      <c r="AE202"/>
      <c r="AF202"/>
      <c r="AG202"/>
      <c r="AH202"/>
      <c r="AI202"/>
      <c r="AJ202"/>
      <c r="AK202"/>
    </row>
    <row r="203" spans="1:37" x14ac:dyDescent="0.15">
      <c r="A203"/>
      <c r="B203" s="679"/>
      <c r="C203"/>
      <c r="D203"/>
      <c r="E203"/>
      <c r="F203" s="5"/>
      <c r="H203" s="5"/>
      <c r="K203" s="5"/>
      <c r="N203" s="5"/>
      <c r="O203" s="5"/>
      <c r="P203" s="15"/>
      <c r="Q203" s="155"/>
      <c r="R203" s="155"/>
      <c r="S203" s="155"/>
      <c r="T203" s="155"/>
      <c r="W203"/>
      <c r="X203" s="156"/>
      <c r="Z203" s="172"/>
      <c r="AB203"/>
      <c r="AC203"/>
      <c r="AD203"/>
      <c r="AE203"/>
      <c r="AF203"/>
      <c r="AG203"/>
      <c r="AH203"/>
      <c r="AI203"/>
      <c r="AJ203"/>
      <c r="AK203"/>
    </row>
    <row r="204" spans="1:37" x14ac:dyDescent="0.15">
      <c r="A204"/>
      <c r="B204" s="679"/>
      <c r="C204"/>
      <c r="D204"/>
      <c r="E204"/>
      <c r="F204" s="5"/>
      <c r="H204" s="5"/>
      <c r="K204" s="5"/>
      <c r="N204" s="5"/>
      <c r="O204" s="5"/>
      <c r="P204" s="15"/>
      <c r="Q204" s="155"/>
      <c r="R204" s="155"/>
      <c r="S204" s="155"/>
      <c r="T204" s="155"/>
      <c r="W204"/>
      <c r="X204" s="156"/>
      <c r="Z204" s="172"/>
      <c r="AB204"/>
      <c r="AC204"/>
      <c r="AD204"/>
      <c r="AE204"/>
      <c r="AF204"/>
      <c r="AG204"/>
      <c r="AH204"/>
      <c r="AI204"/>
      <c r="AJ204"/>
      <c r="AK204"/>
    </row>
    <row r="205" spans="1:37" x14ac:dyDescent="0.15">
      <c r="A205"/>
      <c r="B205" s="679"/>
      <c r="C205"/>
      <c r="D205"/>
      <c r="E205"/>
      <c r="F205" s="5"/>
      <c r="H205" s="5"/>
      <c r="K205" s="5"/>
      <c r="N205" s="5"/>
      <c r="O205" s="5"/>
      <c r="P205" s="15"/>
      <c r="Q205" s="155"/>
      <c r="R205" s="155"/>
      <c r="S205" s="155"/>
      <c r="T205" s="155"/>
      <c r="W205"/>
      <c r="X205" s="156"/>
      <c r="Z205" s="172"/>
      <c r="AB205"/>
      <c r="AC205"/>
      <c r="AD205"/>
      <c r="AE205"/>
      <c r="AF205"/>
      <c r="AG205"/>
      <c r="AH205"/>
      <c r="AI205"/>
      <c r="AJ205"/>
      <c r="AK205"/>
    </row>
    <row r="206" spans="1:37" x14ac:dyDescent="0.15">
      <c r="A206"/>
      <c r="B206" s="679"/>
      <c r="C206"/>
      <c r="D206"/>
      <c r="E206"/>
      <c r="F206" s="5"/>
      <c r="H206" s="5"/>
      <c r="K206" s="5"/>
      <c r="N206" s="5"/>
      <c r="O206" s="5"/>
      <c r="P206" s="15"/>
      <c r="Q206" s="5"/>
      <c r="R206" s="165"/>
      <c r="S206" s="155"/>
      <c r="T206" s="155"/>
      <c r="U206" s="155"/>
      <c r="V206" s="155"/>
      <c r="W206"/>
      <c r="X206" s="156"/>
      <c r="Z206" s="172"/>
      <c r="AB206"/>
      <c r="AC206"/>
      <c r="AD206"/>
      <c r="AE206"/>
      <c r="AF206"/>
      <c r="AG206"/>
      <c r="AH206"/>
      <c r="AI206"/>
      <c r="AJ206"/>
      <c r="AK206"/>
    </row>
    <row r="207" spans="1:37" x14ac:dyDescent="0.15">
      <c r="A207"/>
      <c r="B207" s="679"/>
      <c r="C207"/>
      <c r="D207"/>
      <c r="E207"/>
      <c r="F207" s="5"/>
      <c r="H207" s="5"/>
      <c r="K207" s="5"/>
      <c r="N207" s="5"/>
      <c r="O207" s="5"/>
      <c r="P207" s="15"/>
      <c r="Q207" s="5"/>
      <c r="R207" s="165"/>
      <c r="S207" s="155"/>
      <c r="T207" s="155"/>
      <c r="U207" s="155"/>
      <c r="V207" s="155"/>
      <c r="W207"/>
      <c r="X207" s="156"/>
      <c r="Z207" s="172"/>
      <c r="AB207"/>
      <c r="AC207"/>
      <c r="AD207"/>
      <c r="AE207"/>
      <c r="AF207"/>
      <c r="AG207"/>
      <c r="AH207"/>
      <c r="AI207"/>
      <c r="AJ207"/>
      <c r="AK207"/>
    </row>
    <row r="208" spans="1:37" x14ac:dyDescent="0.15">
      <c r="A208"/>
      <c r="B208" s="679"/>
      <c r="C208"/>
      <c r="D208"/>
      <c r="E208"/>
      <c r="F208" s="5"/>
      <c r="H208" s="5"/>
      <c r="K208" s="5"/>
      <c r="N208" s="5"/>
      <c r="O208" s="5"/>
      <c r="P208" s="15"/>
      <c r="Q208" s="5"/>
      <c r="R208" s="165"/>
      <c r="S208" s="155"/>
      <c r="T208" s="155"/>
      <c r="U208" s="155"/>
      <c r="V208" s="155"/>
      <c r="W208"/>
      <c r="X208" s="156"/>
      <c r="Z208" s="172"/>
      <c r="AB208"/>
      <c r="AC208"/>
      <c r="AD208"/>
      <c r="AE208"/>
      <c r="AF208"/>
      <c r="AG208"/>
      <c r="AH208"/>
      <c r="AI208"/>
      <c r="AJ208"/>
      <c r="AK208"/>
    </row>
    <row r="209" spans="1:37" x14ac:dyDescent="0.15">
      <c r="A209"/>
      <c r="B209" s="679"/>
      <c r="C209"/>
      <c r="D209"/>
      <c r="E209"/>
      <c r="F209" s="5"/>
      <c r="H209" s="5"/>
      <c r="K209" s="5"/>
      <c r="N209" s="5"/>
      <c r="O209" s="5"/>
      <c r="P209" s="15"/>
      <c r="Q209" s="5"/>
      <c r="R209" s="165"/>
      <c r="S209" s="155"/>
      <c r="T209" s="155"/>
      <c r="U209" s="155"/>
      <c r="V209" s="155"/>
      <c r="W209"/>
      <c r="X209" s="156"/>
      <c r="Z209" s="172"/>
      <c r="AB209"/>
      <c r="AC209"/>
      <c r="AD209"/>
      <c r="AE209"/>
      <c r="AF209"/>
      <c r="AG209"/>
      <c r="AH209"/>
      <c r="AI209"/>
      <c r="AJ209"/>
      <c r="AK209"/>
    </row>
    <row r="210" spans="1:37" x14ac:dyDescent="0.15">
      <c r="A210"/>
      <c r="B210" s="679"/>
      <c r="C210"/>
      <c r="D210"/>
      <c r="E210"/>
      <c r="F210" s="5"/>
      <c r="H210" s="5"/>
      <c r="K210" s="5"/>
      <c r="N210" s="5"/>
      <c r="O210" s="5"/>
      <c r="P210" s="15"/>
      <c r="Q210" s="5"/>
      <c r="R210" s="165"/>
      <c r="S210" s="155"/>
      <c r="T210" s="155"/>
      <c r="U210" s="155"/>
      <c r="V210" s="155"/>
      <c r="W210"/>
      <c r="X210" s="156"/>
      <c r="Z210" s="172"/>
      <c r="AB210"/>
      <c r="AC210"/>
      <c r="AD210"/>
      <c r="AE210"/>
      <c r="AF210"/>
      <c r="AG210"/>
      <c r="AH210"/>
      <c r="AI210"/>
      <c r="AJ210"/>
      <c r="AK210"/>
    </row>
    <row r="211" spans="1:37" x14ac:dyDescent="0.15">
      <c r="A211"/>
      <c r="B211" s="679"/>
      <c r="C211"/>
      <c r="D211"/>
      <c r="E211"/>
      <c r="F211" s="5"/>
      <c r="H211" s="5"/>
      <c r="K211" s="5"/>
      <c r="N211" s="5"/>
      <c r="O211" s="5"/>
      <c r="P211" s="15"/>
      <c r="Q211" s="5"/>
      <c r="R211" s="165"/>
      <c r="S211" s="155"/>
      <c r="T211" s="155"/>
      <c r="U211" s="155"/>
      <c r="V211" s="155"/>
      <c r="W211"/>
      <c r="X211" s="156"/>
      <c r="Z211" s="172"/>
      <c r="AB211"/>
      <c r="AC211"/>
      <c r="AD211"/>
      <c r="AE211"/>
      <c r="AF211"/>
      <c r="AG211"/>
      <c r="AH211"/>
      <c r="AI211"/>
      <c r="AJ211"/>
      <c r="AK211"/>
    </row>
    <row r="212" spans="1:37" x14ac:dyDescent="0.15">
      <c r="A212"/>
      <c r="B212" s="679"/>
      <c r="C212"/>
      <c r="D212"/>
      <c r="E212"/>
      <c r="F212" s="5"/>
      <c r="H212" s="5"/>
      <c r="K212" s="5"/>
      <c r="N212" s="5"/>
      <c r="O212" s="5"/>
      <c r="P212" s="15"/>
      <c r="Q212" s="5"/>
      <c r="R212" s="165"/>
      <c r="S212" s="155"/>
      <c r="T212" s="155"/>
      <c r="U212" s="155"/>
      <c r="V212" s="155"/>
      <c r="W212"/>
      <c r="X212" s="156"/>
      <c r="Z212" s="172"/>
      <c r="AB212"/>
      <c r="AC212"/>
      <c r="AD212"/>
      <c r="AE212"/>
      <c r="AF212"/>
      <c r="AG212"/>
      <c r="AH212"/>
      <c r="AI212"/>
      <c r="AJ212"/>
      <c r="AK212"/>
    </row>
    <row r="213" spans="1:37" x14ac:dyDescent="0.15">
      <c r="A213"/>
      <c r="B213" s="679"/>
      <c r="C213"/>
      <c r="D213"/>
      <c r="E213"/>
      <c r="F213" s="5"/>
      <c r="H213" s="5"/>
      <c r="K213" s="5"/>
      <c r="N213" s="5"/>
      <c r="O213" s="5"/>
      <c r="P213" s="15"/>
      <c r="Q213" s="5"/>
      <c r="R213" s="165"/>
      <c r="S213" s="155"/>
      <c r="T213" s="155"/>
      <c r="U213" s="155"/>
      <c r="V213" s="155"/>
      <c r="W213"/>
      <c r="X213" s="156"/>
      <c r="Z213" s="172"/>
      <c r="AB213"/>
      <c r="AC213"/>
      <c r="AD213"/>
      <c r="AE213"/>
      <c r="AF213"/>
      <c r="AG213"/>
      <c r="AH213"/>
      <c r="AI213"/>
      <c r="AJ213"/>
      <c r="AK213"/>
    </row>
    <row r="214" spans="1:37" x14ac:dyDescent="0.15">
      <c r="A214"/>
      <c r="B214" s="679"/>
      <c r="C214"/>
      <c r="D214"/>
      <c r="E214"/>
      <c r="F214" s="5"/>
      <c r="H214" s="5"/>
      <c r="K214" s="5"/>
      <c r="N214" s="5"/>
      <c r="O214" s="5"/>
      <c r="P214" s="15"/>
      <c r="Q214" s="5"/>
      <c r="R214" s="165"/>
      <c r="S214" s="155"/>
      <c r="T214" s="155"/>
      <c r="U214" s="155"/>
      <c r="V214" s="155"/>
      <c r="W214"/>
      <c r="X214" s="156"/>
      <c r="Z214" s="172"/>
      <c r="AB214"/>
      <c r="AC214"/>
      <c r="AD214"/>
      <c r="AE214"/>
      <c r="AF214"/>
      <c r="AG214"/>
      <c r="AH214"/>
      <c r="AI214"/>
      <c r="AJ214"/>
      <c r="AK214"/>
    </row>
  </sheetData>
  <mergeCells count="72">
    <mergeCell ref="C20:M20"/>
    <mergeCell ref="G21:I21"/>
    <mergeCell ref="G22:I22"/>
    <mergeCell ref="G23:I23"/>
    <mergeCell ref="C15:D15"/>
    <mergeCell ref="G11:I11"/>
    <mergeCell ref="O11:P11"/>
    <mergeCell ref="O13:P13"/>
    <mergeCell ref="G15:K15"/>
    <mergeCell ref="M15:P15"/>
    <mergeCell ref="G13:I13"/>
    <mergeCell ref="Q49:R49"/>
    <mergeCell ref="S49:T49"/>
    <mergeCell ref="J50:K50"/>
    <mergeCell ref="N50:O50"/>
    <mergeCell ref="F49:G50"/>
    <mergeCell ref="C27:P27"/>
    <mergeCell ref="C28:P28"/>
    <mergeCell ref="C29:P29"/>
    <mergeCell ref="C30:P30"/>
    <mergeCell ref="B1:K1"/>
    <mergeCell ref="G5:I5"/>
    <mergeCell ref="O5:P5"/>
    <mergeCell ref="G7:I7"/>
    <mergeCell ref="O7:P7"/>
    <mergeCell ref="C3:D3"/>
    <mergeCell ref="O1:P2"/>
    <mergeCell ref="G9:I9"/>
    <mergeCell ref="G16:H16"/>
    <mergeCell ref="G17:I17"/>
    <mergeCell ref="C19:P19"/>
    <mergeCell ref="O9:P9"/>
    <mergeCell ref="B21:B24"/>
    <mergeCell ref="O21:P21"/>
    <mergeCell ref="O22:P22"/>
    <mergeCell ref="G24:I24"/>
    <mergeCell ref="O23:P23"/>
    <mergeCell ref="Q103:R103"/>
    <mergeCell ref="S103:T103"/>
    <mergeCell ref="J104:K104"/>
    <mergeCell ref="L104:M104"/>
    <mergeCell ref="N104:O104"/>
    <mergeCell ref="C147:D147"/>
    <mergeCell ref="M149:O149"/>
    <mergeCell ref="C40:P40"/>
    <mergeCell ref="C92:P92"/>
    <mergeCell ref="C93:D93"/>
    <mergeCell ref="M95:O95"/>
    <mergeCell ref="D97:I97"/>
    <mergeCell ref="B96:K96"/>
    <mergeCell ref="B49:B50"/>
    <mergeCell ref="D49:D50"/>
    <mergeCell ref="E49:E50"/>
    <mergeCell ref="B103:B104"/>
    <mergeCell ref="C103:C104"/>
    <mergeCell ref="D103:D104"/>
    <mergeCell ref="C146:P146"/>
    <mergeCell ref="C31:P31"/>
    <mergeCell ref="C35:D35"/>
    <mergeCell ref="M35:P35"/>
    <mergeCell ref="M36:P36"/>
    <mergeCell ref="E103:E104"/>
    <mergeCell ref="C49:C50"/>
    <mergeCell ref="L50:M50"/>
    <mergeCell ref="B42:K42"/>
    <mergeCell ref="D43:I43"/>
    <mergeCell ref="J49:M49"/>
    <mergeCell ref="N49:O49"/>
    <mergeCell ref="J103:M103"/>
    <mergeCell ref="N103:O103"/>
    <mergeCell ref="M43:O43"/>
    <mergeCell ref="F103:G104"/>
  </mergeCells>
  <phoneticPr fontId="4"/>
  <conditionalFormatting sqref="D4 F3:G3">
    <cfRule type="expression" dxfId="22" priority="24">
      <formula>LEN(D3)&gt;0</formula>
    </cfRule>
  </conditionalFormatting>
  <conditionalFormatting sqref="D51:E70">
    <cfRule type="cellIs" dxfId="21" priority="23" operator="greaterThan">
      <formula>0</formula>
    </cfRule>
  </conditionalFormatting>
  <conditionalFormatting sqref="L51:N70">
    <cfRule type="cellIs" dxfId="20" priority="22" operator="greaterThan">
      <formula>0</formula>
    </cfRule>
  </conditionalFormatting>
  <conditionalFormatting sqref="C51:C70">
    <cfRule type="cellIs" dxfId="19" priority="21" operator="greaterThan">
      <formula>0</formula>
    </cfRule>
  </conditionalFormatting>
  <conditionalFormatting sqref="M95">
    <cfRule type="cellIs" dxfId="18" priority="20" operator="greaterThan">
      <formula>0</formula>
    </cfRule>
  </conditionalFormatting>
  <conditionalFormatting sqref="C3">
    <cfRule type="expression" dxfId="17" priority="19">
      <formula>LEN(C3)&gt;0</formula>
    </cfRule>
  </conditionalFormatting>
  <conditionalFormatting sqref="I51:I70">
    <cfRule type="expression" dxfId="16" priority="17">
      <formula>LEN(I51)&gt;0</formula>
    </cfRule>
  </conditionalFormatting>
  <conditionalFormatting sqref="D71:E90">
    <cfRule type="cellIs" dxfId="15" priority="15" operator="greaterThan">
      <formula>0</formula>
    </cfRule>
  </conditionalFormatting>
  <conditionalFormatting sqref="L105:N124">
    <cfRule type="cellIs" dxfId="14" priority="8" operator="greaterThan">
      <formula>0</formula>
    </cfRule>
  </conditionalFormatting>
  <conditionalFormatting sqref="C105:C124">
    <cfRule type="cellIs" dxfId="13" priority="7" operator="greaterThan">
      <formula>0</formula>
    </cfRule>
  </conditionalFormatting>
  <conditionalFormatting sqref="I105:I124">
    <cfRule type="expression" dxfId="12" priority="5">
      <formula>LEN(I105)&gt;0</formula>
    </cfRule>
  </conditionalFormatting>
  <conditionalFormatting sqref="L71:N90">
    <cfRule type="cellIs" dxfId="11" priority="14" operator="greaterThan">
      <formula>0</formula>
    </cfRule>
  </conditionalFormatting>
  <conditionalFormatting sqref="C71:C90">
    <cfRule type="cellIs" dxfId="10" priority="13" operator="greaterThan">
      <formula>0</formula>
    </cfRule>
  </conditionalFormatting>
  <conditionalFormatting sqref="I71:I90">
    <cfRule type="expression" dxfId="9" priority="11">
      <formula>LEN(I71)&gt;0</formula>
    </cfRule>
  </conditionalFormatting>
  <conditionalFormatting sqref="D105:E124">
    <cfRule type="cellIs" dxfId="8" priority="9" operator="greaterThan">
      <formula>0</formula>
    </cfRule>
  </conditionalFormatting>
  <conditionalFormatting sqref="G51:G70">
    <cfRule type="expression" dxfId="7" priority="18">
      <formula>LEN(G51)&gt;0</formula>
    </cfRule>
  </conditionalFormatting>
  <conditionalFormatting sqref="O51:P70">
    <cfRule type="cellIs" dxfId="6" priority="16" operator="greaterThan">
      <formula>0</formula>
    </cfRule>
  </conditionalFormatting>
  <conditionalFormatting sqref="G105:G124">
    <cfRule type="expression" dxfId="5" priority="6">
      <formula>LEN(G105)&gt;0</formula>
    </cfRule>
  </conditionalFormatting>
  <conditionalFormatting sqref="O105:P124">
    <cfRule type="cellIs" dxfId="4" priority="4" operator="greaterThan">
      <formula>0</formula>
    </cfRule>
  </conditionalFormatting>
  <conditionalFormatting sqref="G71:G90">
    <cfRule type="expression" dxfId="3" priority="12">
      <formula>LEN(G71)&gt;0</formula>
    </cfRule>
  </conditionalFormatting>
  <conditionalFormatting sqref="O71:P90">
    <cfRule type="cellIs" dxfId="2" priority="10" operator="greaterThan">
      <formula>0</formula>
    </cfRule>
  </conditionalFormatting>
  <conditionalFormatting sqref="M149">
    <cfRule type="cellIs" dxfId="1" priority="3" operator="greaterThan">
      <formula>0</formula>
    </cfRule>
  </conditionalFormatting>
  <conditionalFormatting sqref="C4">
    <cfRule type="expression" dxfId="0" priority="1">
      <formula>LEN(C4)&gt;0</formula>
    </cfRule>
  </conditionalFormatting>
  <dataValidations disablePrompts="1" count="1">
    <dataValidation type="list" allowBlank="1" showInputMessage="1" showErrorMessage="1" sqref="G48 G102" xr:uid="{00000000-0002-0000-0A00-000000000000}">
      <formula1>",　,１年,２年,３年,"</formula1>
    </dataValidation>
  </dataValidations>
  <pageMargins left="0.70866141732283472" right="0.35433070866141736" top="0.27559055118110237" bottom="0.31496062992125984" header="0.27559055118110237" footer="0.31496062992125984"/>
  <pageSetup paperSize="9" scale="97" fitToHeight="4" orientation="portrait" r:id="rId1"/>
  <rowBreaks count="2" manualBreakCount="2">
    <brk id="41" max="15" man="1"/>
    <brk id="95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7" r:id="rId4" name="Check Box 11">
              <controlPr locked="0" defaultSize="0" print="0" autoFill="0" autoLine="0" autoPict="0" altText="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16</xdr:col>
                    <xdr:colOff>247650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U173"/>
  <sheetViews>
    <sheetView showZeros="0" tabSelected="1" zoomScale="85" zoomScaleNormal="85" zoomScaleSheetLayoutView="100" workbookViewId="0">
      <selection activeCell="S11" sqref="S11"/>
    </sheetView>
  </sheetViews>
  <sheetFormatPr defaultRowHeight="13.5" x14ac:dyDescent="0.15"/>
  <cols>
    <col min="1" max="1" width="2.125" style="5" customWidth="1"/>
    <col min="2" max="2" width="17.75" style="5" customWidth="1"/>
    <col min="3" max="3" width="22.625" style="5" customWidth="1"/>
    <col min="4" max="4" width="3" style="5" customWidth="1"/>
    <col min="5" max="5" width="9.75" style="5" customWidth="1"/>
    <col min="6" max="6" width="8" style="5" customWidth="1"/>
    <col min="7" max="7" width="6.75" style="5" customWidth="1"/>
    <col min="8" max="8" width="5.75" style="5" customWidth="1"/>
    <col min="9" max="9" width="9" style="5" customWidth="1"/>
    <col min="10" max="10" width="22.5" style="5" customWidth="1"/>
    <col min="11" max="11" width="8.625" style="5" customWidth="1"/>
    <col min="12" max="12" width="7.75" style="4" customWidth="1"/>
    <col min="13" max="13" width="23" style="4" customWidth="1"/>
    <col min="14" max="14" width="5.375" style="4" customWidth="1"/>
    <col min="15" max="15" width="23" style="4" customWidth="1"/>
    <col min="16" max="16" width="5.375" style="198" customWidth="1"/>
    <col min="17" max="17" width="4.125" style="208" customWidth="1"/>
    <col min="18" max="18" width="5.375" style="866" customWidth="1"/>
    <col min="19" max="19" width="27" style="867" customWidth="1"/>
    <col min="20" max="20" width="17.875" style="867" customWidth="1"/>
    <col min="21" max="21" width="9" style="632"/>
    <col min="22" max="16384" width="9" style="5"/>
  </cols>
  <sheetData>
    <row r="1" spans="1:21" ht="14.25" thickBot="1" x14ac:dyDescent="0.2">
      <c r="A1" s="24" t="s">
        <v>303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09"/>
      <c r="Q1" s="210"/>
      <c r="T1" s="867" t="s">
        <v>87</v>
      </c>
    </row>
    <row r="2" spans="1:21" ht="26.1" customHeight="1" thickTop="1" x14ac:dyDescent="0.15">
      <c r="A2" s="24"/>
      <c r="B2" s="959" t="str">
        <f>(初期設定!D3)</f>
        <v>第44回宮崎県高等学校総合文化祭 放送部門　
第47回全国高等学校総合文化祭放送部門　宮崎県予選
参加申込及び部顧問（運営委員）の動静調査の入力</v>
      </c>
      <c r="C2" s="960"/>
      <c r="D2" s="960"/>
      <c r="E2" s="960"/>
      <c r="F2" s="960"/>
      <c r="G2" s="960"/>
      <c r="H2" s="960"/>
      <c r="I2" s="960"/>
      <c r="J2" s="960"/>
      <c r="K2" s="961"/>
      <c r="L2" s="2"/>
      <c r="M2" s="2"/>
      <c r="N2" s="2"/>
      <c r="O2" s="2"/>
      <c r="P2" s="211"/>
      <c r="Q2" s="212"/>
      <c r="R2" s="868">
        <f>(初期設定!C33)</f>
        <v>1</v>
      </c>
      <c r="S2" s="869" t="str">
        <f>(初期設定!D33)</f>
        <v>宮崎県立佐土原高等学校</v>
      </c>
      <c r="T2" s="869" t="str">
        <f>(初期設定!F33)</f>
        <v>01sadowara</v>
      </c>
      <c r="U2" s="269" t="s">
        <v>320</v>
      </c>
    </row>
    <row r="3" spans="1:21" ht="26.1" customHeight="1" x14ac:dyDescent="0.15">
      <c r="A3" s="24"/>
      <c r="B3" s="962"/>
      <c r="C3" s="963"/>
      <c r="D3" s="963"/>
      <c r="E3" s="963"/>
      <c r="F3" s="963"/>
      <c r="G3" s="963"/>
      <c r="H3" s="963"/>
      <c r="I3" s="963"/>
      <c r="J3" s="963"/>
      <c r="K3" s="964"/>
      <c r="L3" s="2"/>
      <c r="M3" s="715" t="str">
        <f>IF(C13=0,"表示不可",)</f>
        <v>表示不可</v>
      </c>
      <c r="N3" s="2"/>
      <c r="O3" s="2"/>
      <c r="P3" s="211"/>
      <c r="Q3" s="212"/>
      <c r="R3" s="868">
        <f>(初期設定!C34)</f>
        <v>2</v>
      </c>
      <c r="S3" s="869" t="str">
        <f>(初期設定!D34)</f>
        <v>宮崎県立宮崎大宮高等学校</v>
      </c>
      <c r="T3" s="869" t="str">
        <f>(初期設定!F34)</f>
        <v>02oomiya</v>
      </c>
      <c r="U3" s="870" t="s">
        <v>405</v>
      </c>
    </row>
    <row r="4" spans="1:21" ht="26.1" customHeight="1" thickBot="1" x14ac:dyDescent="0.2">
      <c r="A4" s="24"/>
      <c r="B4" s="965"/>
      <c r="C4" s="966"/>
      <c r="D4" s="966"/>
      <c r="E4" s="966"/>
      <c r="F4" s="966"/>
      <c r="G4" s="966"/>
      <c r="H4" s="966"/>
      <c r="I4" s="966"/>
      <c r="J4" s="966"/>
      <c r="K4" s="967"/>
      <c r="L4" s="2"/>
      <c r="M4" s="2"/>
      <c r="N4" s="2"/>
      <c r="O4" s="2"/>
      <c r="P4" s="211"/>
      <c r="Q4" s="212"/>
      <c r="R4" s="868">
        <f>(初期設定!C35)</f>
        <v>3</v>
      </c>
      <c r="S4" s="869" t="str">
        <f>(初期設定!D35)</f>
        <v>宮崎県立宮崎海洋高等学校</v>
      </c>
      <c r="T4" s="869" t="str">
        <f>(初期設定!F35)</f>
        <v>03kaiyo</v>
      </c>
    </row>
    <row r="5" spans="1:21" ht="7.5" customHeight="1" thickTop="1" thickBot="1" x14ac:dyDescent="0.2">
      <c r="A5" s="24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11"/>
      <c r="Q5" s="212"/>
      <c r="R5" s="868">
        <f>(初期設定!C36)</f>
        <v>4</v>
      </c>
      <c r="S5" s="869" t="str">
        <f>(初期設定!D36)</f>
        <v>宮崎県立宮崎北高等学校</v>
      </c>
      <c r="T5" s="869" t="str">
        <f>(初期設定!F36)</f>
        <v>04miyakita</v>
      </c>
    </row>
    <row r="6" spans="1:21" ht="19.5" customHeight="1" thickBot="1" x14ac:dyDescent="0.2">
      <c r="A6" s="24"/>
      <c r="B6" s="968" t="s">
        <v>84</v>
      </c>
      <c r="C6" s="969"/>
      <c r="D6" s="969"/>
      <c r="E6" s="969"/>
      <c r="F6" s="969"/>
      <c r="G6" s="970"/>
      <c r="H6" s="1"/>
      <c r="I6" s="1"/>
      <c r="J6" s="1"/>
      <c r="K6" s="1"/>
      <c r="L6" s="2"/>
      <c r="M6" s="2"/>
      <c r="N6" s="2"/>
      <c r="O6" s="2"/>
      <c r="P6" s="211"/>
      <c r="Q6" s="212"/>
      <c r="R6" s="868">
        <f>(初期設定!C37)</f>
        <v>5</v>
      </c>
      <c r="S6" s="869" t="str">
        <f>(初期設定!D37)</f>
        <v>宮崎県立宮崎工業高等学校</v>
      </c>
      <c r="T6" s="869" t="str">
        <f>(初期設定!F37)</f>
        <v>05miyakogyo</v>
      </c>
      <c r="U6" s="632" t="s">
        <v>403</v>
      </c>
    </row>
    <row r="7" spans="1:21" ht="7.5" customHeight="1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11"/>
      <c r="Q7" s="212"/>
      <c r="R7" s="868">
        <f>(初期設定!C38)</f>
        <v>6</v>
      </c>
      <c r="S7" s="869" t="str">
        <f>(初期設定!D38)</f>
        <v>宮崎県立宮崎商業高等学校</v>
      </c>
      <c r="T7" s="869" t="str">
        <f>(初期設定!F38)</f>
        <v>06miyasho</v>
      </c>
      <c r="U7" s="632" t="s">
        <v>404</v>
      </c>
    </row>
    <row r="8" spans="1:21" x14ac:dyDescent="0.15">
      <c r="A8" s="24"/>
      <c r="B8" s="1"/>
      <c r="C8" s="248" t="s">
        <v>10</v>
      </c>
      <c r="D8" s="1"/>
      <c r="E8" s="976" t="s">
        <v>410</v>
      </c>
      <c r="F8" s="976"/>
      <c r="G8" s="1"/>
      <c r="H8" s="1"/>
      <c r="I8" s="1"/>
      <c r="J8" s="1"/>
      <c r="K8" s="1"/>
      <c r="L8" s="2"/>
      <c r="M8" s="2"/>
      <c r="N8" s="2"/>
      <c r="O8" s="2"/>
      <c r="P8" s="211"/>
      <c r="Q8" s="212"/>
      <c r="R8" s="868">
        <f>(初期設定!C39)</f>
        <v>7</v>
      </c>
      <c r="S8" s="869" t="str">
        <f>(初期設定!D39)</f>
        <v>宮崎県立宮崎西高等学校</v>
      </c>
      <c r="T8" s="869" t="str">
        <f>(初期設定!F39)</f>
        <v>07miyanishi</v>
      </c>
    </row>
    <row r="9" spans="1:21" ht="26.25" customHeight="1" thickBot="1" x14ac:dyDescent="0.2">
      <c r="A9" s="24"/>
      <c r="B9" s="224" t="s">
        <v>358</v>
      </c>
      <c r="C9" s="249"/>
      <c r="D9" s="1"/>
      <c r="E9" s="977" t="str">
        <f>IF(ISERROR(VLOOKUP(C9,(初期設定!D33):(初期設定!F109),3,0)),"",VLOOKUP(C9,(初期設定!D33):(初期設定!F109),3,0))</f>
        <v/>
      </c>
      <c r="F9" s="977"/>
      <c r="G9" s="1"/>
      <c r="H9" s="1"/>
      <c r="I9" s="1"/>
      <c r="J9" s="1"/>
      <c r="K9" s="1"/>
      <c r="L9" s="2"/>
      <c r="M9" s="2"/>
      <c r="N9" s="2"/>
      <c r="O9" s="2"/>
      <c r="P9" s="211"/>
      <c r="Q9" s="212"/>
      <c r="R9" s="868">
        <f>(初期設定!C40)</f>
        <v>8</v>
      </c>
      <c r="S9" s="869" t="str">
        <f>(初期設定!D40)</f>
        <v>宮崎県立宮崎農業高等学校</v>
      </c>
      <c r="T9" s="869" t="str">
        <f>(初期設定!F40)</f>
        <v>08miyano</v>
      </c>
    </row>
    <row r="10" spans="1:21" ht="7.5" customHeight="1" thickBot="1" x14ac:dyDescent="0.2">
      <c r="A10" s="24"/>
      <c r="B10" s="1"/>
      <c r="C10" s="1"/>
      <c r="D10" s="1"/>
      <c r="E10" s="1"/>
      <c r="F10" s="1" ph="1"/>
      <c r="G10" s="1"/>
      <c r="H10" s="1"/>
      <c r="I10" s="1"/>
      <c r="J10" s="1"/>
      <c r="K10" s="1"/>
      <c r="L10" s="2"/>
      <c r="M10" s="2"/>
      <c r="N10" s="2"/>
      <c r="O10" s="2"/>
      <c r="P10" s="211"/>
      <c r="Q10" s="212"/>
      <c r="R10" s="868">
        <f>(初期設定!C41)</f>
        <v>9</v>
      </c>
      <c r="S10" s="869" t="str">
        <f>(初期設定!D41)</f>
        <v>宮崎県立宮崎東高等学校</v>
      </c>
      <c r="T10" s="869" t="str">
        <f>(初期設定!F41)</f>
        <v>09miyahigashi</v>
      </c>
    </row>
    <row r="11" spans="1:21" ht="19.5" customHeight="1" thickBot="1" x14ac:dyDescent="0.2">
      <c r="A11" s="24"/>
      <c r="B11" s="968" t="s">
        <v>367</v>
      </c>
      <c r="C11" s="969"/>
      <c r="D11" s="969"/>
      <c r="E11" s="969"/>
      <c r="F11" s="969"/>
      <c r="G11" s="970"/>
      <c r="H11" s="1"/>
      <c r="I11" s="1"/>
      <c r="J11" s="1"/>
      <c r="K11" s="1"/>
      <c r="L11" s="2"/>
      <c r="M11" s="2"/>
      <c r="N11" s="2"/>
      <c r="O11" s="2"/>
      <c r="P11" s="211"/>
      <c r="Q11" s="212"/>
      <c r="R11" s="868">
        <f>(初期設定!C42)</f>
        <v>10</v>
      </c>
      <c r="S11" s="869" t="str">
        <f>(初期設定!D42)</f>
        <v>宮崎県立宮崎南高等学校</v>
      </c>
      <c r="T11" s="869" t="str">
        <f>(初期設定!F42)</f>
        <v>10miyaminami</v>
      </c>
    </row>
    <row r="12" spans="1:21" ht="7.5" customHeight="1" x14ac:dyDescent="0.15">
      <c r="A12" s="24"/>
      <c r="B12" s="1"/>
      <c r="C12" s="1"/>
      <c r="D12" s="1"/>
      <c r="E12" s="1"/>
      <c r="F12" s="1" ph="1"/>
      <c r="G12" s="1"/>
      <c r="H12" s="1"/>
      <c r="I12" s="1"/>
      <c r="J12" s="1"/>
      <c r="K12" s="1"/>
      <c r="L12" s="2"/>
      <c r="M12" s="2"/>
      <c r="N12" s="2"/>
      <c r="O12" s="2"/>
      <c r="P12" s="211"/>
      <c r="Q12" s="212"/>
      <c r="R12" s="868">
        <f>(初期設定!C43)</f>
        <v>13</v>
      </c>
      <c r="S12" s="869" t="str">
        <f>(初期設定!D43)</f>
        <v>宮崎県立本庄高等学校</v>
      </c>
      <c r="T12" s="869" t="str">
        <f>(初期設定!F43)</f>
        <v>13honjo</v>
      </c>
    </row>
    <row r="13" spans="1:21" ht="27.75" customHeight="1" x14ac:dyDescent="0.15">
      <c r="A13" s="24"/>
      <c r="B13" s="224" t="s">
        <v>319</v>
      </c>
      <c r="C13" s="901"/>
      <c r="D13" s="1"/>
      <c r="E13" s="1"/>
      <c r="F13" s="1"/>
      <c r="G13" s="1"/>
      <c r="H13" s="1"/>
      <c r="I13" s="1"/>
      <c r="J13" s="1"/>
      <c r="K13" s="1"/>
      <c r="L13" s="2"/>
      <c r="M13" s="2"/>
      <c r="N13" s="2"/>
      <c r="O13" s="2"/>
      <c r="P13" s="211"/>
      <c r="Q13" s="212"/>
      <c r="R13" s="868">
        <f>(初期設定!C44)</f>
        <v>14</v>
      </c>
      <c r="S13" s="869" t="str">
        <f>(初期設定!D44)</f>
        <v>宮崎県立高鍋高等学校</v>
      </c>
      <c r="T13" s="869" t="str">
        <f>(初期設定!F44)</f>
        <v>14takanabe</v>
      </c>
    </row>
    <row r="14" spans="1:21" ht="6" customHeight="1" thickBot="1" x14ac:dyDescent="0.2">
      <c r="A14" s="24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11"/>
      <c r="Q14" s="212"/>
      <c r="R14" s="868">
        <f>(初期設定!C45)</f>
        <v>15</v>
      </c>
      <c r="S14" s="869" t="str">
        <f>(初期設定!D45)</f>
        <v>宮崎県立高鍋農業高等学校</v>
      </c>
      <c r="T14" s="869" t="str">
        <f>(初期設定!F45)</f>
        <v>15takano</v>
      </c>
    </row>
    <row r="15" spans="1:21" ht="19.5" customHeight="1" thickBot="1" x14ac:dyDescent="0.2">
      <c r="A15" s="1"/>
      <c r="B15" s="968" t="str">
        <f>IF(C13="参加申し込みしない","③　(ア)のみ入力して次にお進みください","③　ご自身の学校情報など（ア）～（オ）について、以下に入力してください。")</f>
        <v>③　ご自身の学校情報など（ア）～（オ）について、以下に入力してください。</v>
      </c>
      <c r="C15" s="969"/>
      <c r="D15" s="969"/>
      <c r="E15" s="969"/>
      <c r="F15" s="969"/>
      <c r="G15" s="970"/>
      <c r="H15" s="1"/>
      <c r="I15" s="1"/>
      <c r="J15" s="1"/>
      <c r="K15" s="1"/>
      <c r="L15" s="2"/>
      <c r="M15" s="2"/>
      <c r="N15" s="2"/>
      <c r="O15" s="2"/>
      <c r="P15" s="211"/>
      <c r="Q15" s="212"/>
      <c r="R15" s="868">
        <f>(初期設定!C46)</f>
        <v>17</v>
      </c>
      <c r="S15" s="869" t="str">
        <f>(初期設定!D46)</f>
        <v>宮崎県立妻高等学校</v>
      </c>
      <c r="T15" s="869" t="str">
        <f>(初期設定!F46)</f>
        <v>17tsuma</v>
      </c>
    </row>
    <row r="16" spans="1:21" ht="8.25" customHeight="1" x14ac:dyDescent="0.15">
      <c r="A16" s="1"/>
      <c r="B16" s="1"/>
      <c r="C16" s="1"/>
      <c r="D16" s="236"/>
      <c r="E16" s="1"/>
      <c r="F16" s="1"/>
      <c r="G16" s="1"/>
      <c r="H16" s="1"/>
      <c r="I16" s="1"/>
      <c r="J16" s="1"/>
      <c r="K16" s="1"/>
      <c r="L16" s="2"/>
      <c r="M16" s="2"/>
      <c r="N16" s="2"/>
      <c r="O16" s="2"/>
      <c r="P16" s="211"/>
      <c r="Q16" s="212"/>
      <c r="R16" s="868">
        <f>(初期設定!C47)</f>
        <v>21</v>
      </c>
      <c r="S16" s="869" t="str">
        <f>(初期設定!D47)</f>
        <v>宮崎県立高城高等学校</v>
      </c>
      <c r="T16" s="869" t="str">
        <f>(初期設定!F47)</f>
        <v>21takajo</v>
      </c>
    </row>
    <row r="17" spans="1:21" ht="26.25" customHeight="1" x14ac:dyDescent="0.15">
      <c r="A17" s="1"/>
      <c r="B17" s="223" t="s">
        <v>140</v>
      </c>
      <c r="C17" s="624"/>
      <c r="D17" s="542"/>
      <c r="E17" s="971" t="s">
        <v>143</v>
      </c>
      <c r="F17" s="971"/>
      <c r="G17" s="971"/>
      <c r="H17" s="971"/>
      <c r="I17" s="52"/>
      <c r="J17" s="53"/>
      <c r="K17" s="1"/>
      <c r="L17" s="25"/>
      <c r="M17" s="2"/>
      <c r="N17" s="2"/>
      <c r="O17" s="2"/>
      <c r="P17" s="211"/>
      <c r="Q17" s="212"/>
      <c r="R17" s="868">
        <f>(初期設定!C48)</f>
        <v>22</v>
      </c>
      <c r="S17" s="869" t="str">
        <f>(初期設定!D48)</f>
        <v>宮崎県立都城泉ヶ丘高等学校</v>
      </c>
      <c r="T17" s="869" t="str">
        <f>(初期設定!F48)</f>
        <v>22izumigaoka</v>
      </c>
    </row>
    <row r="18" spans="1:21" ht="6.75" customHeight="1" x14ac:dyDescent="0.15">
      <c r="A18" s="1"/>
      <c r="B18" s="226"/>
      <c r="C18" s="54"/>
      <c r="D18" s="237"/>
      <c r="E18" s="54"/>
      <c r="F18" s="1"/>
      <c r="G18" s="1"/>
      <c r="H18" s="1"/>
      <c r="I18" s="1"/>
      <c r="J18" s="1"/>
      <c r="K18" s="1"/>
      <c r="L18" s="25"/>
      <c r="M18" s="2"/>
      <c r="N18" s="2"/>
      <c r="O18" s="2"/>
      <c r="P18" s="211"/>
      <c r="Q18" s="212"/>
      <c r="R18" s="868">
        <f>(初期設定!C49)</f>
        <v>23</v>
      </c>
      <c r="S18" s="869" t="str">
        <f>(初期設定!D49)</f>
        <v>宮崎県立都城西高等学校</v>
      </c>
      <c r="T18" s="869" t="str">
        <f>(初期設定!F49)</f>
        <v>23tonishi</v>
      </c>
    </row>
    <row r="19" spans="1:21" ht="26.25" customHeight="1" x14ac:dyDescent="0.15">
      <c r="A19" s="1"/>
      <c r="B19" s="223" t="s">
        <v>141</v>
      </c>
      <c r="C19" s="624"/>
      <c r="D19" s="543"/>
      <c r="E19" s="223" t="s">
        <v>142</v>
      </c>
      <c r="F19" s="55"/>
      <c r="G19" s="974" t="s">
        <v>224</v>
      </c>
      <c r="H19" s="975"/>
      <c r="I19" s="975"/>
      <c r="J19" s="975"/>
      <c r="K19" s="975"/>
      <c r="L19" s="975"/>
      <c r="M19" s="2"/>
      <c r="N19" s="2"/>
      <c r="O19" s="2"/>
      <c r="P19" s="211"/>
      <c r="Q19" s="212"/>
      <c r="R19" s="868">
        <f>(初期設定!C50)</f>
        <v>24</v>
      </c>
      <c r="S19" s="869" t="str">
        <f>(初期設定!D50)</f>
        <v>宮崎県立都城工業高等学校</v>
      </c>
      <c r="T19" s="869" t="str">
        <f>(初期設定!F50)</f>
        <v>24toko</v>
      </c>
    </row>
    <row r="20" spans="1:21" ht="6.75" customHeight="1" x14ac:dyDescent="0.15">
      <c r="A20" s="1"/>
      <c r="B20" s="226"/>
      <c r="C20" s="54"/>
      <c r="D20" s="237"/>
      <c r="E20" s="54"/>
      <c r="F20" s="1"/>
      <c r="G20" s="1"/>
      <c r="H20" s="1"/>
      <c r="I20" s="1"/>
      <c r="J20" s="1"/>
      <c r="K20" s="1"/>
      <c r="L20" s="25"/>
      <c r="M20" s="2"/>
      <c r="N20" s="2"/>
      <c r="O20" s="2"/>
      <c r="P20" s="211"/>
      <c r="Q20" s="212"/>
      <c r="R20" s="868">
        <f>(初期設定!C51)</f>
        <v>25</v>
      </c>
      <c r="S20" s="869" t="str">
        <f>(初期設定!D51)</f>
        <v>宮崎県立都城商業高等学校</v>
      </c>
      <c r="T20" s="869" t="str">
        <f>(初期設定!F51)</f>
        <v>25tosho</v>
      </c>
    </row>
    <row r="21" spans="1:21" ht="26.25" customHeight="1" x14ac:dyDescent="0.15">
      <c r="A21" s="1"/>
      <c r="B21" s="224" t="s">
        <v>155</v>
      </c>
      <c r="C21" s="624"/>
      <c r="D21" s="543"/>
      <c r="E21" s="54"/>
      <c r="F21" s="1"/>
      <c r="G21" s="1"/>
      <c r="H21" s="1"/>
      <c r="I21" s="1"/>
      <c r="J21" s="1"/>
      <c r="K21" s="1"/>
      <c r="L21" s="1"/>
      <c r="M21" s="25"/>
      <c r="N21" s="25"/>
      <c r="O21" s="25"/>
      <c r="P21" s="211"/>
      <c r="Q21" s="212"/>
      <c r="R21" s="868">
        <f>(初期設定!C52)</f>
        <v>26</v>
      </c>
      <c r="S21" s="869" t="str">
        <f>(初期設定!D52)</f>
        <v>宮崎県立都城農業高等学校</v>
      </c>
      <c r="T21" s="869" t="str">
        <f>(初期設定!F52)</f>
        <v>26tono</v>
      </c>
    </row>
    <row r="22" spans="1:21" ht="6.75" customHeight="1" x14ac:dyDescent="0.15">
      <c r="A22" s="1"/>
      <c r="B22" s="226"/>
      <c r="C22" s="54"/>
      <c r="D22" s="237"/>
      <c r="E22" s="54"/>
      <c r="F22" s="1"/>
      <c r="G22" s="1"/>
      <c r="H22" s="1"/>
      <c r="I22" s="1"/>
      <c r="J22" s="1"/>
      <c r="K22" s="1"/>
      <c r="L22" s="25"/>
      <c r="M22" s="25"/>
      <c r="N22" s="25"/>
      <c r="O22" s="25"/>
      <c r="P22" s="211"/>
      <c r="Q22" s="212"/>
      <c r="R22" s="868">
        <f>(初期設定!C53)</f>
        <v>27</v>
      </c>
      <c r="S22" s="869" t="str">
        <f>(初期設定!D53)</f>
        <v>宮崎県立小林高等学校</v>
      </c>
      <c r="T22" s="869" t="str">
        <f>(初期設定!F53)</f>
        <v>27kobayashi</v>
      </c>
    </row>
    <row r="23" spans="1:21" ht="26.25" customHeight="1" x14ac:dyDescent="0.15">
      <c r="A23" s="1"/>
      <c r="B23" s="225" t="s">
        <v>156</v>
      </c>
      <c r="C23" s="855">
        <f ca="1">TODAY()</f>
        <v>44803</v>
      </c>
      <c r="D23" s="544"/>
      <c r="E23" s="972" t="s">
        <v>406</v>
      </c>
      <c r="F23" s="973"/>
      <c r="G23" s="973"/>
      <c r="H23" s="973"/>
      <c r="I23" s="973"/>
      <c r="J23" s="973"/>
      <c r="K23" s="1"/>
      <c r="L23" s="25"/>
      <c r="M23" s="25"/>
      <c r="N23" s="25"/>
      <c r="O23" s="25"/>
      <c r="P23" s="211"/>
      <c r="Q23" s="212"/>
      <c r="R23" s="868">
        <f>(初期設定!C54)</f>
        <v>28</v>
      </c>
      <c r="S23" s="869" t="str">
        <f>(初期設定!D54)</f>
        <v>宮崎県立小林秀峰高等学校</v>
      </c>
      <c r="T23" s="869" t="str">
        <f>(初期設定!F54)</f>
        <v>28syuho</v>
      </c>
    </row>
    <row r="24" spans="1:21" ht="5.25" customHeight="1" x14ac:dyDescent="0.15">
      <c r="A24" s="1"/>
      <c r="B24" s="1"/>
      <c r="C24" s="1"/>
      <c r="D24" s="1"/>
      <c r="E24" s="54"/>
      <c r="F24" s="1"/>
      <c r="G24" s="1"/>
      <c r="H24" s="1"/>
      <c r="I24" s="1"/>
      <c r="J24" s="1"/>
      <c r="K24" s="1"/>
      <c r="L24" s="25"/>
      <c r="M24" s="25"/>
      <c r="N24" s="25"/>
      <c r="O24" s="25"/>
      <c r="P24" s="211"/>
      <c r="Q24" s="212"/>
      <c r="R24" s="868">
        <f>(初期設定!C55)</f>
        <v>29</v>
      </c>
      <c r="S24" s="869" t="str">
        <f>(初期設定!D55)</f>
        <v>宮崎県立飯野高等学校</v>
      </c>
      <c r="T24" s="869" t="str">
        <f>(初期設定!F55)</f>
        <v>29iino</v>
      </c>
    </row>
    <row r="25" spans="1:21" ht="36.7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5"/>
      <c r="M25" s="25"/>
      <c r="N25" s="25"/>
      <c r="O25" s="25"/>
      <c r="P25" s="211"/>
      <c r="Q25" s="212"/>
      <c r="R25" s="868">
        <f>(初期設定!C56)</f>
        <v>41</v>
      </c>
      <c r="S25" s="869" t="str">
        <f>(初期設定!D56)</f>
        <v>宮崎県立延岡高等学校</v>
      </c>
      <c r="T25" s="869" t="str">
        <f>(初期設定!F56)</f>
        <v>41nobetaka</v>
      </c>
    </row>
    <row r="26" spans="1:21" ht="8.2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25"/>
      <c r="M26" s="25"/>
      <c r="N26" s="25"/>
      <c r="O26" s="25"/>
      <c r="P26" s="211"/>
      <c r="Q26" s="212"/>
      <c r="R26" s="868">
        <f>(初期設定!C57)</f>
        <v>42</v>
      </c>
      <c r="S26" s="869" t="str">
        <f>(初期設定!D57)</f>
        <v>宮崎県立延岡工業高等学校</v>
      </c>
      <c r="T26" s="869" t="str">
        <f>(初期設定!F57)</f>
        <v>42nobeko</v>
      </c>
    </row>
    <row r="27" spans="1:2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25"/>
      <c r="M27" s="25"/>
      <c r="N27" s="25"/>
      <c r="O27" s="25"/>
      <c r="P27" s="211"/>
      <c r="Q27" s="212"/>
      <c r="R27" s="868">
        <f>(初期設定!C58)</f>
        <v>43</v>
      </c>
      <c r="S27" s="869" t="str">
        <f>(初期設定!D58)</f>
        <v>宮崎県立延岡商業高等学校</v>
      </c>
      <c r="T27" s="869" t="str">
        <f>(初期設定!F58)</f>
        <v>43nobesho</v>
      </c>
    </row>
    <row r="28" spans="1:21" s="4" customForma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25"/>
      <c r="M28" s="25"/>
      <c r="N28" s="25"/>
      <c r="O28" s="25"/>
      <c r="P28" s="211"/>
      <c r="Q28" s="212"/>
      <c r="R28" s="868">
        <f>(初期設定!C59)</f>
        <v>44</v>
      </c>
      <c r="S28" s="869" t="str">
        <f>(初期設定!D59)</f>
        <v>宮崎県立延岡星雲高等学校</v>
      </c>
      <c r="T28" s="869" t="str">
        <f>(初期設定!F59)</f>
        <v>44seiun</v>
      </c>
      <c r="U28" s="153"/>
    </row>
    <row r="29" spans="1:21" s="4" customForma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25"/>
      <c r="M29" s="25"/>
      <c r="N29" s="25"/>
      <c r="O29" s="25"/>
      <c r="P29" s="211"/>
      <c r="Q29" s="212"/>
      <c r="R29" s="868">
        <f>(初期設定!C60)</f>
        <v>45</v>
      </c>
      <c r="S29" s="869" t="str">
        <f>(初期設定!D60)</f>
        <v>宮崎県立延岡青朋高等学校</v>
      </c>
      <c r="T29" s="869" t="str">
        <f>(初期設定!F60)</f>
        <v>45seiho</v>
      </c>
      <c r="U29" s="153"/>
    </row>
    <row r="30" spans="1:21" s="4" customForma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5"/>
      <c r="M30" s="25"/>
      <c r="N30" s="25"/>
      <c r="O30" s="25"/>
      <c r="P30" s="211"/>
      <c r="Q30" s="212"/>
      <c r="R30" s="868">
        <f>(初期設定!C61)</f>
        <v>46</v>
      </c>
      <c r="S30" s="869" t="str">
        <f>(初期設定!D61)</f>
        <v>宮崎県立富島高等学校</v>
      </c>
      <c r="T30" s="869" t="str">
        <f>(初期設定!F61)</f>
        <v>46tomishima</v>
      </c>
      <c r="U30" s="153"/>
    </row>
    <row r="31" spans="1:21" s="4" customForma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25"/>
      <c r="M31" s="25"/>
      <c r="N31" s="25"/>
      <c r="O31" s="25"/>
      <c r="P31" s="211"/>
      <c r="Q31" s="212"/>
      <c r="R31" s="868">
        <f>(初期設定!C62)</f>
        <v>47</v>
      </c>
      <c r="S31" s="869" t="str">
        <f>(初期設定!D62)</f>
        <v>宮崎県立日向高等学校</v>
      </c>
      <c r="T31" s="869" t="str">
        <f>(初期設定!F62)</f>
        <v>47hyuga</v>
      </c>
      <c r="U31" s="153"/>
    </row>
    <row r="32" spans="1:21" s="4" customForma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5"/>
      <c r="M32" s="25"/>
      <c r="N32" s="25"/>
      <c r="O32" s="25"/>
      <c r="P32" s="211"/>
      <c r="Q32" s="212"/>
      <c r="R32" s="868">
        <f>(初期設定!C63)</f>
        <v>48</v>
      </c>
      <c r="S32" s="869" t="str">
        <f>(初期設定!D63)</f>
        <v>宮崎県立日向工業高等学校</v>
      </c>
      <c r="T32" s="869" t="str">
        <f>(初期設定!F63)</f>
        <v>48hyugakogyo</v>
      </c>
      <c r="U32" s="153"/>
    </row>
    <row r="33" spans="1:21" s="4" customForma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5"/>
      <c r="M33" s="25"/>
      <c r="N33" s="25"/>
      <c r="O33" s="25"/>
      <c r="P33" s="211"/>
      <c r="Q33" s="212"/>
      <c r="R33" s="868">
        <f>(初期設定!C64)</f>
        <v>49</v>
      </c>
      <c r="S33" s="869" t="str">
        <f>(初期設定!D64)</f>
        <v>宮崎県立門川高等学校</v>
      </c>
      <c r="T33" s="869" t="str">
        <f>(初期設定!F64)</f>
        <v>49kadokawa</v>
      </c>
      <c r="U33" s="153"/>
    </row>
    <row r="34" spans="1:21" s="4" customForma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5"/>
      <c r="M34" s="25"/>
      <c r="N34" s="25"/>
      <c r="O34" s="25"/>
      <c r="P34" s="211"/>
      <c r="Q34" s="212"/>
      <c r="R34" s="868">
        <f>(初期設定!C65)</f>
        <v>50</v>
      </c>
      <c r="S34" s="869" t="str">
        <f>(初期設定!D65)</f>
        <v>宮崎県立高千穂高等学校</v>
      </c>
      <c r="T34" s="869" t="str">
        <f>(初期設定!F65)</f>
        <v>50takachiho</v>
      </c>
      <c r="U34" s="153"/>
    </row>
    <row r="35" spans="1:21" s="4" customForma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5"/>
      <c r="M35" s="25"/>
      <c r="N35" s="25"/>
      <c r="O35" s="25"/>
      <c r="P35" s="211"/>
      <c r="Q35" s="212"/>
      <c r="R35" s="868">
        <f>(初期設定!C66)</f>
        <v>51</v>
      </c>
      <c r="S35" s="869" t="str">
        <f>(初期設定!D66)</f>
        <v>宮崎県立五ヶ瀬中等教育学校</v>
      </c>
      <c r="T35" s="869" t="str">
        <f>(初期設定!F66)</f>
        <v>51gokase</v>
      </c>
      <c r="U35" s="153"/>
    </row>
    <row r="36" spans="1:21" s="4" customForma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5"/>
      <c r="M36" s="25"/>
      <c r="N36" s="25"/>
      <c r="O36" s="25"/>
      <c r="P36" s="211"/>
      <c r="Q36" s="212"/>
      <c r="R36" s="868">
        <f>(初期設定!C67)</f>
        <v>61</v>
      </c>
      <c r="S36" s="869" t="str">
        <f>(初期設定!D67)</f>
        <v>宮崎県立日南高等学校</v>
      </c>
      <c r="T36" s="869" t="str">
        <f>(初期設定!F67)</f>
        <v>61nichinan</v>
      </c>
      <c r="U36" s="153"/>
    </row>
    <row r="37" spans="1:21" s="4" customForma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5"/>
      <c r="M37" s="25"/>
      <c r="N37" s="25"/>
      <c r="O37" s="25"/>
      <c r="P37" s="211"/>
      <c r="Q37" s="212"/>
      <c r="R37" s="868">
        <f>(初期設定!C68)</f>
        <v>62</v>
      </c>
      <c r="S37" s="869" t="str">
        <f>(初期設定!D68)</f>
        <v>宮崎県立日南振徳高等学校</v>
      </c>
      <c r="T37" s="869" t="str">
        <f>(初期設定!F68)</f>
        <v>62shintoku</v>
      </c>
      <c r="U37" s="153"/>
    </row>
    <row r="38" spans="1:21" s="4" customForma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5"/>
      <c r="M38" s="25"/>
      <c r="N38" s="25"/>
      <c r="O38" s="25"/>
      <c r="P38" s="211"/>
      <c r="Q38" s="212"/>
      <c r="R38" s="868">
        <f>(初期設定!C69)</f>
        <v>63</v>
      </c>
      <c r="S38" s="869" t="str">
        <f>(初期設定!D69)</f>
        <v>宮崎県立福島高等学校</v>
      </c>
      <c r="T38" s="869" t="str">
        <f>(初期設定!F69)</f>
        <v>63hukushima</v>
      </c>
      <c r="U38" s="153"/>
    </row>
    <row r="39" spans="1:21" s="4" customForma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5"/>
      <c r="M39" s="25"/>
      <c r="N39" s="25"/>
      <c r="O39" s="25"/>
      <c r="P39" s="211"/>
      <c r="Q39" s="212"/>
      <c r="R39" s="868">
        <f>(初期設定!C70)</f>
        <v>71</v>
      </c>
      <c r="S39" s="869" t="str">
        <f>(初期設定!D70)</f>
        <v>日南学園高等学校 宮崎穎学館</v>
      </c>
      <c r="T39" s="869" t="str">
        <f>(初期設定!F70)</f>
        <v>71eigakukan</v>
      </c>
      <c r="U39" s="153"/>
    </row>
    <row r="40" spans="1:21" s="4" customForma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5"/>
      <c r="M40" s="25"/>
      <c r="N40" s="25"/>
      <c r="O40" s="25"/>
      <c r="P40" s="211"/>
      <c r="Q40" s="212"/>
      <c r="R40" s="868">
        <f>(初期設定!C71)</f>
        <v>72</v>
      </c>
      <c r="S40" s="869" t="str">
        <f>(初期設定!D71)</f>
        <v>日章学園高等学校</v>
      </c>
      <c r="T40" s="869" t="str">
        <f>(初期設定!F71)</f>
        <v>72nissho</v>
      </c>
      <c r="U40" s="153"/>
    </row>
    <row r="41" spans="1:21" s="29" customForma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5"/>
      <c r="M41" s="25"/>
      <c r="N41" s="25"/>
      <c r="O41" s="25"/>
      <c r="P41" s="211"/>
      <c r="Q41" s="212"/>
      <c r="R41" s="868">
        <f>(初期設定!C72)</f>
        <v>73</v>
      </c>
      <c r="S41" s="869" t="str">
        <f>(初期設定!D72)</f>
        <v>日向学院高等学校</v>
      </c>
      <c r="T41" s="869" t="str">
        <f>(初期設定!F72)</f>
        <v>73hyugagakuin</v>
      </c>
      <c r="U41" s="871"/>
    </row>
    <row r="42" spans="1:21" s="29" customForma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5"/>
      <c r="M42" s="25"/>
      <c r="N42" s="25"/>
      <c r="O42" s="25"/>
      <c r="P42" s="211"/>
      <c r="Q42" s="212"/>
      <c r="R42" s="868">
        <f>(初期設定!C73)</f>
        <v>74</v>
      </c>
      <c r="S42" s="869" t="str">
        <f>(初期設定!D73)</f>
        <v>鵬翔高等学校</v>
      </c>
      <c r="T42" s="869" t="str">
        <f>(初期設定!F73)</f>
        <v>74hosho</v>
      </c>
      <c r="U42" s="871"/>
    </row>
    <row r="43" spans="1:21" s="29" customForma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5"/>
      <c r="M43" s="25"/>
      <c r="N43" s="25"/>
      <c r="O43" s="25"/>
      <c r="P43" s="211"/>
      <c r="Q43" s="212"/>
      <c r="R43" s="868">
        <f>(初期設定!C74)</f>
        <v>75</v>
      </c>
      <c r="S43" s="869" t="str">
        <f>(初期設定!D74)</f>
        <v>宮崎日本大学高等学校</v>
      </c>
      <c r="T43" s="869" t="str">
        <f>(初期設定!F74)</f>
        <v>75nichidai</v>
      </c>
      <c r="U43" s="871"/>
    </row>
    <row r="44" spans="1:21" s="29" customForma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5"/>
      <c r="M44" s="25"/>
      <c r="N44" s="25"/>
      <c r="O44" s="25"/>
      <c r="P44" s="211"/>
      <c r="Q44" s="212"/>
      <c r="R44" s="868">
        <f>(初期設定!C75)</f>
        <v>76</v>
      </c>
      <c r="S44" s="869" t="str">
        <f>(初期設定!D75)</f>
        <v>宮崎第一高等学校</v>
      </c>
      <c r="T44" s="869" t="str">
        <f>(初期設定!F75)</f>
        <v>76daiichi</v>
      </c>
      <c r="U44" s="871"/>
    </row>
    <row r="45" spans="1:21" s="29" customForma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5"/>
      <c r="M45" s="25"/>
      <c r="N45" s="25"/>
      <c r="O45" s="25"/>
      <c r="P45" s="211"/>
      <c r="Q45" s="212"/>
      <c r="R45" s="868">
        <f>(初期設定!C76)</f>
        <v>77</v>
      </c>
      <c r="S45" s="869" t="str">
        <f>(初期設定!D76)</f>
        <v>宮崎学園高等学校</v>
      </c>
      <c r="T45" s="869" t="str">
        <f>(初期設定!F76)</f>
        <v>77miyagaku</v>
      </c>
      <c r="U45" s="871"/>
    </row>
    <row r="46" spans="1:21" s="29" customForma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4"/>
      <c r="M46" s="4"/>
      <c r="N46" s="4"/>
      <c r="O46" s="4"/>
      <c r="P46" s="211"/>
      <c r="Q46" s="212"/>
      <c r="R46" s="868">
        <f>(初期設定!C77)</f>
        <v>78</v>
      </c>
      <c r="S46" s="869" t="str">
        <f>(初期設定!D77)</f>
        <v>明倫館学院</v>
      </c>
      <c r="T46" s="869" t="str">
        <f>(初期設定!F77)</f>
        <v>78meirinkan</v>
      </c>
      <c r="U46" s="871"/>
    </row>
    <row r="47" spans="1:21" s="29" customForma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4"/>
      <c r="M47" s="4"/>
      <c r="N47" s="4"/>
      <c r="O47" s="4"/>
      <c r="P47" s="211"/>
      <c r="Q47" s="212"/>
      <c r="R47" s="868">
        <f>(初期設定!C78)</f>
        <v>79</v>
      </c>
      <c r="S47" s="869" t="str">
        <f>(初期設定!D78)</f>
        <v>日章学園九州国際高等学校</v>
      </c>
      <c r="T47" s="869" t="str">
        <f>(初期設定!F78)</f>
        <v>79kyusyukokusai</v>
      </c>
      <c r="U47" s="871"/>
    </row>
    <row r="48" spans="1:21" s="29" customForma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4"/>
      <c r="M48" s="4"/>
      <c r="N48" s="4"/>
      <c r="O48" s="4"/>
      <c r="P48" s="211"/>
      <c r="Q48" s="212"/>
      <c r="R48" s="868">
        <f>(初期設定!C79)</f>
        <v>80</v>
      </c>
      <c r="S48" s="869" t="str">
        <f>(初期設定!D79)</f>
        <v>小林西高等学校</v>
      </c>
      <c r="T48" s="869" t="str">
        <f>(初期設定!F79)</f>
        <v>80kobayashinishi</v>
      </c>
      <c r="U48" s="871"/>
    </row>
    <row r="49" spans="1:21" s="29" customForma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4"/>
      <c r="M49" s="4"/>
      <c r="N49" s="4"/>
      <c r="O49" s="4"/>
      <c r="P49" s="211"/>
      <c r="Q49" s="212"/>
      <c r="R49" s="868">
        <f>(初期設定!C80)</f>
        <v>81</v>
      </c>
      <c r="S49" s="869" t="str">
        <f>(初期設定!D80)</f>
        <v>日南学園高等学校</v>
      </c>
      <c r="T49" s="869" t="str">
        <f>(初期設定!F80)</f>
        <v>81nichinangakuen</v>
      </c>
      <c r="U49" s="871"/>
    </row>
    <row r="50" spans="1:21" s="29" customForma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4"/>
      <c r="M50" s="4"/>
      <c r="N50" s="4"/>
      <c r="O50" s="4"/>
      <c r="P50" s="211"/>
      <c r="Q50" s="212"/>
      <c r="R50" s="868">
        <f>(初期設定!C81)</f>
        <v>82</v>
      </c>
      <c r="S50" s="869" t="str">
        <f>(初期設定!D81)</f>
        <v>延岡学園高等学校</v>
      </c>
      <c r="T50" s="869" t="str">
        <f>(初期設定!F81)</f>
        <v>82nobeokagakuen</v>
      </c>
      <c r="U50" s="871"/>
    </row>
    <row r="51" spans="1:21" s="29" customForma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4"/>
      <c r="M51" s="4"/>
      <c r="N51" s="4"/>
      <c r="O51" s="4"/>
      <c r="P51" s="211"/>
      <c r="Q51" s="212"/>
      <c r="R51" s="868">
        <f>(初期設定!C82)</f>
        <v>83</v>
      </c>
      <c r="S51" s="869" t="str">
        <f>(初期設定!D82)</f>
        <v>聖心ウルスラ学園高等学校</v>
      </c>
      <c r="T51" s="869" t="str">
        <f>(初期設定!F82)</f>
        <v>83ursula</v>
      </c>
      <c r="U51" s="871"/>
    </row>
    <row r="52" spans="1:21" s="29" customForma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4"/>
      <c r="M52" s="4"/>
      <c r="N52" s="4"/>
      <c r="O52" s="4"/>
      <c r="P52" s="211"/>
      <c r="Q52" s="212"/>
      <c r="R52" s="868">
        <f>(初期設定!C83)</f>
        <v>84</v>
      </c>
      <c r="S52" s="869" t="str">
        <f>(初期設定!D83)</f>
        <v>都城聖ドミニコ学園高等学校</v>
      </c>
      <c r="T52" s="869" t="str">
        <f>(初期設定!F83)</f>
        <v>84dominico</v>
      </c>
      <c r="U52" s="871"/>
    </row>
    <row r="53" spans="1:21" x14ac:dyDescent="0.15">
      <c r="P53" s="211"/>
      <c r="Q53" s="212"/>
      <c r="R53" s="868">
        <f>(初期設定!C84)</f>
        <v>85</v>
      </c>
      <c r="S53" s="869" t="str">
        <f>(初期設定!D84)</f>
        <v>都城高等学校</v>
      </c>
      <c r="T53" s="869" t="str">
        <f>(初期設定!F84)</f>
        <v>85miyakonojo</v>
      </c>
    </row>
    <row r="54" spans="1:21" x14ac:dyDescent="0.15">
      <c r="P54" s="211"/>
      <c r="Q54" s="212"/>
      <c r="R54" s="868">
        <f>(初期設定!C85)</f>
        <v>86</v>
      </c>
      <c r="S54" s="869" t="str">
        <f>(初期設定!D85)</f>
        <v>都城東高等学校</v>
      </c>
      <c r="T54" s="869" t="str">
        <f>(初期設定!F85)</f>
        <v>86miyakonojohigashi</v>
      </c>
    </row>
    <row r="55" spans="1:21" x14ac:dyDescent="0.15">
      <c r="P55" s="211"/>
      <c r="Q55" s="212"/>
      <c r="R55" s="868">
        <f>(初期設定!C86)</f>
        <v>87</v>
      </c>
      <c r="S55" s="869" t="str">
        <f>(初期設定!D86)</f>
        <v>クラーク記念国際高等学校　宮崎キャンパス</v>
      </c>
      <c r="T55" s="869" t="str">
        <f>(初期設定!F86)</f>
        <v>87clark</v>
      </c>
    </row>
    <row r="56" spans="1:21" s="29" customForma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4"/>
      <c r="M56" s="4"/>
      <c r="N56" s="4"/>
      <c r="O56" s="4"/>
      <c r="P56" s="211"/>
      <c r="Q56" s="212"/>
      <c r="R56" s="868">
        <f>(初期設定!C87)</f>
        <v>91</v>
      </c>
      <c r="S56" s="869" t="str">
        <f>(初期設定!D87)</f>
        <v>宮崎県立みやざき中央支援学校</v>
      </c>
      <c r="T56" s="869" t="str">
        <f>(初期設定!F87)</f>
        <v>91miyacyuo</v>
      </c>
      <c r="U56" s="871"/>
    </row>
    <row r="57" spans="1:21" s="29" customForma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4"/>
      <c r="M57" s="4"/>
      <c r="N57" s="4"/>
      <c r="O57" s="4"/>
      <c r="P57" s="211"/>
      <c r="Q57" s="212"/>
      <c r="R57" s="868">
        <f>(初期設定!C88)</f>
        <v>92</v>
      </c>
      <c r="S57" s="869" t="str">
        <f>(初期設定!D88)</f>
        <v>宮崎県立赤江まつばら支援学校</v>
      </c>
      <c r="T57" s="869" t="str">
        <f>(初期設定!F88)</f>
        <v>92miyacyuo</v>
      </c>
      <c r="U57" s="871"/>
    </row>
    <row r="58" spans="1:21" s="29" customForma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4"/>
      <c r="M58" s="4"/>
      <c r="N58" s="4"/>
      <c r="O58" s="4"/>
      <c r="P58" s="211"/>
      <c r="Q58" s="212"/>
      <c r="R58" s="868">
        <f>(初期設定!C89)</f>
        <v>93</v>
      </c>
      <c r="S58" s="869" t="str">
        <f>(初期設定!D89)</f>
        <v>宮崎県立みなみのかぜ支援学校</v>
      </c>
      <c r="T58" s="869" t="str">
        <f>(初期設定!F89)</f>
        <v>93minaminokaze</v>
      </c>
      <c r="U58" s="871"/>
    </row>
    <row r="59" spans="1:21" s="29" customForma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4"/>
      <c r="M59" s="4"/>
      <c r="N59" s="4"/>
      <c r="O59" s="4"/>
      <c r="P59" s="211"/>
      <c r="Q59" s="212"/>
      <c r="R59" s="868">
        <f>(初期設定!C90)</f>
        <v>94</v>
      </c>
      <c r="S59" s="869" t="str">
        <f>(初期設定!D90)</f>
        <v>宮崎県立清武せいりゅう支援学校</v>
      </c>
      <c r="T59" s="869" t="str">
        <f>(初期設定!F90)</f>
        <v>94seiryu</v>
      </c>
      <c r="U59" s="871"/>
    </row>
    <row r="60" spans="1:21" s="29" customForma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4"/>
      <c r="M60" s="4"/>
      <c r="N60" s="4"/>
      <c r="O60" s="4"/>
      <c r="P60" s="211"/>
      <c r="Q60" s="212"/>
      <c r="R60" s="868">
        <f>(初期設定!C91)</f>
        <v>95</v>
      </c>
      <c r="S60" s="869" t="str">
        <f>(初期設定!D91)</f>
        <v>宮崎県立日南くろしお支援学校</v>
      </c>
      <c r="T60" s="869" t="str">
        <f>(初期設定!F91)</f>
        <v>95kuroshio</v>
      </c>
      <c r="U60" s="871"/>
    </row>
    <row r="61" spans="1:21" s="29" customForma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4"/>
      <c r="M61" s="4"/>
      <c r="N61" s="4"/>
      <c r="O61" s="4"/>
      <c r="P61" s="211"/>
      <c r="Q61" s="212"/>
      <c r="R61" s="868">
        <f>(初期設定!C92)</f>
        <v>96</v>
      </c>
      <c r="S61" s="869" t="str">
        <f>(初期設定!D92)</f>
        <v>宮崎県立日向ひまわり支援学校</v>
      </c>
      <c r="T61" s="869" t="str">
        <f>(初期設定!F92)</f>
        <v>96himawari</v>
      </c>
      <c r="U61" s="871"/>
    </row>
    <row r="62" spans="1:21" s="29" customForma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4"/>
      <c r="M62" s="4"/>
      <c r="N62" s="4"/>
      <c r="O62" s="4"/>
      <c r="P62" s="211"/>
      <c r="Q62" s="212"/>
      <c r="R62" s="868">
        <f>(初期設定!C93)</f>
        <v>97</v>
      </c>
      <c r="S62" s="869" t="str">
        <f>(初期設定!D93)</f>
        <v>宮崎県立都城きりしま支援学校</v>
      </c>
      <c r="T62" s="869" t="str">
        <f>(初期設定!F93)</f>
        <v>97kirishima</v>
      </c>
      <c r="U62" s="871"/>
    </row>
    <row r="63" spans="1:21" s="29" customForma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4"/>
      <c r="M63" s="4"/>
      <c r="N63" s="4"/>
      <c r="O63" s="4"/>
      <c r="P63" s="211"/>
      <c r="Q63" s="212"/>
      <c r="R63" s="868">
        <f>(初期設定!C94)</f>
        <v>98</v>
      </c>
      <c r="S63" s="869" t="str">
        <f>(初期設定!D94)</f>
        <v>宮崎県立都城きりしま支援学校 小林校</v>
      </c>
      <c r="T63" s="869" t="str">
        <f>(初期設定!F94)</f>
        <v>98kirishimakoba</v>
      </c>
      <c r="U63" s="871"/>
    </row>
    <row r="64" spans="1:21" s="29" customForma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4"/>
      <c r="M64" s="4"/>
      <c r="N64" s="4"/>
      <c r="O64" s="4"/>
      <c r="P64" s="211"/>
      <c r="Q64" s="212"/>
      <c r="R64" s="868">
        <f>(初期設定!C95)</f>
        <v>99</v>
      </c>
      <c r="S64" s="869" t="str">
        <f>(初期設定!D95)</f>
        <v>宮崎県立児湯るぴなす支援学校</v>
      </c>
      <c r="T64" s="869" t="str">
        <f>(初期設定!F95)</f>
        <v>99rupinasu</v>
      </c>
      <c r="U64" s="871"/>
    </row>
    <row r="65" spans="16:20" x14ac:dyDescent="0.15">
      <c r="P65" s="211"/>
      <c r="Q65" s="212"/>
      <c r="R65" s="868">
        <f>(初期設定!C96)</f>
        <v>100</v>
      </c>
      <c r="S65" s="869" t="str">
        <f>(初期設定!D96)</f>
        <v>宮崎県立延岡しろやま支援学校 高千穂校</v>
      </c>
      <c r="T65" s="869" t="str">
        <f>(初期設定!F96)</f>
        <v>100shiroyamataka</v>
      </c>
    </row>
    <row r="66" spans="16:20" x14ac:dyDescent="0.15">
      <c r="P66" s="211"/>
      <c r="Q66" s="212"/>
      <c r="R66" s="868">
        <f>(初期設定!C97)</f>
        <v>101</v>
      </c>
      <c r="S66" s="869" t="str">
        <f>(初期設定!D97)</f>
        <v>宮崎県立明星視覚支援学校</v>
      </c>
      <c r="T66" s="869" t="str">
        <f>(初期設定!F97)</f>
        <v>101meisei</v>
      </c>
    </row>
    <row r="67" spans="16:20" x14ac:dyDescent="0.15">
      <c r="P67" s="211"/>
      <c r="Q67" s="212"/>
      <c r="R67" s="868">
        <f>(初期設定!C98)</f>
        <v>102</v>
      </c>
      <c r="S67" s="869" t="str">
        <f>(初期設定!D98)</f>
        <v>宮崎県立都城さくら聴覚支援学校</v>
      </c>
      <c r="T67" s="869" t="str">
        <f>(初期設定!F98)</f>
        <v>102sakura</v>
      </c>
    </row>
    <row r="68" spans="16:20" x14ac:dyDescent="0.15">
      <c r="P68" s="211"/>
      <c r="Q68" s="212"/>
      <c r="R68" s="868">
        <f>(初期設定!C99)</f>
        <v>103</v>
      </c>
      <c r="S68" s="869" t="str">
        <f>(初期設定!D99)</f>
        <v>宮崎県立延岡しろやま支援学校</v>
      </c>
      <c r="T68" s="869" t="str">
        <f>(初期設定!F99)</f>
        <v>103shiroyama</v>
      </c>
    </row>
    <row r="69" spans="16:20" x14ac:dyDescent="0.15">
      <c r="P69" s="211"/>
      <c r="Q69" s="212"/>
      <c r="R69" s="868">
        <f>(初期設定!C100)</f>
        <v>104</v>
      </c>
      <c r="S69" s="869">
        <f>(初期設定!D100)</f>
        <v>0</v>
      </c>
      <c r="T69" s="869">
        <f>(初期設定!F100)</f>
        <v>0</v>
      </c>
    </row>
    <row r="70" spans="16:20" x14ac:dyDescent="0.15">
      <c r="P70" s="211"/>
      <c r="Q70" s="212"/>
      <c r="R70" s="868">
        <f>(初期設定!C101)</f>
        <v>105</v>
      </c>
      <c r="S70" s="869">
        <f>(初期設定!D101)</f>
        <v>0</v>
      </c>
      <c r="T70" s="869">
        <f>(初期設定!F101)</f>
        <v>0</v>
      </c>
    </row>
    <row r="71" spans="16:20" x14ac:dyDescent="0.15">
      <c r="P71" s="211"/>
      <c r="Q71" s="212"/>
      <c r="R71" s="868">
        <f>(初期設定!C102)</f>
        <v>106</v>
      </c>
      <c r="S71" s="869">
        <f>(初期設定!D102)</f>
        <v>0</v>
      </c>
      <c r="T71" s="869">
        <f>(初期設定!F102)</f>
        <v>0</v>
      </c>
    </row>
    <row r="72" spans="16:20" x14ac:dyDescent="0.15">
      <c r="P72" s="211"/>
      <c r="Q72" s="212"/>
      <c r="R72" s="868">
        <f>(初期設定!C103)</f>
        <v>107</v>
      </c>
      <c r="S72" s="869">
        <f>(初期設定!D103)</f>
        <v>0</v>
      </c>
      <c r="T72" s="869">
        <f>(初期設定!F103)</f>
        <v>0</v>
      </c>
    </row>
    <row r="73" spans="16:20" x14ac:dyDescent="0.15">
      <c r="P73" s="211"/>
      <c r="Q73" s="212"/>
      <c r="R73" s="868">
        <f>(初期設定!C104)</f>
        <v>108</v>
      </c>
      <c r="S73" s="869">
        <f>(初期設定!D104)</f>
        <v>0</v>
      </c>
      <c r="T73" s="869">
        <f>(初期設定!F104)</f>
        <v>0</v>
      </c>
    </row>
    <row r="74" spans="16:20" x14ac:dyDescent="0.15">
      <c r="P74" s="211"/>
      <c r="Q74" s="212"/>
      <c r="R74" s="868">
        <f>(初期設定!C105)</f>
        <v>109</v>
      </c>
      <c r="S74" s="869">
        <f>(初期設定!D105)</f>
        <v>0</v>
      </c>
      <c r="T74" s="630"/>
    </row>
    <row r="75" spans="16:20" x14ac:dyDescent="0.15">
      <c r="P75" s="211"/>
      <c r="Q75" s="212"/>
      <c r="R75" s="868">
        <f>(初期設定!C106)</f>
        <v>110</v>
      </c>
      <c r="S75" s="869">
        <f>(初期設定!D106)</f>
        <v>0</v>
      </c>
      <c r="T75" s="630"/>
    </row>
    <row r="76" spans="16:20" x14ac:dyDescent="0.15">
      <c r="P76" s="211"/>
      <c r="Q76" s="212"/>
      <c r="R76" s="868">
        <f>(初期設定!C107)</f>
        <v>0</v>
      </c>
      <c r="S76" s="869">
        <f>(初期設定!D107)</f>
        <v>0</v>
      </c>
      <c r="T76" s="630"/>
    </row>
    <row r="77" spans="16:20" x14ac:dyDescent="0.15">
      <c r="P77" s="211"/>
      <c r="Q77" s="212"/>
      <c r="R77" s="868">
        <f>(初期設定!C108)</f>
        <v>0</v>
      </c>
      <c r="S77" s="869">
        <f>(初期設定!D108)</f>
        <v>0</v>
      </c>
      <c r="T77" s="630"/>
    </row>
    <row r="78" spans="16:20" x14ac:dyDescent="0.15">
      <c r="P78" s="211"/>
      <c r="Q78" s="212"/>
      <c r="R78" s="630"/>
      <c r="S78" s="630"/>
      <c r="T78" s="630"/>
    </row>
    <row r="79" spans="16:20" x14ac:dyDescent="0.15">
      <c r="P79" s="211"/>
      <c r="Q79" s="212"/>
      <c r="R79" s="868">
        <f>(初期設定!C109)</f>
        <v>0</v>
      </c>
      <c r="S79" s="869">
        <f>(初期設定!D109)</f>
        <v>0</v>
      </c>
      <c r="T79" s="869">
        <f>(初期設定!F105)</f>
        <v>0</v>
      </c>
    </row>
    <row r="80" spans="16:20" x14ac:dyDescent="0.15">
      <c r="P80" s="211"/>
      <c r="Q80" s="212"/>
      <c r="R80" s="868">
        <f>(初期設定!C110)</f>
        <v>0</v>
      </c>
      <c r="S80" s="869">
        <f>(初期設定!D110)</f>
        <v>0</v>
      </c>
      <c r="T80" s="869">
        <f>(初期設定!F106)</f>
        <v>0</v>
      </c>
    </row>
    <row r="81" spans="16:20" x14ac:dyDescent="0.15">
      <c r="P81" s="211"/>
      <c r="Q81" s="212"/>
      <c r="R81" s="868">
        <f>(初期設定!C111)</f>
        <v>0</v>
      </c>
      <c r="S81" s="869">
        <f>(初期設定!D111)</f>
        <v>0</v>
      </c>
      <c r="T81" s="869">
        <f>(初期設定!F107)</f>
        <v>0</v>
      </c>
    </row>
    <row r="82" spans="16:20" x14ac:dyDescent="0.15">
      <c r="P82" s="211"/>
      <c r="Q82" s="212"/>
      <c r="R82" s="868">
        <f>(初期設定!C112)</f>
        <v>0</v>
      </c>
      <c r="S82" s="869">
        <f>(初期設定!D112)</f>
        <v>0</v>
      </c>
      <c r="T82" s="869">
        <f>(初期設定!F108)</f>
        <v>0</v>
      </c>
    </row>
    <row r="83" spans="16:20" x14ac:dyDescent="0.15">
      <c r="P83" s="211"/>
      <c r="Q83" s="212"/>
      <c r="R83" s="868">
        <f>(初期設定!C113)</f>
        <v>0</v>
      </c>
      <c r="S83" s="869">
        <f>(初期設定!D113)</f>
        <v>0</v>
      </c>
      <c r="T83" s="869">
        <f>(初期設定!F109)</f>
        <v>0</v>
      </c>
    </row>
    <row r="84" spans="16:20" x14ac:dyDescent="0.15">
      <c r="P84" s="211"/>
      <c r="Q84" s="212"/>
      <c r="R84" s="630"/>
      <c r="S84" s="630"/>
      <c r="T84" s="869">
        <f>(初期設定!F110)</f>
        <v>0</v>
      </c>
    </row>
    <row r="85" spans="16:20" x14ac:dyDescent="0.15">
      <c r="P85" s="211"/>
      <c r="Q85" s="212"/>
      <c r="R85" s="630"/>
      <c r="S85" s="630"/>
      <c r="T85" s="869">
        <f>(初期設定!F111)</f>
        <v>0</v>
      </c>
    </row>
    <row r="86" spans="16:20" x14ac:dyDescent="0.15">
      <c r="P86" s="211"/>
      <c r="Q86" s="212"/>
      <c r="R86" s="630"/>
      <c r="S86" s="630"/>
      <c r="T86" s="869">
        <f>(初期設定!F112)</f>
        <v>0</v>
      </c>
    </row>
    <row r="87" spans="16:20" x14ac:dyDescent="0.15">
      <c r="P87" s="211"/>
      <c r="Q87" s="212"/>
      <c r="R87" s="630"/>
      <c r="S87" s="630"/>
      <c r="T87" s="869">
        <f>(初期設定!F113)</f>
        <v>0</v>
      </c>
    </row>
    <row r="88" spans="16:20" x14ac:dyDescent="0.15">
      <c r="P88" s="211"/>
      <c r="Q88" s="212"/>
      <c r="R88" s="868">
        <f>(初期設定!C114)</f>
        <v>0</v>
      </c>
      <c r="S88" s="869">
        <f>(初期設定!D114)</f>
        <v>0</v>
      </c>
      <c r="T88" s="869">
        <f>(初期設定!F114)</f>
        <v>0</v>
      </c>
    </row>
    <row r="101" spans="1:21" s="29" customFormat="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4"/>
      <c r="M101" s="4"/>
      <c r="N101" s="4"/>
      <c r="O101" s="4"/>
      <c r="P101" s="198"/>
      <c r="Q101" s="208"/>
      <c r="R101" s="866"/>
      <c r="S101" s="867"/>
      <c r="T101" s="867"/>
      <c r="U101" s="871"/>
    </row>
    <row r="102" spans="1:21" s="29" customFormat="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4"/>
      <c r="M102" s="4"/>
      <c r="N102" s="4"/>
      <c r="O102" s="4"/>
      <c r="P102" s="198"/>
      <c r="Q102" s="208"/>
      <c r="R102" s="866"/>
      <c r="S102" s="867"/>
      <c r="T102" s="867"/>
      <c r="U102" s="871"/>
    </row>
    <row r="103" spans="1:21" s="29" customFormat="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4"/>
      <c r="M103" s="4"/>
      <c r="N103" s="4"/>
      <c r="O103" s="4"/>
      <c r="P103" s="198"/>
      <c r="Q103" s="208"/>
      <c r="R103" s="866"/>
      <c r="S103" s="867"/>
      <c r="T103" s="867"/>
      <c r="U103" s="871"/>
    </row>
    <row r="104" spans="1:21" s="29" customFormat="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4"/>
      <c r="M104" s="4"/>
      <c r="N104" s="4"/>
      <c r="O104" s="4"/>
      <c r="P104" s="198"/>
      <c r="Q104" s="208"/>
      <c r="R104" s="866"/>
      <c r="S104" s="867"/>
      <c r="T104" s="867"/>
      <c r="U104" s="871"/>
    </row>
    <row r="105" spans="1:21" s="29" customForma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4"/>
      <c r="M105" s="4"/>
      <c r="N105" s="4"/>
      <c r="O105" s="4"/>
      <c r="P105" s="198"/>
      <c r="Q105" s="208"/>
      <c r="R105" s="866"/>
      <c r="S105" s="867"/>
      <c r="T105" s="867"/>
      <c r="U105" s="871"/>
    </row>
    <row r="106" spans="1:21" s="29" customFormat="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4"/>
      <c r="M106" s="4"/>
      <c r="N106" s="4"/>
      <c r="O106" s="4"/>
      <c r="P106" s="198"/>
      <c r="Q106" s="208"/>
      <c r="R106" s="866"/>
      <c r="S106" s="867"/>
      <c r="T106" s="867"/>
      <c r="U106" s="871"/>
    </row>
    <row r="107" spans="1:21" s="29" customForma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4"/>
      <c r="M107" s="4"/>
      <c r="N107" s="4"/>
      <c r="O107" s="4"/>
      <c r="P107" s="198"/>
      <c r="Q107" s="208"/>
      <c r="R107" s="866"/>
      <c r="S107" s="867"/>
      <c r="T107" s="867"/>
      <c r="U107" s="871"/>
    </row>
    <row r="108" spans="1:21" s="29" customForma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4"/>
      <c r="M108" s="4"/>
      <c r="N108" s="4"/>
      <c r="O108" s="4"/>
      <c r="P108" s="198"/>
      <c r="Q108" s="208"/>
      <c r="R108" s="866"/>
      <c r="S108" s="867"/>
      <c r="T108" s="867"/>
      <c r="U108" s="871"/>
    </row>
    <row r="109" spans="1:21" s="29" customForma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4"/>
      <c r="M109" s="4"/>
      <c r="N109" s="4"/>
      <c r="O109" s="4"/>
      <c r="P109" s="198"/>
      <c r="Q109" s="208"/>
      <c r="R109" s="866"/>
      <c r="S109" s="867"/>
      <c r="T109" s="867"/>
      <c r="U109" s="871"/>
    </row>
    <row r="110" spans="1:21" s="29" customFormat="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4"/>
      <c r="M110" s="4"/>
      <c r="N110" s="4"/>
      <c r="O110" s="4"/>
      <c r="P110" s="198"/>
      <c r="Q110" s="208"/>
      <c r="R110" s="866"/>
      <c r="S110" s="867"/>
      <c r="T110" s="867"/>
      <c r="U110" s="871"/>
    </row>
    <row r="111" spans="1:21" s="29" customForma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4"/>
      <c r="M111" s="4"/>
      <c r="N111" s="4"/>
      <c r="O111" s="4"/>
      <c r="P111" s="198"/>
      <c r="Q111" s="208"/>
      <c r="R111" s="866"/>
      <c r="S111" s="867"/>
      <c r="T111" s="867"/>
      <c r="U111" s="871"/>
    </row>
    <row r="112" spans="1:21" s="29" customForma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4"/>
      <c r="M112" s="4"/>
      <c r="N112" s="4"/>
      <c r="O112" s="4"/>
      <c r="P112" s="198"/>
      <c r="Q112" s="208"/>
      <c r="R112" s="866"/>
      <c r="S112" s="867"/>
      <c r="T112" s="867"/>
      <c r="U112" s="871"/>
    </row>
    <row r="113" spans="1:21" s="29" customFormat="1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4"/>
      <c r="M113" s="4"/>
      <c r="N113" s="4"/>
      <c r="O113" s="4"/>
      <c r="P113" s="198"/>
      <c r="Q113" s="208"/>
      <c r="R113" s="866"/>
      <c r="S113" s="867"/>
      <c r="T113" s="867"/>
      <c r="U113" s="871"/>
    </row>
    <row r="114" spans="1:21" s="29" customForma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4"/>
      <c r="M114" s="4"/>
      <c r="N114" s="4"/>
      <c r="O114" s="4"/>
      <c r="P114" s="198"/>
      <c r="Q114" s="208"/>
      <c r="R114" s="866"/>
      <c r="S114" s="867"/>
      <c r="T114" s="867"/>
      <c r="U114" s="871"/>
    </row>
    <row r="115" spans="1:21" s="29" customFormat="1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4"/>
      <c r="M115" s="4"/>
      <c r="N115" s="4"/>
      <c r="O115" s="4"/>
      <c r="P115" s="198"/>
      <c r="Q115" s="208"/>
      <c r="R115" s="866"/>
      <c r="S115" s="867"/>
      <c r="T115" s="867"/>
      <c r="U115" s="871"/>
    </row>
    <row r="116" spans="1:21" s="29" customForma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4"/>
      <c r="M116" s="4"/>
      <c r="N116" s="4"/>
      <c r="O116" s="4"/>
      <c r="P116" s="198"/>
      <c r="Q116" s="208"/>
      <c r="R116" s="866"/>
      <c r="S116" s="867"/>
      <c r="T116" s="867"/>
      <c r="U116" s="871"/>
    </row>
    <row r="117" spans="1:21" s="29" customFormat="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4"/>
      <c r="M117" s="4"/>
      <c r="N117" s="4"/>
      <c r="O117" s="4"/>
      <c r="P117" s="198"/>
      <c r="Q117" s="208"/>
      <c r="R117" s="866"/>
      <c r="S117" s="867"/>
      <c r="T117" s="867"/>
      <c r="U117" s="871"/>
    </row>
    <row r="118" spans="1:21" s="29" customForma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4"/>
      <c r="M118" s="4"/>
      <c r="N118" s="4"/>
      <c r="O118" s="4"/>
      <c r="P118" s="198"/>
      <c r="Q118" s="208"/>
      <c r="R118" s="866"/>
      <c r="S118" s="867"/>
      <c r="T118" s="867"/>
      <c r="U118" s="871"/>
    </row>
    <row r="119" spans="1:21" s="29" customFormat="1" x14ac:dyDescent="0.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4"/>
      <c r="M119" s="4"/>
      <c r="N119" s="4"/>
      <c r="O119" s="4"/>
      <c r="P119" s="198"/>
      <c r="Q119" s="208"/>
      <c r="R119" s="866"/>
      <c r="S119" s="867"/>
      <c r="T119" s="867"/>
      <c r="U119" s="871"/>
    </row>
    <row r="120" spans="1:21" s="29" customFormat="1" x14ac:dyDescent="0.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4"/>
      <c r="M120" s="4"/>
      <c r="N120" s="4"/>
      <c r="O120" s="4"/>
      <c r="P120" s="198"/>
      <c r="Q120" s="208"/>
      <c r="R120" s="866"/>
      <c r="S120" s="867"/>
      <c r="T120" s="867"/>
      <c r="U120" s="871"/>
    </row>
    <row r="121" spans="1:21" s="29" customFormat="1" x14ac:dyDescent="0.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4"/>
      <c r="M121" s="4"/>
      <c r="N121" s="4"/>
      <c r="O121" s="4"/>
      <c r="P121" s="198"/>
      <c r="Q121" s="208"/>
      <c r="R121" s="866"/>
      <c r="S121" s="867"/>
      <c r="T121" s="867"/>
      <c r="U121" s="871"/>
    </row>
    <row r="122" spans="1:21" s="29" customFormat="1" x14ac:dyDescent="0.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4"/>
      <c r="M122" s="4"/>
      <c r="N122" s="4"/>
      <c r="O122" s="4"/>
      <c r="P122" s="198"/>
      <c r="Q122" s="208"/>
      <c r="R122" s="866"/>
      <c r="S122" s="867"/>
      <c r="T122" s="867"/>
      <c r="U122" s="871"/>
    </row>
    <row r="123" spans="1:21" s="29" customFormat="1" x14ac:dyDescent="0.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4"/>
      <c r="M123" s="4"/>
      <c r="N123" s="4"/>
      <c r="O123" s="4"/>
      <c r="P123" s="198"/>
      <c r="Q123" s="208"/>
      <c r="R123" s="866"/>
      <c r="S123" s="867"/>
      <c r="T123" s="867"/>
      <c r="U123" s="871"/>
    </row>
    <row r="124" spans="1:21" s="29" customFormat="1" x14ac:dyDescent="0.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4"/>
      <c r="M124" s="4"/>
      <c r="N124" s="4"/>
      <c r="O124" s="4"/>
      <c r="P124" s="198"/>
      <c r="Q124" s="208"/>
      <c r="R124" s="866"/>
      <c r="S124" s="867"/>
      <c r="T124" s="867"/>
      <c r="U124" s="871"/>
    </row>
    <row r="125" spans="1:21" s="29" customFormat="1" x14ac:dyDescent="0.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4"/>
      <c r="M125" s="4"/>
      <c r="N125" s="4"/>
      <c r="O125" s="4"/>
      <c r="P125" s="198"/>
      <c r="Q125" s="208"/>
      <c r="R125" s="866"/>
      <c r="S125" s="867"/>
      <c r="T125" s="867"/>
      <c r="U125" s="871"/>
    </row>
    <row r="126" spans="1:21" s="29" customFormat="1" x14ac:dyDescent="0.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4"/>
      <c r="M126" s="4"/>
      <c r="N126" s="4"/>
      <c r="O126" s="4"/>
      <c r="P126" s="198"/>
      <c r="Q126" s="208"/>
      <c r="R126" s="866"/>
      <c r="S126" s="867"/>
      <c r="T126" s="867"/>
      <c r="U126" s="871"/>
    </row>
    <row r="127" spans="1:21" s="29" customFormat="1" x14ac:dyDescent="0.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4"/>
      <c r="M127" s="4"/>
      <c r="N127" s="4"/>
      <c r="O127" s="4"/>
      <c r="P127" s="198"/>
      <c r="Q127" s="208"/>
      <c r="R127" s="866"/>
      <c r="S127" s="867"/>
      <c r="T127" s="867"/>
      <c r="U127" s="871"/>
    </row>
    <row r="128" spans="1:21" s="29" customFormat="1" x14ac:dyDescent="0.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4"/>
      <c r="M128" s="4"/>
      <c r="N128" s="4"/>
      <c r="O128" s="4"/>
      <c r="P128" s="198"/>
      <c r="Q128" s="208"/>
      <c r="R128" s="866"/>
      <c r="S128" s="867"/>
      <c r="T128" s="867"/>
      <c r="U128" s="871"/>
    </row>
    <row r="129" spans="1:21" s="29" customFormat="1" x14ac:dyDescent="0.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4"/>
      <c r="M129" s="4"/>
      <c r="N129" s="4"/>
      <c r="O129" s="4"/>
      <c r="P129" s="198"/>
      <c r="Q129" s="208"/>
      <c r="R129" s="866"/>
      <c r="S129" s="867"/>
      <c r="T129" s="867"/>
      <c r="U129" s="871"/>
    </row>
    <row r="130" spans="1:21" s="29" customFormat="1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4"/>
      <c r="M130" s="4"/>
      <c r="N130" s="4"/>
      <c r="O130" s="4"/>
      <c r="P130" s="198"/>
      <c r="Q130" s="208"/>
      <c r="R130" s="866"/>
      <c r="S130" s="867"/>
      <c r="T130" s="867"/>
      <c r="U130" s="871"/>
    </row>
    <row r="131" spans="1:21" s="29" customFormat="1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4"/>
      <c r="M131" s="4"/>
      <c r="N131" s="4"/>
      <c r="O131" s="4"/>
      <c r="P131" s="198"/>
      <c r="Q131" s="208"/>
      <c r="R131" s="866"/>
      <c r="S131" s="867"/>
      <c r="T131" s="867"/>
      <c r="U131" s="871"/>
    </row>
    <row r="132" spans="1:21" s="29" customFormat="1" x14ac:dyDescent="0.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4"/>
      <c r="M132" s="4"/>
      <c r="N132" s="4"/>
      <c r="O132" s="4"/>
      <c r="P132" s="198"/>
      <c r="Q132" s="208"/>
      <c r="R132" s="866"/>
      <c r="S132" s="867"/>
      <c r="T132" s="867"/>
      <c r="U132" s="871"/>
    </row>
    <row r="133" spans="1:21" s="29" customFormat="1" x14ac:dyDescent="0.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4"/>
      <c r="M133" s="4"/>
      <c r="N133" s="4"/>
      <c r="O133" s="4"/>
      <c r="P133" s="198"/>
      <c r="Q133" s="208"/>
      <c r="R133" s="866"/>
      <c r="S133" s="867"/>
      <c r="T133" s="867"/>
      <c r="U133" s="871"/>
    </row>
    <row r="134" spans="1:21" s="29" customFormat="1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4"/>
      <c r="M134" s="4"/>
      <c r="N134" s="4"/>
      <c r="O134" s="4"/>
      <c r="P134" s="198"/>
      <c r="Q134" s="208"/>
      <c r="R134" s="866"/>
      <c r="S134" s="867"/>
      <c r="T134" s="867"/>
      <c r="U134" s="871"/>
    </row>
    <row r="135" spans="1:21" s="29" customFormat="1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4"/>
      <c r="M135" s="4"/>
      <c r="N135" s="4"/>
      <c r="O135" s="4"/>
      <c r="P135" s="198"/>
      <c r="Q135" s="208"/>
      <c r="R135" s="866"/>
      <c r="S135" s="867"/>
      <c r="T135" s="867"/>
      <c r="U135" s="871"/>
    </row>
    <row r="136" spans="1:21" s="29" customFormat="1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4"/>
      <c r="M136" s="4"/>
      <c r="N136" s="4"/>
      <c r="O136" s="4"/>
      <c r="P136" s="198"/>
      <c r="Q136" s="208"/>
      <c r="R136" s="866"/>
      <c r="S136" s="867"/>
      <c r="T136" s="867"/>
      <c r="U136" s="871"/>
    </row>
    <row r="137" spans="1:21" s="29" customFormat="1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4"/>
      <c r="M137" s="4"/>
      <c r="N137" s="4"/>
      <c r="O137" s="4"/>
      <c r="P137" s="198"/>
      <c r="Q137" s="208"/>
      <c r="R137" s="866"/>
      <c r="S137" s="867"/>
      <c r="T137" s="867"/>
      <c r="U137" s="871"/>
    </row>
    <row r="138" spans="1:21" s="29" customFormat="1" x14ac:dyDescent="0.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4"/>
      <c r="M138" s="4"/>
      <c r="N138" s="4"/>
      <c r="O138" s="4"/>
      <c r="P138" s="198"/>
      <c r="Q138" s="208"/>
      <c r="R138" s="866"/>
      <c r="S138" s="867"/>
      <c r="T138" s="867"/>
      <c r="U138" s="871"/>
    </row>
    <row r="139" spans="1:21" s="29" customFormat="1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4"/>
      <c r="M139" s="4"/>
      <c r="N139" s="4"/>
      <c r="O139" s="4"/>
      <c r="P139" s="198"/>
      <c r="Q139" s="208"/>
      <c r="R139" s="866"/>
      <c r="S139" s="867"/>
      <c r="T139" s="867"/>
      <c r="U139" s="871"/>
    </row>
    <row r="140" spans="1:21" s="29" customFormat="1" x14ac:dyDescent="0.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4"/>
      <c r="M140" s="4"/>
      <c r="N140" s="4"/>
      <c r="O140" s="4"/>
      <c r="P140" s="198"/>
      <c r="Q140" s="208"/>
      <c r="R140" s="866"/>
      <c r="S140" s="867"/>
      <c r="T140" s="867"/>
      <c r="U140" s="871"/>
    </row>
    <row r="141" spans="1:21" s="29" customFormat="1" x14ac:dyDescent="0.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4"/>
      <c r="M141" s="4"/>
      <c r="N141" s="4"/>
      <c r="O141" s="4"/>
      <c r="P141" s="198"/>
      <c r="Q141" s="208"/>
      <c r="R141" s="866"/>
      <c r="S141" s="867"/>
      <c r="T141" s="867"/>
      <c r="U141" s="871"/>
    </row>
    <row r="142" spans="1:21" s="29" customFormat="1" x14ac:dyDescent="0.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4"/>
      <c r="M142" s="4"/>
      <c r="N142" s="4"/>
      <c r="O142" s="4"/>
      <c r="P142" s="198"/>
      <c r="Q142" s="208"/>
      <c r="R142" s="866"/>
      <c r="S142" s="867"/>
      <c r="T142" s="867"/>
      <c r="U142" s="871"/>
    </row>
    <row r="143" spans="1:21" s="29" customFormat="1" x14ac:dyDescent="0.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4"/>
      <c r="M143" s="4"/>
      <c r="N143" s="4"/>
      <c r="O143" s="4"/>
      <c r="P143" s="198"/>
      <c r="Q143" s="208"/>
      <c r="R143" s="866"/>
      <c r="S143" s="867"/>
      <c r="T143" s="867"/>
      <c r="U143" s="871"/>
    </row>
    <row r="144" spans="1:21" s="29" customFormat="1" x14ac:dyDescent="0.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4"/>
      <c r="M144" s="4"/>
      <c r="N144" s="4"/>
      <c r="O144" s="4"/>
      <c r="P144" s="198"/>
      <c r="Q144" s="208"/>
      <c r="R144" s="866"/>
      <c r="S144" s="867"/>
      <c r="T144" s="867"/>
      <c r="U144" s="871"/>
    </row>
    <row r="145" spans="1:21" s="29" customFormat="1" x14ac:dyDescent="0.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4"/>
      <c r="M145" s="4"/>
      <c r="N145" s="4"/>
      <c r="O145" s="4"/>
      <c r="P145" s="198"/>
      <c r="Q145" s="208"/>
      <c r="R145" s="866"/>
      <c r="S145" s="867"/>
      <c r="T145" s="867"/>
      <c r="U145" s="871"/>
    </row>
    <row r="146" spans="1:21" s="29" customFormat="1" x14ac:dyDescent="0.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4"/>
      <c r="M146" s="4"/>
      <c r="N146" s="4"/>
      <c r="O146" s="4"/>
      <c r="P146" s="198"/>
      <c r="Q146" s="208"/>
      <c r="R146" s="866"/>
      <c r="S146" s="867"/>
      <c r="T146" s="867"/>
      <c r="U146" s="871"/>
    </row>
    <row r="147" spans="1:21" s="29" customFormat="1" x14ac:dyDescent="0.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4"/>
      <c r="M147" s="4"/>
      <c r="N147" s="4"/>
      <c r="O147" s="4"/>
      <c r="P147" s="198"/>
      <c r="Q147" s="208"/>
      <c r="R147" s="866"/>
      <c r="S147" s="867"/>
      <c r="T147" s="867"/>
      <c r="U147" s="871"/>
    </row>
    <row r="148" spans="1:21" s="29" customFormat="1" x14ac:dyDescent="0.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4"/>
      <c r="M148" s="4"/>
      <c r="N148" s="4"/>
      <c r="O148" s="4"/>
      <c r="P148" s="198"/>
      <c r="Q148" s="208"/>
      <c r="R148" s="866"/>
      <c r="S148" s="867"/>
      <c r="T148" s="867"/>
      <c r="U148" s="871"/>
    </row>
    <row r="149" spans="1:21" s="29" customFormat="1" x14ac:dyDescent="0.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4"/>
      <c r="M149" s="4"/>
      <c r="N149" s="4"/>
      <c r="O149" s="4"/>
      <c r="P149" s="198"/>
      <c r="Q149" s="208"/>
      <c r="R149" s="866"/>
      <c r="S149" s="867"/>
      <c r="T149" s="867"/>
      <c r="U149" s="871"/>
    </row>
    <row r="150" spans="1:21" s="29" customFormat="1" x14ac:dyDescent="0.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4"/>
      <c r="M150" s="4"/>
      <c r="N150" s="4"/>
      <c r="O150" s="4"/>
      <c r="P150" s="198"/>
      <c r="Q150" s="208"/>
      <c r="R150" s="866"/>
      <c r="S150" s="867"/>
      <c r="T150" s="867"/>
      <c r="U150" s="871"/>
    </row>
    <row r="151" spans="1:21" s="29" customFormat="1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4"/>
      <c r="M151" s="4"/>
      <c r="N151" s="4"/>
      <c r="O151" s="4"/>
      <c r="P151" s="198"/>
      <c r="Q151" s="208"/>
      <c r="R151" s="866"/>
      <c r="S151" s="867"/>
      <c r="T151" s="867"/>
      <c r="U151" s="871"/>
    </row>
    <row r="152" spans="1:21" s="29" customFormat="1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4"/>
      <c r="M152" s="4"/>
      <c r="N152" s="4"/>
      <c r="O152" s="4"/>
      <c r="P152" s="198"/>
      <c r="Q152" s="208"/>
      <c r="R152" s="866"/>
      <c r="S152" s="867"/>
      <c r="T152" s="867"/>
      <c r="U152" s="871"/>
    </row>
    <row r="153" spans="1:21" s="29" customFormat="1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4"/>
      <c r="M153" s="4"/>
      <c r="N153" s="4"/>
      <c r="O153" s="4"/>
      <c r="P153" s="198"/>
      <c r="Q153" s="208"/>
      <c r="R153" s="866"/>
      <c r="S153" s="867"/>
      <c r="T153" s="867"/>
      <c r="U153" s="871"/>
    </row>
    <row r="154" spans="1:21" s="29" customFormat="1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4"/>
      <c r="M154" s="4"/>
      <c r="N154" s="4"/>
      <c r="O154" s="4"/>
      <c r="P154" s="198"/>
      <c r="Q154" s="208"/>
      <c r="R154" s="866"/>
      <c r="S154" s="867"/>
      <c r="T154" s="867"/>
      <c r="U154" s="871"/>
    </row>
    <row r="155" spans="1:21" s="29" customFormat="1" x14ac:dyDescent="0.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4"/>
      <c r="M155" s="4"/>
      <c r="N155" s="4"/>
      <c r="O155" s="4"/>
      <c r="P155" s="198"/>
      <c r="Q155" s="208"/>
      <c r="R155" s="866"/>
      <c r="S155" s="867"/>
      <c r="T155" s="867"/>
      <c r="U155" s="871"/>
    </row>
    <row r="156" spans="1:21" s="29" customFormat="1" x14ac:dyDescent="0.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4"/>
      <c r="M156" s="4"/>
      <c r="N156" s="4"/>
      <c r="O156" s="4"/>
      <c r="P156" s="198"/>
      <c r="Q156" s="208"/>
      <c r="R156" s="866"/>
      <c r="S156" s="867"/>
      <c r="T156" s="867"/>
      <c r="U156" s="871"/>
    </row>
    <row r="157" spans="1:21" s="29" customFormat="1" x14ac:dyDescent="0.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4"/>
      <c r="M157" s="4"/>
      <c r="N157" s="4"/>
      <c r="O157" s="4"/>
      <c r="P157" s="198"/>
      <c r="Q157" s="208"/>
      <c r="R157" s="866"/>
      <c r="S157" s="867"/>
      <c r="T157" s="867"/>
      <c r="U157" s="871"/>
    </row>
    <row r="158" spans="1:21" s="29" customFormat="1" x14ac:dyDescent="0.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4"/>
      <c r="M158" s="4"/>
      <c r="N158" s="4"/>
      <c r="O158" s="4"/>
      <c r="P158" s="198"/>
      <c r="Q158" s="208"/>
      <c r="R158" s="866"/>
      <c r="S158" s="867"/>
      <c r="T158" s="867"/>
      <c r="U158" s="871"/>
    </row>
    <row r="159" spans="1:21" s="29" customFormat="1" x14ac:dyDescent="0.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4"/>
      <c r="M159" s="4"/>
      <c r="N159" s="4"/>
      <c r="O159" s="4"/>
      <c r="P159" s="198"/>
      <c r="Q159" s="208"/>
      <c r="R159" s="866"/>
      <c r="S159" s="867"/>
      <c r="T159" s="867"/>
      <c r="U159" s="871"/>
    </row>
    <row r="160" spans="1:21" s="29" customFormat="1" x14ac:dyDescent="0.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4"/>
      <c r="M160" s="4"/>
      <c r="N160" s="4"/>
      <c r="O160" s="4"/>
      <c r="P160" s="198"/>
      <c r="Q160" s="208"/>
      <c r="R160" s="866"/>
      <c r="S160" s="867"/>
      <c r="T160" s="867"/>
      <c r="U160" s="871"/>
    </row>
    <row r="161" spans="1:21" s="29" customFormat="1" x14ac:dyDescent="0.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4"/>
      <c r="M161" s="4"/>
      <c r="N161" s="4"/>
      <c r="O161" s="4"/>
      <c r="P161" s="198"/>
      <c r="Q161" s="208"/>
      <c r="R161" s="866"/>
      <c r="S161" s="867"/>
      <c r="T161" s="867"/>
      <c r="U161" s="871"/>
    </row>
    <row r="162" spans="1:21" s="29" customFormat="1" x14ac:dyDescent="0.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4"/>
      <c r="M162" s="4"/>
      <c r="N162" s="4"/>
      <c r="O162" s="4"/>
      <c r="P162" s="198"/>
      <c r="Q162" s="208"/>
      <c r="R162" s="866"/>
      <c r="S162" s="867"/>
      <c r="T162" s="867"/>
      <c r="U162" s="871"/>
    </row>
    <row r="163" spans="1:21" s="29" customFormat="1" x14ac:dyDescent="0.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4"/>
      <c r="M163" s="4"/>
      <c r="N163" s="4"/>
      <c r="O163" s="4"/>
      <c r="P163" s="198"/>
      <c r="Q163" s="208"/>
      <c r="R163" s="866"/>
      <c r="S163" s="867"/>
      <c r="T163" s="867"/>
      <c r="U163" s="871"/>
    </row>
    <row r="164" spans="1:21" s="29" customFormat="1" x14ac:dyDescent="0.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4"/>
      <c r="M164" s="4"/>
      <c r="N164" s="4"/>
      <c r="O164" s="4"/>
      <c r="P164" s="198"/>
      <c r="Q164" s="208"/>
      <c r="R164" s="866"/>
      <c r="S164" s="867"/>
      <c r="T164" s="867"/>
      <c r="U164" s="871"/>
    </row>
    <row r="165" spans="1:21" s="29" customFormat="1" x14ac:dyDescent="0.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4"/>
      <c r="M165" s="4"/>
      <c r="N165" s="4"/>
      <c r="O165" s="4"/>
      <c r="P165" s="198"/>
      <c r="Q165" s="208"/>
      <c r="R165" s="866"/>
      <c r="S165" s="867"/>
      <c r="T165" s="867"/>
      <c r="U165" s="871"/>
    </row>
    <row r="166" spans="1:21" s="29" customFormat="1" x14ac:dyDescent="0.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4"/>
      <c r="M166" s="4"/>
      <c r="N166" s="4"/>
      <c r="O166" s="4"/>
      <c r="P166" s="198"/>
      <c r="Q166" s="208"/>
      <c r="R166" s="866"/>
      <c r="S166" s="867"/>
      <c r="T166" s="867"/>
      <c r="U166" s="871"/>
    </row>
    <row r="167" spans="1:21" s="29" customFormat="1" x14ac:dyDescent="0.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4"/>
      <c r="M167" s="4"/>
      <c r="N167" s="4"/>
      <c r="O167" s="4"/>
      <c r="P167" s="198"/>
      <c r="Q167" s="208"/>
      <c r="R167" s="866"/>
      <c r="S167" s="867"/>
      <c r="T167" s="867"/>
      <c r="U167" s="871"/>
    </row>
    <row r="168" spans="1:21" s="29" customFormat="1" x14ac:dyDescent="0.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4"/>
      <c r="M168" s="4"/>
      <c r="N168" s="4"/>
      <c r="O168" s="4"/>
      <c r="P168" s="198"/>
      <c r="Q168" s="208"/>
      <c r="R168" s="866"/>
      <c r="S168" s="867"/>
      <c r="T168" s="867"/>
      <c r="U168" s="871"/>
    </row>
    <row r="169" spans="1:21" s="29" customFormat="1" x14ac:dyDescent="0.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4"/>
      <c r="M169" s="4"/>
      <c r="N169" s="4"/>
      <c r="O169" s="4"/>
      <c r="P169" s="198"/>
      <c r="Q169" s="208"/>
      <c r="R169" s="866"/>
      <c r="S169" s="867"/>
      <c r="T169" s="867"/>
      <c r="U169" s="871"/>
    </row>
    <row r="170" spans="1:21" s="29" customFormat="1" x14ac:dyDescent="0.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4"/>
      <c r="M170" s="4"/>
      <c r="N170" s="4"/>
      <c r="O170" s="4"/>
      <c r="P170" s="198"/>
      <c r="Q170" s="208"/>
      <c r="R170" s="866"/>
      <c r="S170" s="867"/>
      <c r="T170" s="867"/>
      <c r="U170" s="871"/>
    </row>
    <row r="171" spans="1:21" s="29" customFormat="1" x14ac:dyDescent="0.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4"/>
      <c r="M171" s="4"/>
      <c r="N171" s="4"/>
      <c r="O171" s="4"/>
      <c r="P171" s="198"/>
      <c r="Q171" s="208"/>
      <c r="R171" s="866"/>
      <c r="S171" s="867"/>
      <c r="T171" s="867"/>
      <c r="U171" s="871"/>
    </row>
    <row r="172" spans="1:21" s="29" customFormat="1" x14ac:dyDescent="0.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4"/>
      <c r="M172" s="4"/>
      <c r="N172" s="4"/>
      <c r="O172" s="4"/>
      <c r="P172" s="198"/>
      <c r="Q172" s="208"/>
      <c r="R172" s="866"/>
      <c r="S172" s="867"/>
      <c r="T172" s="867"/>
      <c r="U172" s="871"/>
    </row>
    <row r="173" spans="1:21" s="29" customFormat="1" x14ac:dyDescent="0.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4"/>
      <c r="M173" s="4"/>
      <c r="N173" s="4"/>
      <c r="O173" s="4"/>
      <c r="P173" s="198"/>
      <c r="Q173" s="208"/>
      <c r="R173" s="866"/>
      <c r="S173" s="867"/>
      <c r="T173" s="867"/>
      <c r="U173" s="871"/>
    </row>
  </sheetData>
  <mergeCells count="9">
    <mergeCell ref="B2:K4"/>
    <mergeCell ref="B6:G6"/>
    <mergeCell ref="B15:G15"/>
    <mergeCell ref="E17:H17"/>
    <mergeCell ref="E23:J23"/>
    <mergeCell ref="G19:L19"/>
    <mergeCell ref="B11:G11"/>
    <mergeCell ref="E8:F8"/>
    <mergeCell ref="E9:F9"/>
  </mergeCells>
  <phoneticPr fontId="4"/>
  <conditionalFormatting sqref="F19 D19">
    <cfRule type="cellIs" dxfId="202" priority="10" operator="greaterThan">
      <formula>0</formula>
    </cfRule>
  </conditionalFormatting>
  <conditionalFormatting sqref="D21">
    <cfRule type="cellIs" dxfId="201" priority="9" operator="greaterThan">
      <formula>0</formula>
    </cfRule>
  </conditionalFormatting>
  <conditionalFormatting sqref="C23:D23">
    <cfRule type="cellIs" dxfId="200" priority="8" operator="greaterThan">
      <formula>0</formula>
    </cfRule>
  </conditionalFormatting>
  <conditionalFormatting sqref="C9">
    <cfRule type="expression" dxfId="199" priority="7">
      <formula>LEN(C9)&gt;0</formula>
    </cfRule>
  </conditionalFormatting>
  <conditionalFormatting sqref="C17:D17">
    <cfRule type="cellIs" dxfId="198" priority="6" operator="greaterThan">
      <formula>0</formula>
    </cfRule>
  </conditionalFormatting>
  <conditionalFormatting sqref="C13">
    <cfRule type="cellIs" dxfId="197" priority="5" operator="greaterThan">
      <formula>0</formula>
    </cfRule>
  </conditionalFormatting>
  <conditionalFormatting sqref="C19">
    <cfRule type="cellIs" dxfId="196" priority="2" operator="greaterThan">
      <formula>0</formula>
    </cfRule>
  </conditionalFormatting>
  <conditionalFormatting sqref="C21">
    <cfRule type="cellIs" dxfId="195" priority="1" operator="greaterThan">
      <formula>0</formula>
    </cfRule>
  </conditionalFormatting>
  <dataValidations count="3">
    <dataValidation type="list" showInputMessage="1" showErrorMessage="1" sqref="F19" xr:uid="{00000000-0002-0000-0100-000000000000}">
      <formula1>",１年,２年,３年"</formula1>
    </dataValidation>
    <dataValidation type="list" allowBlank="1" showInputMessage="1" showErrorMessage="1" sqref="C13" xr:uid="{00000000-0002-0000-0100-000001000000}">
      <formula1>$U$1:$U$3</formula1>
    </dataValidation>
    <dataValidation type="list" allowBlank="1" showInputMessage="1" showErrorMessage="1" sqref="C9" xr:uid="{00000000-0002-0000-0100-000002000000}">
      <formula1>$S$1:$S$70</formula1>
    </dataValidation>
  </dataValidations>
  <pageMargins left="0.7" right="0.7" top="0.75" bottom="0.75" header="0.3" footer="0.3"/>
  <pageSetup paperSize="9" scale="89" orientation="landscape" r:id="rId1"/>
  <colBreaks count="1" manualBreakCount="1">
    <brk id="14" max="29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90"/>
  <sheetViews>
    <sheetView showZeros="0" zoomScale="90" zoomScaleNormal="90" workbookViewId="0">
      <selection activeCell="E11" sqref="E11:N11"/>
    </sheetView>
  </sheetViews>
  <sheetFormatPr defaultRowHeight="13.5" x14ac:dyDescent="0.15"/>
  <cols>
    <col min="1" max="1" width="24.875" style="5" customWidth="1"/>
    <col min="2" max="2" width="5.625" style="15" customWidth="1"/>
    <col min="3" max="3" width="3.375" style="5" customWidth="1"/>
    <col min="4" max="4" width="1" style="5" customWidth="1"/>
    <col min="5" max="7" width="9" style="5"/>
    <col min="8" max="8" width="1" style="5" customWidth="1"/>
    <col min="9" max="9" width="4.75" style="5" customWidth="1"/>
    <col min="10" max="10" width="26" style="5" customWidth="1"/>
    <col min="11" max="12" width="2.25" style="5" customWidth="1"/>
    <col min="13" max="13" width="3.5" style="5" customWidth="1"/>
    <col min="14" max="14" width="5.875" style="7" customWidth="1"/>
    <col min="15" max="15" width="7.625" style="5" customWidth="1"/>
    <col min="16" max="17" width="4.75" style="5" customWidth="1"/>
    <col min="18" max="19" width="4.75" style="4" customWidth="1"/>
    <col min="20" max="20" width="4.75" style="10" customWidth="1"/>
    <col min="21" max="21" width="4.75" style="11" customWidth="1"/>
    <col min="22" max="24" width="4.75" style="879" customWidth="1"/>
    <col min="25" max="26" width="4.75" style="880" customWidth="1"/>
    <col min="27" max="28" width="4.75" style="16" customWidth="1"/>
    <col min="29" max="34" width="4.75" style="878" customWidth="1"/>
    <col min="35" max="54" width="4.75" style="5" customWidth="1"/>
    <col min="55" max="16384" width="9" style="5"/>
  </cols>
  <sheetData>
    <row r="1" spans="1:34" ht="14.25" thickBot="1" x14ac:dyDescent="0.2">
      <c r="A1" s="23" t="s">
        <v>308</v>
      </c>
      <c r="B1" s="2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/>
      <c r="O1" s="1"/>
      <c r="P1" s="1"/>
      <c r="Q1" s="1"/>
      <c r="R1" s="2"/>
      <c r="S1" s="2"/>
      <c r="T1" s="3"/>
      <c r="U1" s="8"/>
      <c r="V1" s="877"/>
      <c r="W1" s="877"/>
      <c r="X1" s="877"/>
      <c r="Y1" s="875"/>
      <c r="Z1" s="875"/>
      <c r="AA1" s="2"/>
      <c r="AB1" s="2"/>
      <c r="AC1" s="2"/>
      <c r="AD1" s="2"/>
      <c r="AE1" s="2"/>
      <c r="AF1" s="2"/>
      <c r="AG1" s="2"/>
      <c r="AH1" s="2"/>
    </row>
    <row r="2" spans="1:34" ht="26.25" customHeight="1" thickTop="1" x14ac:dyDescent="0.15">
      <c r="A2" s="989" t="s">
        <v>315</v>
      </c>
      <c r="B2" s="234"/>
      <c r="C2" s="990" t="str">
        <f>(初期設定!D3)</f>
        <v>第44回宮崎県高等学校総合文化祭 放送部門　
第47回全国高等学校総合文化祭放送部門　宮崎県予選
参加申込及び部顧問（運営委員）の動静調査の入力</v>
      </c>
      <c r="D2" s="991"/>
      <c r="E2" s="991"/>
      <c r="F2" s="991"/>
      <c r="G2" s="991"/>
      <c r="H2" s="991"/>
      <c r="I2" s="991"/>
      <c r="J2" s="991"/>
      <c r="K2" s="991"/>
      <c r="L2" s="991"/>
      <c r="M2" s="991"/>
      <c r="N2" s="991"/>
      <c r="O2" s="992"/>
      <c r="P2" s="1"/>
      <c r="Q2" s="1"/>
      <c r="R2" s="2"/>
      <c r="S2" s="2"/>
      <c r="T2" s="3"/>
      <c r="U2" s="9"/>
      <c r="V2" s="874"/>
      <c r="W2" s="874"/>
      <c r="X2" s="874"/>
      <c r="Y2" s="873"/>
      <c r="Z2" s="873"/>
      <c r="AA2" s="2"/>
      <c r="AB2" s="2"/>
      <c r="AC2" s="2"/>
      <c r="AD2" s="2"/>
      <c r="AE2" s="2"/>
      <c r="AF2" s="2"/>
      <c r="AG2" s="2"/>
      <c r="AH2" s="2"/>
    </row>
    <row r="3" spans="1:34" ht="26.25" customHeight="1" x14ac:dyDescent="0.15">
      <c r="A3" s="989"/>
      <c r="B3" s="234"/>
      <c r="C3" s="993"/>
      <c r="D3" s="994"/>
      <c r="E3" s="994"/>
      <c r="F3" s="994"/>
      <c r="G3" s="994"/>
      <c r="H3" s="994"/>
      <c r="I3" s="994"/>
      <c r="J3" s="994"/>
      <c r="K3" s="994"/>
      <c r="L3" s="994"/>
      <c r="M3" s="994"/>
      <c r="N3" s="994"/>
      <c r="O3" s="995"/>
      <c r="P3" s="1"/>
      <c r="Q3" s="1"/>
      <c r="R3" s="2"/>
      <c r="S3" s="2"/>
      <c r="T3" s="3"/>
      <c r="U3" s="9"/>
      <c r="V3" s="874"/>
      <c r="W3" s="874"/>
      <c r="X3" s="874"/>
      <c r="Y3" s="873"/>
      <c r="Z3" s="873"/>
      <c r="AA3" s="2"/>
      <c r="AB3" s="2"/>
      <c r="AC3" s="2"/>
      <c r="AD3" s="2"/>
      <c r="AE3" s="2"/>
      <c r="AF3" s="2"/>
      <c r="AG3" s="2"/>
      <c r="AH3" s="2"/>
    </row>
    <row r="4" spans="1:34" ht="26.25" customHeight="1" x14ac:dyDescent="0.15">
      <c r="A4" s="989"/>
      <c r="B4" s="234"/>
      <c r="C4" s="993"/>
      <c r="D4" s="994"/>
      <c r="E4" s="994"/>
      <c r="F4" s="994"/>
      <c r="G4" s="994"/>
      <c r="H4" s="994"/>
      <c r="I4" s="994"/>
      <c r="J4" s="994"/>
      <c r="K4" s="994"/>
      <c r="L4" s="994"/>
      <c r="M4" s="994"/>
      <c r="N4" s="994"/>
      <c r="O4" s="995"/>
      <c r="P4" s="1"/>
      <c r="Q4" s="1"/>
      <c r="R4" s="2"/>
      <c r="S4" s="2"/>
      <c r="T4" s="3"/>
      <c r="U4" s="9"/>
      <c r="V4" s="874"/>
      <c r="W4" s="874"/>
      <c r="X4" s="874"/>
      <c r="Y4" s="873"/>
      <c r="Z4" s="873"/>
      <c r="AA4" s="2"/>
      <c r="AB4" s="2"/>
      <c r="AC4" s="2"/>
      <c r="AD4" s="2"/>
      <c r="AE4" s="2"/>
      <c r="AF4" s="2"/>
      <c r="AG4" s="2"/>
      <c r="AH4" s="2"/>
    </row>
    <row r="5" spans="1:34" ht="26.25" customHeight="1" thickBot="1" x14ac:dyDescent="0.2">
      <c r="A5" s="989"/>
      <c r="B5" s="234"/>
      <c r="C5" s="996"/>
      <c r="D5" s="997"/>
      <c r="E5" s="997"/>
      <c r="F5" s="997"/>
      <c r="G5" s="997"/>
      <c r="H5" s="997"/>
      <c r="I5" s="997"/>
      <c r="J5" s="997"/>
      <c r="K5" s="997"/>
      <c r="L5" s="997"/>
      <c r="M5" s="997"/>
      <c r="N5" s="997"/>
      <c r="O5" s="998"/>
      <c r="P5" s="1"/>
      <c r="Q5" s="1"/>
      <c r="R5" s="2"/>
      <c r="S5" s="2"/>
      <c r="T5" s="3"/>
      <c r="U5" s="9"/>
      <c r="V5" s="874"/>
      <c r="W5" s="874"/>
      <c r="X5" s="874"/>
      <c r="Y5" s="873"/>
      <c r="Z5" s="873"/>
      <c r="AA5" s="2"/>
      <c r="AB5" s="2"/>
      <c r="AC5" s="2"/>
      <c r="AD5" s="2"/>
      <c r="AE5" s="2"/>
      <c r="AF5" s="2"/>
      <c r="AG5" s="2"/>
      <c r="AH5" s="2"/>
    </row>
    <row r="6" spans="1:34" ht="6.75" customHeight="1" thickTop="1" thickBot="1" x14ac:dyDescent="0.2">
      <c r="A6" s="989"/>
      <c r="B6" s="23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6"/>
      <c r="O6" s="1"/>
      <c r="P6" s="1"/>
      <c r="Q6" s="1"/>
      <c r="R6" s="2"/>
      <c r="S6" s="2"/>
      <c r="T6" s="3"/>
      <c r="U6" s="9"/>
      <c r="V6" s="874"/>
      <c r="W6" s="874"/>
      <c r="X6" s="874"/>
      <c r="Y6" s="873"/>
      <c r="Z6" s="873"/>
      <c r="AA6" s="2"/>
      <c r="AB6" s="2"/>
      <c r="AC6" s="2"/>
      <c r="AD6" s="2"/>
      <c r="AE6" s="2"/>
      <c r="AF6" s="2"/>
      <c r="AG6" s="2"/>
      <c r="AH6" s="2"/>
    </row>
    <row r="7" spans="1:34" ht="21.75" customHeight="1" thickTop="1" x14ac:dyDescent="0.15">
      <c r="A7" s="1"/>
      <c r="B7" s="1"/>
      <c r="C7" s="247" t="s">
        <v>386</v>
      </c>
      <c r="D7" s="56"/>
      <c r="E7" s="193"/>
      <c r="F7" s="56"/>
      <c r="G7" s="56"/>
      <c r="H7" s="56"/>
      <c r="I7" s="56"/>
      <c r="J7" s="56"/>
      <c r="K7" s="56"/>
      <c r="L7" s="56"/>
      <c r="M7" s="56"/>
      <c r="N7" s="57"/>
      <c r="O7" s="58"/>
      <c r="P7" s="1"/>
      <c r="Q7" s="1"/>
      <c r="R7" s="2"/>
      <c r="S7" s="2"/>
      <c r="T7" s="3"/>
      <c r="U7" s="9"/>
      <c r="V7" s="874"/>
      <c r="W7" s="874"/>
      <c r="X7" s="874"/>
      <c r="Y7" s="873"/>
      <c r="Z7" s="873"/>
      <c r="AA7" s="2"/>
      <c r="AB7" s="2"/>
      <c r="AC7" s="2"/>
      <c r="AD7" s="2"/>
      <c r="AE7" s="2"/>
      <c r="AF7" s="2"/>
      <c r="AG7" s="2"/>
      <c r="AH7" s="2"/>
    </row>
    <row r="8" spans="1:34" ht="5.25" customHeight="1" x14ac:dyDescent="0.15">
      <c r="A8" s="1"/>
      <c r="B8" s="1"/>
      <c r="C8" s="59"/>
      <c r="D8" s="66"/>
      <c r="E8" s="60" t="s">
        <v>234</v>
      </c>
      <c r="F8" s="61"/>
      <c r="G8" s="61"/>
      <c r="H8" s="61"/>
      <c r="I8" s="61"/>
      <c r="J8" s="61"/>
      <c r="K8" s="61"/>
      <c r="L8" s="61"/>
      <c r="M8" s="61"/>
      <c r="N8" s="62"/>
      <c r="O8" s="63"/>
      <c r="P8" s="1"/>
      <c r="Q8" s="1"/>
      <c r="R8" s="2"/>
      <c r="S8" s="2"/>
      <c r="T8" s="3"/>
      <c r="U8" s="9"/>
      <c r="V8" s="874"/>
      <c r="W8" s="874"/>
      <c r="X8" s="874"/>
      <c r="Y8" s="873"/>
      <c r="Z8" s="873"/>
      <c r="AA8" s="2"/>
      <c r="AB8" s="2"/>
      <c r="AC8" s="2"/>
      <c r="AD8" s="2"/>
      <c r="AE8" s="2"/>
      <c r="AF8" s="2"/>
      <c r="AG8" s="2"/>
      <c r="AH8" s="2"/>
    </row>
    <row r="9" spans="1:34" ht="5.25" customHeight="1" x14ac:dyDescent="0.15">
      <c r="A9" s="1"/>
      <c r="B9" s="1"/>
      <c r="C9" s="59"/>
      <c r="D9" s="66"/>
      <c r="E9" s="64" t="s">
        <v>235</v>
      </c>
      <c r="F9" s="61"/>
      <c r="G9" s="61"/>
      <c r="H9" s="61"/>
      <c r="I9" s="61"/>
      <c r="J9" s="61"/>
      <c r="K9" s="61"/>
      <c r="L9" s="61"/>
      <c r="M9" s="61"/>
      <c r="N9" s="62"/>
      <c r="O9" s="63"/>
      <c r="P9" s="1"/>
      <c r="Q9" s="1"/>
      <c r="R9" s="2"/>
      <c r="S9" s="2"/>
      <c r="T9" s="3"/>
      <c r="U9" s="9"/>
      <c r="V9" s="874"/>
      <c r="W9" s="874"/>
      <c r="X9" s="874"/>
      <c r="Y9" s="873"/>
      <c r="Z9" s="873"/>
      <c r="AA9" s="2"/>
      <c r="AB9" s="2"/>
      <c r="AC9" s="2"/>
      <c r="AD9" s="2"/>
      <c r="AE9" s="2"/>
      <c r="AF9" s="2"/>
      <c r="AG9" s="2"/>
      <c r="AH9" s="2"/>
    </row>
    <row r="10" spans="1:34" s="10" customFormat="1" ht="6" customHeight="1" x14ac:dyDescent="0.15">
      <c r="A10" s="1"/>
      <c r="B10" s="1"/>
      <c r="C10" s="610"/>
      <c r="D10" s="611"/>
      <c r="E10" s="614" t="s">
        <v>236</v>
      </c>
      <c r="F10" s="615"/>
      <c r="G10" s="616"/>
      <c r="H10" s="616"/>
      <c r="I10" s="616"/>
      <c r="J10" s="616"/>
      <c r="K10" s="616"/>
      <c r="L10" s="616"/>
      <c r="M10" s="617"/>
      <c r="N10" s="612"/>
      <c r="O10" s="613"/>
      <c r="P10" s="1"/>
      <c r="Q10" s="1"/>
      <c r="R10" s="2"/>
      <c r="S10" s="2"/>
      <c r="T10" s="3"/>
      <c r="U10" s="9"/>
      <c r="V10" s="874"/>
      <c r="W10" s="874"/>
      <c r="X10" s="874"/>
      <c r="Y10" s="873"/>
      <c r="Z10" s="873"/>
      <c r="AA10" s="2"/>
      <c r="AB10" s="2"/>
      <c r="AC10" s="2"/>
      <c r="AD10" s="2"/>
      <c r="AE10" s="2"/>
      <c r="AF10" s="2"/>
      <c r="AG10" s="2"/>
      <c r="AH10" s="2"/>
    </row>
    <row r="11" spans="1:34" s="10" customFormat="1" ht="58.5" customHeight="1" x14ac:dyDescent="0.15">
      <c r="A11" s="1"/>
      <c r="B11" s="618"/>
      <c r="C11" s="610"/>
      <c r="D11" s="611"/>
      <c r="E11" s="1002" t="s">
        <v>407</v>
      </c>
      <c r="F11" s="1002"/>
      <c r="G11" s="1002"/>
      <c r="H11" s="1002"/>
      <c r="I11" s="1002"/>
      <c r="J11" s="1002"/>
      <c r="K11" s="1002"/>
      <c r="L11" s="1002"/>
      <c r="M11" s="1002"/>
      <c r="N11" s="1002"/>
      <c r="O11" s="613"/>
      <c r="P11" s="618"/>
      <c r="Q11" s="1"/>
      <c r="R11" s="2"/>
      <c r="S11" s="2"/>
      <c r="T11" s="3"/>
      <c r="U11" s="9"/>
      <c r="V11" s="874"/>
      <c r="W11" s="874"/>
      <c r="X11" s="874"/>
      <c r="Y11" s="873"/>
      <c r="Z11" s="873"/>
      <c r="AA11" s="623"/>
      <c r="AB11" s="2"/>
      <c r="AC11" s="2"/>
      <c r="AD11" s="2"/>
      <c r="AE11" s="2"/>
      <c r="AF11" s="2"/>
      <c r="AG11" s="2"/>
      <c r="AH11" s="2"/>
    </row>
    <row r="12" spans="1:34" s="10" customFormat="1" ht="15" customHeight="1" thickBot="1" x14ac:dyDescent="0.2">
      <c r="A12" s="1"/>
      <c r="B12" s="618"/>
      <c r="C12" s="610"/>
      <c r="D12" s="611"/>
      <c r="E12" s="614"/>
      <c r="F12" s="615"/>
      <c r="G12" s="616"/>
      <c r="H12" s="616"/>
      <c r="I12" s="616"/>
      <c r="J12" s="616"/>
      <c r="K12" s="616"/>
      <c r="L12" s="616"/>
      <c r="M12" s="611"/>
      <c r="N12" s="612"/>
      <c r="O12" s="613"/>
      <c r="P12" s="618"/>
      <c r="Q12" s="1"/>
      <c r="R12" s="2"/>
      <c r="S12" s="2"/>
      <c r="T12" s="3"/>
      <c r="U12" s="9"/>
      <c r="V12" s="874"/>
      <c r="W12" s="874"/>
      <c r="X12" s="874"/>
      <c r="Y12" s="873"/>
      <c r="Z12" s="873"/>
      <c r="AA12" s="2"/>
      <c r="AB12" s="2"/>
      <c r="AC12" s="2"/>
      <c r="AD12" s="2"/>
      <c r="AE12" s="2"/>
      <c r="AF12" s="2"/>
      <c r="AG12" s="2"/>
      <c r="AH12" s="2"/>
    </row>
    <row r="13" spans="1:34" s="10" customFormat="1" ht="19.5" customHeight="1" thickTop="1" thickBot="1" x14ac:dyDescent="0.2">
      <c r="A13" s="1"/>
      <c r="B13" s="618"/>
      <c r="C13" s="610"/>
      <c r="D13" s="611"/>
      <c r="E13" s="999" t="s">
        <v>10</v>
      </c>
      <c r="F13" s="1000"/>
      <c r="G13" s="1001"/>
      <c r="H13" s="611"/>
      <c r="I13" s="616"/>
      <c r="J13" s="999" t="s">
        <v>346</v>
      </c>
      <c r="K13" s="1001"/>
      <c r="L13" s="611"/>
      <c r="M13" s="619"/>
      <c r="N13" s="620"/>
      <c r="O13" s="621"/>
      <c r="P13" s="618"/>
      <c r="Q13" s="1"/>
      <c r="R13" s="2"/>
      <c r="S13" s="2"/>
      <c r="T13" s="3"/>
      <c r="U13" s="9"/>
      <c r="V13" s="874"/>
      <c r="W13" s="874"/>
      <c r="X13" s="874"/>
      <c r="Y13" s="873"/>
      <c r="Z13" s="873"/>
      <c r="AA13" s="2"/>
      <c r="AB13" s="2"/>
      <c r="AC13" s="2"/>
      <c r="AD13" s="2"/>
      <c r="AE13" s="2"/>
      <c r="AF13" s="2"/>
      <c r="AG13" s="2"/>
      <c r="AH13" s="2"/>
    </row>
    <row r="14" spans="1:34" s="10" customFormat="1" ht="15" customHeight="1" thickBot="1" x14ac:dyDescent="0.2">
      <c r="A14" s="1"/>
      <c r="B14" s="1"/>
      <c r="C14" s="59"/>
      <c r="D14" s="66"/>
      <c r="E14" s="227"/>
      <c r="F14" s="227"/>
      <c r="G14" s="227"/>
      <c r="H14" s="66"/>
      <c r="I14" s="61"/>
      <c r="J14" s="61"/>
      <c r="K14" s="227"/>
      <c r="L14" s="66"/>
      <c r="M14" s="228"/>
      <c r="N14" s="229"/>
      <c r="O14" s="230"/>
      <c r="P14" s="1"/>
      <c r="Q14" s="1"/>
      <c r="R14" s="2"/>
      <c r="S14" s="2"/>
      <c r="T14" s="3"/>
      <c r="U14" s="9"/>
      <c r="V14" s="874"/>
      <c r="W14" s="874"/>
      <c r="X14" s="874"/>
      <c r="Y14" s="873"/>
      <c r="Z14" s="873"/>
      <c r="AA14" s="2"/>
      <c r="AB14" s="2"/>
      <c r="AC14" s="2"/>
      <c r="AD14" s="2"/>
      <c r="AE14" s="2"/>
      <c r="AF14" s="2"/>
      <c r="AG14" s="2"/>
      <c r="AH14" s="2"/>
    </row>
    <row r="15" spans="1:34" s="10" customFormat="1" ht="25.5" customHeight="1" x14ac:dyDescent="0.15">
      <c r="A15" s="1"/>
      <c r="B15" s="1"/>
      <c r="C15" s="59"/>
      <c r="D15" s="66"/>
      <c r="E15" s="1003" t="str">
        <f>IF($E$29=TRUE,(Ⅰ!C9),"表示不可")</f>
        <v>表示不可</v>
      </c>
      <c r="F15" s="1004"/>
      <c r="G15" s="1005"/>
      <c r="H15" s="66"/>
      <c r="I15" s="233"/>
      <c r="J15" s="981" t="str">
        <f>IF(E15="表示不可","",IF(IF(ISERROR(VLOOKUP(E15,(初期設定!D33):(初期設定!G109),4,0)),"",VLOOKUP(E15,(初期設定!D33):(初期設定!G109),4,0))=(初期設定!$D$7),"（前日準備を含む）担当校です。",""))</f>
        <v/>
      </c>
      <c r="K15" s="982"/>
      <c r="L15" s="66"/>
      <c r="M15" s="228"/>
      <c r="N15" s="229"/>
      <c r="O15" s="231"/>
      <c r="P15" s="1"/>
      <c r="Q15" s="1"/>
      <c r="R15" s="2"/>
      <c r="S15" s="2"/>
      <c r="T15" s="3"/>
      <c r="U15" s="9"/>
      <c r="V15" s="874"/>
      <c r="W15" s="874"/>
      <c r="X15" s="874"/>
      <c r="Y15" s="873"/>
      <c r="Z15" s="873"/>
      <c r="AA15" s="2"/>
      <c r="AB15" s="2"/>
      <c r="AC15" s="2"/>
      <c r="AD15" s="2"/>
      <c r="AE15" s="2"/>
      <c r="AF15" s="2"/>
      <c r="AG15" s="2"/>
      <c r="AH15" s="2"/>
    </row>
    <row r="16" spans="1:34" s="10" customFormat="1" ht="6" customHeight="1" thickBot="1" x14ac:dyDescent="0.2">
      <c r="A16" s="1"/>
      <c r="B16" s="1"/>
      <c r="C16" s="59"/>
      <c r="D16" s="66"/>
      <c r="E16" s="1006"/>
      <c r="F16" s="1007"/>
      <c r="G16" s="1008"/>
      <c r="H16" s="66"/>
      <c r="I16" s="233"/>
      <c r="J16" s="983"/>
      <c r="K16" s="984"/>
      <c r="L16" s="66"/>
      <c r="M16" s="228"/>
      <c r="N16" s="229"/>
      <c r="O16" s="231"/>
      <c r="P16" s="1"/>
      <c r="Q16" s="1"/>
      <c r="R16" s="2"/>
      <c r="S16" s="2"/>
      <c r="T16" s="3"/>
      <c r="U16" s="9"/>
      <c r="V16" s="874"/>
      <c r="W16" s="874"/>
      <c r="X16" s="874"/>
      <c r="Y16" s="873"/>
      <c r="Z16" s="873"/>
      <c r="AA16" s="2"/>
      <c r="AB16" s="2"/>
      <c r="AC16" s="2"/>
      <c r="AD16" s="2"/>
      <c r="AE16" s="2"/>
      <c r="AF16" s="2"/>
      <c r="AG16" s="2"/>
      <c r="AH16" s="2"/>
    </row>
    <row r="17" spans="1:34" s="10" customFormat="1" ht="13.5" customHeight="1" thickBot="1" x14ac:dyDescent="0.2">
      <c r="A17" s="1"/>
      <c r="B17" s="1"/>
      <c r="C17" s="59"/>
      <c r="D17" s="66"/>
      <c r="E17" s="1006"/>
      <c r="F17" s="1007"/>
      <c r="G17" s="1008"/>
      <c r="H17" s="66"/>
      <c r="I17" s="622" t="s">
        <v>313</v>
      </c>
      <c r="J17" s="66"/>
      <c r="K17" s="66"/>
      <c r="L17" s="66"/>
      <c r="M17" s="228"/>
      <c r="N17" s="229"/>
      <c r="O17" s="231"/>
      <c r="P17" s="1"/>
      <c r="Q17" s="1"/>
      <c r="R17" s="2"/>
      <c r="S17" s="2"/>
      <c r="T17" s="3"/>
      <c r="U17" s="9"/>
      <c r="V17" s="874"/>
      <c r="W17" s="874"/>
      <c r="X17" s="874"/>
      <c r="Y17" s="873"/>
      <c r="Z17" s="873"/>
      <c r="AA17" s="2"/>
      <c r="AB17" s="2"/>
      <c r="AC17" s="2"/>
      <c r="AD17" s="2"/>
      <c r="AE17" s="2"/>
      <c r="AF17" s="2"/>
      <c r="AG17" s="2"/>
      <c r="AH17" s="2"/>
    </row>
    <row r="18" spans="1:34" s="10" customFormat="1" ht="6" customHeight="1" x14ac:dyDescent="0.15">
      <c r="A18" s="1"/>
      <c r="B18" s="1"/>
      <c r="C18" s="59"/>
      <c r="D18" s="66"/>
      <c r="E18" s="1006"/>
      <c r="F18" s="1007"/>
      <c r="G18" s="1008"/>
      <c r="H18" s="66"/>
      <c r="I18" s="66"/>
      <c r="J18" s="985" t="str">
        <f>IF(E15="表示不可","",(IF(IF(ISERROR(VLOOKUP(E15,(初期設定!D33):(初期設定!G109),4,0)),"",VLOOKUP(E15,(初期設定!D33):(初期設定!G109),4,0))=(初期設定!$D$7),"","担当校ではありません。")))</f>
        <v/>
      </c>
      <c r="K18" s="986"/>
      <c r="L18" s="66"/>
      <c r="M18" s="228"/>
      <c r="N18" s="229"/>
      <c r="O18" s="231"/>
      <c r="P18" s="1"/>
      <c r="Q18" s="1"/>
      <c r="R18" s="2"/>
      <c r="S18" s="2"/>
      <c r="T18" s="3"/>
      <c r="U18" s="9"/>
      <c r="V18" s="874"/>
      <c r="W18" s="874"/>
      <c r="X18" s="874"/>
      <c r="Y18" s="873"/>
      <c r="Z18" s="873"/>
      <c r="AA18" s="2"/>
      <c r="AB18" s="2"/>
      <c r="AC18" s="2"/>
      <c r="AD18" s="2"/>
      <c r="AE18" s="2"/>
      <c r="AF18" s="2"/>
      <c r="AG18" s="2"/>
      <c r="AH18" s="2"/>
    </row>
    <row r="19" spans="1:34" s="10" customFormat="1" ht="25.5" customHeight="1" thickBot="1" x14ac:dyDescent="0.2">
      <c r="A19" s="1"/>
      <c r="B19" s="1"/>
      <c r="C19" s="59"/>
      <c r="D19" s="66"/>
      <c r="E19" s="1009"/>
      <c r="F19" s="1010"/>
      <c r="G19" s="1011"/>
      <c r="H19" s="66"/>
      <c r="I19" s="66"/>
      <c r="J19" s="987"/>
      <c r="K19" s="988"/>
      <c r="L19" s="66"/>
      <c r="M19" s="228"/>
      <c r="N19" s="232"/>
      <c r="O19" s="53"/>
      <c r="P19" s="1"/>
      <c r="Q19" s="1"/>
      <c r="R19" s="2"/>
      <c r="S19" s="2"/>
      <c r="T19" s="3"/>
      <c r="U19" s="9"/>
      <c r="V19" s="874"/>
      <c r="W19" s="874"/>
      <c r="X19" s="874"/>
      <c r="Y19" s="873"/>
      <c r="Z19" s="873"/>
      <c r="AA19" s="2"/>
      <c r="AB19" s="2"/>
      <c r="AC19" s="2"/>
      <c r="AD19" s="2"/>
      <c r="AE19" s="2"/>
      <c r="AF19" s="2"/>
      <c r="AG19" s="2"/>
      <c r="AH19" s="2"/>
    </row>
    <row r="20" spans="1:34" s="10" customFormat="1" ht="7.5" customHeight="1" thickBot="1" x14ac:dyDescent="0.2">
      <c r="A20" s="1"/>
      <c r="B20" s="1"/>
      <c r="C20" s="65"/>
      <c r="D20" s="67"/>
      <c r="E20" s="67"/>
      <c r="F20" s="67"/>
      <c r="G20" s="67"/>
      <c r="H20" s="67"/>
      <c r="I20" s="67"/>
      <c r="J20" s="67"/>
      <c r="K20" s="67"/>
      <c r="L20" s="67"/>
      <c r="M20" s="228"/>
      <c r="N20" s="232"/>
      <c r="O20" s="53"/>
      <c r="P20" s="1"/>
      <c r="Q20" s="1"/>
      <c r="R20" s="2"/>
      <c r="S20" s="2"/>
      <c r="T20" s="3"/>
      <c r="U20" s="9"/>
      <c r="V20" s="874"/>
      <c r="W20" s="874"/>
      <c r="X20" s="874"/>
      <c r="Y20" s="873"/>
      <c r="Z20" s="873"/>
      <c r="AA20" s="2"/>
      <c r="AB20" s="2"/>
      <c r="AC20" s="2"/>
      <c r="AD20" s="2"/>
      <c r="AE20" s="2"/>
      <c r="AF20" s="2"/>
      <c r="AG20" s="2"/>
      <c r="AH20" s="2"/>
    </row>
    <row r="21" spans="1:34" s="10" customFormat="1" ht="13.5" customHeight="1" thickTop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  <c r="L21" s="2"/>
      <c r="M21" s="1"/>
      <c r="N21" s="6"/>
      <c r="O21" s="1"/>
      <c r="P21" s="1"/>
      <c r="Q21" s="1"/>
      <c r="R21" s="2"/>
      <c r="S21" s="2"/>
      <c r="T21" s="3"/>
      <c r="U21" s="9"/>
      <c r="V21" s="874"/>
      <c r="W21" s="874"/>
      <c r="X21" s="874"/>
      <c r="Y21" s="873"/>
      <c r="Z21" s="873"/>
      <c r="AA21" s="2"/>
      <c r="AB21" s="2"/>
      <c r="AC21" s="2"/>
      <c r="AD21" s="2"/>
      <c r="AE21" s="2"/>
      <c r="AF21" s="2"/>
      <c r="AG21" s="2"/>
      <c r="AH21" s="2"/>
    </row>
    <row r="22" spans="1:34" s="10" customFormat="1" ht="18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978" t="s">
        <v>359</v>
      </c>
      <c r="K22" s="979"/>
      <c r="L22" s="979"/>
      <c r="M22" s="979"/>
      <c r="N22" s="979"/>
      <c r="O22" s="979"/>
      <c r="P22" s="979"/>
      <c r="Q22" s="979"/>
      <c r="R22" s="979"/>
      <c r="S22" s="979"/>
      <c r="T22" s="979"/>
      <c r="U22" s="980"/>
      <c r="V22" s="874"/>
      <c r="W22" s="874"/>
      <c r="X22" s="874"/>
      <c r="Y22" s="873"/>
      <c r="Z22" s="873"/>
      <c r="AA22" s="2"/>
      <c r="AB22" s="2"/>
      <c r="AC22" s="2"/>
      <c r="AD22" s="2"/>
      <c r="AE22" s="2"/>
      <c r="AF22" s="2"/>
      <c r="AG22" s="2"/>
      <c r="AH22" s="2"/>
    </row>
    <row r="23" spans="1:34" s="10" customFormat="1" ht="9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528"/>
      <c r="K23" s="528"/>
      <c r="L23" s="528"/>
      <c r="M23" s="527"/>
      <c r="N23" s="527"/>
      <c r="O23" s="527"/>
      <c r="P23" s="53"/>
      <c r="Q23" s="53"/>
      <c r="R23" s="529"/>
      <c r="S23" s="2"/>
      <c r="T23" s="3"/>
      <c r="U23" s="9"/>
      <c r="V23" s="874"/>
      <c r="W23" s="874"/>
      <c r="X23" s="874"/>
      <c r="Y23" s="873"/>
      <c r="Z23" s="873"/>
      <c r="AA23" s="2"/>
      <c r="AB23" s="2"/>
      <c r="AC23" s="2"/>
      <c r="AD23" s="2"/>
      <c r="AE23" s="2"/>
      <c r="AF23" s="2"/>
      <c r="AG23" s="2"/>
      <c r="AH23" s="2"/>
    </row>
    <row r="24" spans="1:34" s="16" customFormat="1" ht="9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873"/>
      <c r="V24" s="874"/>
      <c r="W24" s="874"/>
      <c r="X24" s="874"/>
      <c r="Y24" s="873"/>
      <c r="Z24" s="873"/>
      <c r="AA24" s="2"/>
      <c r="AB24" s="2"/>
      <c r="AC24" s="2"/>
      <c r="AD24" s="2"/>
      <c r="AE24" s="2"/>
      <c r="AF24" s="2"/>
      <c r="AG24" s="2"/>
      <c r="AH24" s="2"/>
    </row>
    <row r="25" spans="1:34" s="16" customFormat="1" ht="9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875"/>
      <c r="O25" s="2"/>
      <c r="P25" s="2"/>
      <c r="Q25" s="2"/>
      <c r="R25" s="2"/>
      <c r="S25" s="2"/>
      <c r="T25" s="2"/>
      <c r="U25" s="873"/>
      <c r="V25" s="874"/>
      <c r="W25" s="874"/>
      <c r="X25" s="874"/>
      <c r="Y25" s="873"/>
      <c r="Z25" s="873"/>
      <c r="AA25" s="2"/>
      <c r="AB25" s="2"/>
      <c r="AC25" s="2"/>
      <c r="AD25" s="2"/>
      <c r="AE25" s="2"/>
      <c r="AF25" s="2"/>
      <c r="AG25" s="2"/>
      <c r="AH25" s="2"/>
    </row>
    <row r="26" spans="1:34" s="16" customFormat="1" ht="2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875"/>
      <c r="O26" s="2"/>
      <c r="P26" s="2"/>
      <c r="Q26" s="2"/>
      <c r="R26" s="2"/>
      <c r="S26" s="2"/>
      <c r="T26" s="2"/>
      <c r="U26" s="873"/>
      <c r="V26" s="874"/>
      <c r="W26" s="874"/>
      <c r="X26" s="874"/>
      <c r="Y26" s="873"/>
      <c r="Z26" s="873"/>
      <c r="AA26" s="2"/>
      <c r="AB26" s="2"/>
      <c r="AC26" s="2"/>
      <c r="AD26" s="2"/>
      <c r="AE26" s="2"/>
      <c r="AF26" s="2"/>
      <c r="AG26" s="2"/>
      <c r="AH26" s="2"/>
    </row>
    <row r="27" spans="1:34" s="16" customForma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875"/>
      <c r="O27" s="2"/>
      <c r="P27" s="2"/>
      <c r="Q27" s="2"/>
      <c r="R27" s="2"/>
      <c r="S27" s="2"/>
      <c r="T27" s="2"/>
      <c r="U27" s="873"/>
      <c r="V27" s="874"/>
      <c r="W27" s="874"/>
      <c r="X27" s="874"/>
      <c r="Y27" s="873"/>
      <c r="Z27" s="873"/>
      <c r="AA27" s="2"/>
      <c r="AB27" s="2"/>
      <c r="AC27" s="2"/>
      <c r="AD27" s="2"/>
      <c r="AE27" s="2"/>
      <c r="AF27" s="2"/>
      <c r="AG27" s="2"/>
      <c r="AH27" s="2"/>
    </row>
    <row r="28" spans="1:34" s="16" customForma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875"/>
      <c r="O28" s="2"/>
      <c r="P28" s="2"/>
      <c r="Q28" s="2"/>
      <c r="R28" s="2"/>
      <c r="S28" s="2"/>
      <c r="T28" s="2"/>
      <c r="U28" s="873"/>
      <c r="V28" s="874"/>
      <c r="W28" s="874"/>
      <c r="X28" s="874"/>
      <c r="Y28" s="873"/>
      <c r="Z28" s="873"/>
      <c r="AA28" s="2"/>
      <c r="AB28" s="2"/>
      <c r="AC28" s="2"/>
      <c r="AD28" s="2"/>
      <c r="AE28" s="2"/>
      <c r="AF28" s="2"/>
      <c r="AG28" s="2"/>
      <c r="AH28" s="2"/>
    </row>
    <row r="29" spans="1:34" s="16" customFormat="1" x14ac:dyDescent="0.15">
      <c r="A29" s="2"/>
      <c r="B29" s="2"/>
      <c r="C29" s="2"/>
      <c r="D29" s="2"/>
      <c r="E29" s="876" t="b">
        <v>0</v>
      </c>
      <c r="F29" s="2"/>
      <c r="G29" s="2"/>
      <c r="H29" s="2"/>
      <c r="I29" s="2"/>
      <c r="J29" s="2"/>
      <c r="K29" s="2"/>
      <c r="L29" s="2"/>
      <c r="M29" s="2"/>
      <c r="N29" s="875"/>
      <c r="O29" s="2"/>
      <c r="P29" s="2"/>
      <c r="Q29" s="2"/>
      <c r="R29" s="2"/>
      <c r="S29" s="2"/>
      <c r="T29" s="2"/>
      <c r="U29" s="873"/>
      <c r="V29" s="874"/>
      <c r="W29" s="874"/>
      <c r="X29" s="874"/>
      <c r="Y29" s="873"/>
      <c r="Z29" s="873"/>
      <c r="AA29" s="2"/>
      <c r="AB29" s="2"/>
      <c r="AC29" s="2"/>
      <c r="AD29" s="2"/>
      <c r="AE29" s="2"/>
      <c r="AF29" s="2"/>
      <c r="AG29" s="2"/>
      <c r="AH29" s="2"/>
    </row>
    <row r="30" spans="1:34" s="16" customForma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875"/>
      <c r="O30" s="2"/>
      <c r="P30" s="2"/>
      <c r="Q30" s="2"/>
      <c r="R30" s="2"/>
      <c r="S30" s="2"/>
      <c r="T30" s="2"/>
      <c r="U30" s="873"/>
      <c r="V30" s="874"/>
      <c r="W30" s="874"/>
      <c r="X30" s="874"/>
      <c r="Y30" s="873"/>
      <c r="Z30" s="873"/>
      <c r="AA30" s="2"/>
      <c r="AB30" s="2"/>
      <c r="AC30" s="2"/>
      <c r="AD30" s="2"/>
      <c r="AE30" s="2"/>
      <c r="AF30" s="2"/>
      <c r="AG30" s="2"/>
      <c r="AH30" s="2"/>
    </row>
    <row r="31" spans="1:34" s="16" customForma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875"/>
      <c r="O31" s="2"/>
      <c r="P31" s="2"/>
      <c r="Q31" s="2"/>
      <c r="R31" s="2"/>
      <c r="S31" s="2"/>
      <c r="T31" s="2"/>
      <c r="U31" s="873"/>
      <c r="V31" s="874"/>
      <c r="W31" s="874"/>
      <c r="X31" s="874"/>
      <c r="Y31" s="873"/>
      <c r="Z31" s="873"/>
      <c r="AA31" s="2"/>
      <c r="AB31" s="2"/>
      <c r="AC31" s="2"/>
      <c r="AD31" s="2"/>
      <c r="AE31" s="2"/>
      <c r="AF31" s="2"/>
      <c r="AG31" s="2"/>
      <c r="AH31" s="2"/>
    </row>
    <row r="32" spans="1:34" s="16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875"/>
      <c r="O32" s="2"/>
      <c r="P32" s="2"/>
      <c r="Q32" s="2"/>
      <c r="R32" s="2"/>
      <c r="S32" s="2"/>
      <c r="T32" s="2"/>
      <c r="U32" s="873"/>
      <c r="V32" s="874"/>
      <c r="W32" s="874"/>
      <c r="X32" s="874"/>
      <c r="Y32" s="873"/>
      <c r="Z32" s="873"/>
      <c r="AA32" s="2"/>
      <c r="AB32" s="2"/>
      <c r="AC32" s="2"/>
      <c r="AD32" s="2"/>
      <c r="AE32" s="2"/>
      <c r="AF32" s="2"/>
      <c r="AG32" s="2"/>
      <c r="AH32" s="2"/>
    </row>
    <row r="33" spans="1:34" s="16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875"/>
      <c r="O33" s="2"/>
      <c r="P33" s="2"/>
      <c r="Q33" s="2"/>
      <c r="R33" s="2"/>
      <c r="S33" s="2"/>
      <c r="T33" s="2"/>
      <c r="U33" s="873"/>
      <c r="V33" s="874"/>
      <c r="W33" s="874"/>
      <c r="X33" s="874"/>
      <c r="Y33" s="873"/>
      <c r="Z33" s="873"/>
      <c r="AA33" s="2"/>
      <c r="AB33" s="2"/>
      <c r="AC33" s="2"/>
      <c r="AD33" s="2"/>
      <c r="AE33" s="2"/>
      <c r="AF33" s="2"/>
      <c r="AG33" s="2"/>
      <c r="AH33" s="2"/>
    </row>
    <row r="34" spans="1:34" s="16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875"/>
      <c r="O34" s="2"/>
      <c r="P34" s="2"/>
      <c r="Q34" s="2"/>
      <c r="R34" s="2"/>
      <c r="S34" s="2"/>
      <c r="T34" s="2"/>
      <c r="U34" s="873"/>
      <c r="V34" s="874"/>
      <c r="W34" s="874"/>
      <c r="X34" s="874"/>
      <c r="Y34" s="873"/>
      <c r="Z34" s="873"/>
      <c r="AA34" s="2"/>
      <c r="AB34" s="2"/>
      <c r="AC34" s="2"/>
      <c r="AD34" s="2"/>
      <c r="AE34" s="2"/>
      <c r="AF34" s="2"/>
      <c r="AG34" s="2"/>
      <c r="AH34" s="2"/>
    </row>
    <row r="35" spans="1:34" s="16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875"/>
      <c r="O35" s="2"/>
      <c r="P35" s="2"/>
      <c r="Q35" s="2"/>
      <c r="R35" s="2"/>
      <c r="S35" s="2"/>
      <c r="T35" s="2"/>
      <c r="U35" s="873"/>
      <c r="V35" s="874"/>
      <c r="W35" s="874"/>
      <c r="X35" s="874"/>
      <c r="Y35" s="873"/>
      <c r="Z35" s="873"/>
      <c r="AA35" s="2"/>
      <c r="AB35" s="2"/>
      <c r="AC35" s="2"/>
      <c r="AD35" s="2"/>
      <c r="AE35" s="2"/>
      <c r="AF35" s="2"/>
      <c r="AG35" s="2"/>
      <c r="AH35" s="2"/>
    </row>
    <row r="36" spans="1:34" s="16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875"/>
      <c r="O36" s="2"/>
      <c r="P36" s="2"/>
      <c r="Q36" s="2"/>
      <c r="R36" s="2"/>
      <c r="S36" s="2"/>
      <c r="T36" s="2"/>
      <c r="U36" s="873"/>
      <c r="V36" s="874"/>
      <c r="W36" s="874"/>
      <c r="X36" s="874"/>
      <c r="Y36" s="873"/>
      <c r="Z36" s="873"/>
      <c r="AA36" s="2"/>
      <c r="AB36" s="2"/>
      <c r="AC36" s="2"/>
      <c r="AD36" s="2"/>
      <c r="AE36" s="2"/>
      <c r="AF36" s="2"/>
      <c r="AG36" s="2"/>
      <c r="AH36" s="2"/>
    </row>
    <row r="37" spans="1:34" s="16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875"/>
      <c r="O37" s="2"/>
      <c r="P37" s="2"/>
      <c r="Q37" s="2"/>
      <c r="R37" s="2"/>
      <c r="S37" s="2"/>
      <c r="T37" s="2"/>
      <c r="U37" s="873"/>
      <c r="V37" s="874"/>
      <c r="W37" s="874"/>
      <c r="X37" s="874"/>
      <c r="Y37" s="873"/>
      <c r="Z37" s="873"/>
      <c r="AA37" s="2"/>
      <c r="AB37" s="2"/>
      <c r="AC37" s="2"/>
      <c r="AD37" s="2"/>
      <c r="AE37" s="2"/>
      <c r="AF37" s="2"/>
      <c r="AG37" s="2"/>
      <c r="AH37" s="2"/>
    </row>
    <row r="38" spans="1:34" s="16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875"/>
      <c r="O38" s="2"/>
      <c r="P38" s="2"/>
      <c r="Q38" s="2"/>
      <c r="R38" s="2"/>
      <c r="S38" s="2"/>
      <c r="T38" s="2"/>
      <c r="U38" s="873"/>
      <c r="V38" s="874"/>
      <c r="W38" s="874"/>
      <c r="X38" s="874"/>
      <c r="Y38" s="873"/>
      <c r="Z38" s="873"/>
      <c r="AA38" s="2"/>
      <c r="AB38" s="2"/>
      <c r="AC38" s="2"/>
      <c r="AD38" s="2"/>
      <c r="AE38" s="2"/>
      <c r="AF38" s="2"/>
      <c r="AG38" s="2"/>
      <c r="AH38" s="2"/>
    </row>
    <row r="39" spans="1:34" s="16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875"/>
      <c r="O39" s="2"/>
      <c r="P39" s="2"/>
      <c r="Q39" s="2"/>
      <c r="R39" s="2"/>
      <c r="S39" s="2"/>
      <c r="T39" s="2"/>
      <c r="U39" s="873"/>
      <c r="V39" s="874"/>
      <c r="W39" s="874"/>
      <c r="X39" s="874"/>
      <c r="Y39" s="873"/>
      <c r="Z39" s="873"/>
      <c r="AA39" s="2"/>
      <c r="AB39" s="2"/>
      <c r="AC39" s="2"/>
      <c r="AD39" s="2"/>
      <c r="AE39" s="2"/>
      <c r="AF39" s="2"/>
      <c r="AG39" s="2"/>
      <c r="AH39" s="2"/>
    </row>
    <row r="40" spans="1:34" s="16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875"/>
      <c r="O40" s="2"/>
      <c r="P40" s="2"/>
      <c r="Q40" s="2"/>
      <c r="R40" s="2"/>
      <c r="S40" s="2"/>
      <c r="T40" s="2"/>
      <c r="U40" s="873"/>
      <c r="V40" s="874"/>
      <c r="W40" s="874"/>
      <c r="X40" s="874"/>
      <c r="Y40" s="873"/>
      <c r="Z40" s="873"/>
      <c r="AA40" s="2"/>
      <c r="AB40" s="2"/>
      <c r="AC40" s="2"/>
      <c r="AD40" s="2"/>
      <c r="AE40" s="2"/>
      <c r="AF40" s="2"/>
      <c r="AG40" s="2"/>
      <c r="AH40" s="2"/>
    </row>
    <row r="41" spans="1:34" s="16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875"/>
      <c r="O41" s="2"/>
      <c r="P41" s="2"/>
      <c r="Q41" s="2"/>
      <c r="R41" s="2"/>
      <c r="S41" s="2"/>
      <c r="T41" s="2"/>
      <c r="U41" s="873"/>
      <c r="V41" s="874"/>
      <c r="W41" s="874"/>
      <c r="X41" s="874"/>
      <c r="Y41" s="873"/>
      <c r="Z41" s="873"/>
      <c r="AA41" s="2"/>
      <c r="AB41" s="2"/>
      <c r="AC41" s="2"/>
      <c r="AD41" s="2"/>
      <c r="AE41" s="2"/>
      <c r="AF41" s="2"/>
      <c r="AG41" s="2"/>
      <c r="AH41" s="2"/>
    </row>
    <row r="42" spans="1:34" s="16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875"/>
      <c r="O42" s="2"/>
      <c r="P42" s="2"/>
      <c r="Q42" s="2"/>
      <c r="R42" s="2"/>
      <c r="S42" s="2"/>
      <c r="T42" s="2"/>
      <c r="U42" s="873"/>
      <c r="V42" s="874"/>
      <c r="W42" s="874"/>
      <c r="X42" s="874"/>
      <c r="Y42" s="873"/>
      <c r="Z42" s="873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875"/>
      <c r="O43" s="2"/>
      <c r="P43" s="2"/>
      <c r="Q43" s="2"/>
      <c r="R43" s="2"/>
      <c r="S43" s="2"/>
      <c r="T43" s="2"/>
      <c r="U43" s="873"/>
      <c r="V43" s="874"/>
      <c r="W43" s="874"/>
      <c r="X43" s="874"/>
      <c r="Y43" s="873"/>
      <c r="Z43" s="873"/>
      <c r="AA43" s="2"/>
      <c r="AB43" s="2"/>
      <c r="AC43" s="2"/>
      <c r="AD43" s="2"/>
      <c r="AE43" s="2"/>
      <c r="AF43" s="2"/>
      <c r="AG43" s="2"/>
      <c r="AH43" s="2"/>
    </row>
    <row r="44" spans="1:34" s="16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875"/>
      <c r="O44" s="2"/>
      <c r="P44" s="2"/>
      <c r="Q44" s="2"/>
      <c r="R44" s="2"/>
      <c r="S44" s="2"/>
      <c r="T44" s="2"/>
      <c r="U44" s="873"/>
      <c r="V44" s="874"/>
      <c r="W44" s="874"/>
      <c r="X44" s="874"/>
      <c r="Y44" s="873"/>
      <c r="Z44" s="873"/>
      <c r="AA44" s="2"/>
      <c r="AB44" s="2"/>
      <c r="AC44" s="2"/>
      <c r="AD44" s="2"/>
      <c r="AE44" s="2"/>
      <c r="AF44" s="2"/>
      <c r="AG44" s="2"/>
      <c r="AH44" s="2"/>
    </row>
    <row r="45" spans="1:34" s="16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875"/>
      <c r="O45" s="2"/>
      <c r="P45" s="2"/>
      <c r="Q45" s="2"/>
      <c r="R45" s="2"/>
      <c r="S45" s="2"/>
      <c r="T45" s="2"/>
      <c r="U45" s="873"/>
      <c r="V45" s="874"/>
      <c r="W45" s="874"/>
      <c r="X45" s="874"/>
      <c r="Y45" s="873"/>
      <c r="Z45" s="873"/>
      <c r="AA45" s="2"/>
      <c r="AB45" s="2"/>
      <c r="AC45" s="2"/>
      <c r="AD45" s="2"/>
      <c r="AE45" s="2"/>
      <c r="AF45" s="2"/>
      <c r="AG45" s="2"/>
      <c r="AH45" s="2"/>
    </row>
    <row r="46" spans="1:34" s="16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875"/>
      <c r="O46" s="2"/>
      <c r="P46" s="2"/>
      <c r="Q46" s="2"/>
      <c r="R46" s="2"/>
      <c r="S46" s="2"/>
      <c r="T46" s="2"/>
      <c r="U46" s="873"/>
      <c r="V46" s="874"/>
      <c r="W46" s="874"/>
      <c r="X46" s="874"/>
      <c r="Y46" s="873"/>
      <c r="Z46" s="873"/>
      <c r="AA46" s="2"/>
      <c r="AB46" s="2"/>
      <c r="AC46" s="2"/>
      <c r="AD46" s="2"/>
      <c r="AE46" s="2"/>
      <c r="AF46" s="2"/>
      <c r="AG46" s="2"/>
      <c r="AH46" s="2"/>
    </row>
    <row r="47" spans="1:34" s="16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875"/>
      <c r="O47" s="2"/>
      <c r="P47" s="2"/>
      <c r="Q47" s="2"/>
      <c r="R47" s="2"/>
      <c r="S47" s="2"/>
      <c r="T47" s="2"/>
      <c r="U47" s="873"/>
      <c r="V47" s="874"/>
      <c r="W47" s="874"/>
      <c r="X47" s="874"/>
      <c r="Y47" s="873"/>
      <c r="Z47" s="873"/>
      <c r="AA47" s="2"/>
      <c r="AB47" s="2"/>
      <c r="AC47" s="2"/>
      <c r="AD47" s="2"/>
      <c r="AE47" s="2"/>
      <c r="AF47" s="2"/>
      <c r="AG47" s="2"/>
      <c r="AH47" s="2"/>
    </row>
    <row r="48" spans="1:34" s="16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875"/>
      <c r="O48" s="2"/>
      <c r="P48" s="2"/>
      <c r="Q48" s="2"/>
      <c r="R48" s="2"/>
      <c r="S48" s="2"/>
      <c r="T48" s="2"/>
      <c r="U48" s="873"/>
      <c r="V48" s="874"/>
      <c r="W48" s="874"/>
      <c r="X48" s="874"/>
      <c r="Y48" s="873"/>
      <c r="Z48" s="873"/>
      <c r="AA48" s="2"/>
      <c r="AB48" s="2"/>
      <c r="AC48" s="2"/>
      <c r="AD48" s="2"/>
      <c r="AE48" s="2"/>
      <c r="AF48" s="2"/>
      <c r="AG48" s="2"/>
      <c r="AH48" s="2"/>
    </row>
    <row r="49" spans="1:34" s="16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875"/>
      <c r="O49" s="2"/>
      <c r="P49" s="2"/>
      <c r="Q49" s="2"/>
      <c r="R49" s="2"/>
      <c r="S49" s="2"/>
      <c r="T49" s="2"/>
      <c r="U49" s="873"/>
      <c r="V49" s="874"/>
      <c r="W49" s="874"/>
      <c r="X49" s="874"/>
      <c r="Y49" s="873"/>
      <c r="Z49" s="873"/>
      <c r="AA49" s="2"/>
      <c r="AB49" s="2"/>
      <c r="AC49" s="2"/>
      <c r="AD49" s="2"/>
      <c r="AE49" s="2"/>
      <c r="AF49" s="2"/>
      <c r="AG49" s="2"/>
      <c r="AH49" s="2"/>
    </row>
    <row r="50" spans="1:34" s="16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875"/>
      <c r="O50" s="2"/>
      <c r="P50" s="2"/>
      <c r="Q50" s="2"/>
      <c r="R50" s="2"/>
      <c r="S50" s="2"/>
      <c r="T50" s="2"/>
      <c r="U50" s="873"/>
      <c r="V50" s="874"/>
      <c r="W50" s="874"/>
      <c r="X50" s="874"/>
      <c r="Y50" s="873"/>
      <c r="Z50" s="873"/>
      <c r="AA50" s="2"/>
      <c r="AB50" s="2"/>
      <c r="AC50" s="2"/>
      <c r="AD50" s="2"/>
      <c r="AE50" s="2"/>
      <c r="AF50" s="2"/>
      <c r="AG50" s="2"/>
      <c r="AH50" s="2"/>
    </row>
    <row r="51" spans="1:34" s="16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875"/>
      <c r="O51" s="2"/>
      <c r="P51" s="2"/>
      <c r="Q51" s="2"/>
      <c r="R51" s="2"/>
      <c r="S51" s="2"/>
      <c r="T51" s="2"/>
      <c r="U51" s="873"/>
      <c r="V51" s="874"/>
      <c r="W51" s="874"/>
      <c r="X51" s="874"/>
      <c r="Y51" s="873"/>
      <c r="Z51" s="873"/>
      <c r="AA51" s="2"/>
      <c r="AB51" s="2"/>
      <c r="AC51" s="2"/>
      <c r="AD51" s="2"/>
      <c r="AE51" s="2"/>
      <c r="AF51" s="2"/>
      <c r="AG51" s="2"/>
      <c r="AH51" s="2"/>
    </row>
    <row r="52" spans="1:34" s="16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875"/>
      <c r="O52" s="2"/>
      <c r="P52" s="2"/>
      <c r="Q52" s="2"/>
      <c r="R52" s="2"/>
      <c r="S52" s="2"/>
      <c r="T52" s="2"/>
      <c r="U52" s="873"/>
      <c r="V52" s="874"/>
      <c r="W52" s="874"/>
      <c r="X52" s="874"/>
      <c r="Y52" s="873"/>
      <c r="Z52" s="873"/>
      <c r="AA52" s="2"/>
      <c r="AB52" s="2"/>
      <c r="AC52" s="2"/>
      <c r="AD52" s="2"/>
      <c r="AE52" s="2"/>
      <c r="AF52" s="2"/>
      <c r="AG52" s="2"/>
      <c r="AH52" s="2"/>
    </row>
    <row r="53" spans="1:34" s="16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875"/>
      <c r="O53" s="2"/>
      <c r="P53" s="2"/>
      <c r="Q53" s="2"/>
      <c r="R53" s="2"/>
      <c r="S53" s="2"/>
      <c r="T53" s="2"/>
      <c r="U53" s="873"/>
      <c r="V53" s="874"/>
      <c r="W53" s="874"/>
      <c r="X53" s="874"/>
      <c r="Y53" s="873"/>
      <c r="Z53" s="873"/>
      <c r="AA53" s="2"/>
      <c r="AB53" s="2"/>
      <c r="AC53" s="2"/>
      <c r="AD53" s="2"/>
      <c r="AE53" s="2"/>
      <c r="AF53" s="2"/>
      <c r="AG53" s="2"/>
      <c r="AH53" s="2"/>
    </row>
    <row r="54" spans="1:34" s="16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875"/>
      <c r="O54" s="2"/>
      <c r="P54" s="2"/>
      <c r="Q54" s="2"/>
      <c r="R54" s="2"/>
      <c r="S54" s="2"/>
      <c r="T54" s="2"/>
      <c r="U54" s="873"/>
      <c r="V54" s="874"/>
      <c r="W54" s="874"/>
      <c r="X54" s="874"/>
      <c r="Y54" s="873"/>
      <c r="Z54" s="873"/>
      <c r="AA54" s="2"/>
      <c r="AB54" s="2"/>
      <c r="AC54" s="2"/>
      <c r="AD54" s="2"/>
      <c r="AE54" s="2"/>
      <c r="AF54" s="2"/>
      <c r="AG54" s="2"/>
      <c r="AH54" s="2"/>
    </row>
    <row r="55" spans="1:34" s="16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875"/>
      <c r="O55" s="2"/>
      <c r="P55" s="2"/>
      <c r="Q55" s="2"/>
      <c r="R55" s="2"/>
      <c r="S55" s="2"/>
      <c r="T55" s="2"/>
      <c r="U55" s="873"/>
      <c r="V55" s="874"/>
      <c r="W55" s="874"/>
      <c r="X55" s="874"/>
      <c r="Y55" s="873"/>
      <c r="Z55" s="873"/>
      <c r="AA55" s="2"/>
      <c r="AB55" s="2"/>
      <c r="AC55" s="2"/>
      <c r="AD55" s="2"/>
      <c r="AE55" s="2"/>
      <c r="AF55" s="2"/>
      <c r="AG55" s="2"/>
      <c r="AH55" s="2"/>
    </row>
    <row r="56" spans="1:34" s="16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875"/>
      <c r="O56" s="2"/>
      <c r="P56" s="2"/>
      <c r="Q56" s="2"/>
      <c r="R56" s="2"/>
      <c r="S56" s="2"/>
      <c r="T56" s="2"/>
      <c r="U56" s="873"/>
      <c r="V56" s="874"/>
      <c r="W56" s="874"/>
      <c r="X56" s="874"/>
      <c r="Y56" s="873"/>
      <c r="Z56" s="873"/>
      <c r="AA56" s="2"/>
      <c r="AB56" s="2"/>
      <c r="AC56" s="2"/>
      <c r="AD56" s="2"/>
      <c r="AE56" s="2"/>
      <c r="AF56" s="2"/>
      <c r="AG56" s="2"/>
      <c r="AH56" s="2"/>
    </row>
    <row r="57" spans="1:34" s="16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875"/>
      <c r="O57" s="2"/>
      <c r="P57" s="2"/>
      <c r="Q57" s="2"/>
      <c r="R57" s="2"/>
      <c r="S57" s="2"/>
      <c r="T57" s="2"/>
      <c r="U57" s="873"/>
      <c r="V57" s="874"/>
      <c r="W57" s="874"/>
      <c r="X57" s="874"/>
      <c r="Y57" s="873"/>
      <c r="Z57" s="873"/>
      <c r="AA57" s="2"/>
      <c r="AB57" s="2"/>
      <c r="AC57" s="2"/>
      <c r="AD57" s="2"/>
      <c r="AE57" s="2"/>
      <c r="AF57" s="2"/>
      <c r="AG57" s="2"/>
      <c r="AH57" s="2"/>
    </row>
    <row r="58" spans="1:34" s="16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875"/>
      <c r="O58" s="2"/>
      <c r="P58" s="2"/>
      <c r="Q58" s="2"/>
      <c r="R58" s="2"/>
      <c r="S58" s="2"/>
      <c r="T58" s="2"/>
      <c r="U58" s="873"/>
      <c r="V58" s="874"/>
      <c r="W58" s="874"/>
      <c r="X58" s="874"/>
      <c r="Y58" s="873"/>
      <c r="Z58" s="873"/>
      <c r="AA58" s="2"/>
      <c r="AB58" s="2"/>
      <c r="AC58" s="2"/>
      <c r="AD58" s="2"/>
      <c r="AE58" s="2"/>
      <c r="AF58" s="2"/>
      <c r="AG58" s="2"/>
      <c r="AH58" s="2"/>
    </row>
    <row r="59" spans="1:34" s="16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875"/>
      <c r="O59" s="2"/>
      <c r="P59" s="2"/>
      <c r="Q59" s="2"/>
      <c r="R59" s="2"/>
      <c r="S59" s="2"/>
      <c r="T59" s="2"/>
      <c r="U59" s="873"/>
      <c r="V59" s="874"/>
      <c r="W59" s="874"/>
      <c r="X59" s="874"/>
      <c r="Y59" s="873"/>
      <c r="Z59" s="873"/>
      <c r="AA59" s="2"/>
      <c r="AB59" s="2"/>
      <c r="AC59" s="2"/>
      <c r="AD59" s="2"/>
      <c r="AE59" s="2"/>
      <c r="AF59" s="2"/>
      <c r="AG59" s="2"/>
      <c r="AH59" s="2"/>
    </row>
    <row r="60" spans="1:34" s="10" customFormat="1" x14ac:dyDescent="0.15">
      <c r="A60" s="5"/>
      <c r="B60" s="1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7"/>
      <c r="O60" s="5"/>
      <c r="V60" s="16"/>
      <c r="W60" s="16"/>
      <c r="X60" s="16"/>
      <c r="Y60" s="16"/>
      <c r="Z60" s="16"/>
      <c r="AA60" s="16"/>
      <c r="AB60" s="16"/>
      <c r="AC60" s="878"/>
      <c r="AD60" s="16"/>
      <c r="AE60" s="16"/>
      <c r="AF60" s="16"/>
      <c r="AG60" s="16"/>
      <c r="AH60" s="16"/>
    </row>
    <row r="61" spans="1:34" s="10" customFormat="1" x14ac:dyDescent="0.15">
      <c r="A61" s="5"/>
      <c r="B61" s="1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7"/>
      <c r="O61" s="5"/>
      <c r="V61" s="16"/>
      <c r="W61" s="16"/>
      <c r="X61" s="16"/>
      <c r="Y61" s="16"/>
      <c r="Z61" s="16"/>
      <c r="AA61" s="16"/>
      <c r="AB61" s="16"/>
      <c r="AC61" s="878"/>
      <c r="AD61" s="16"/>
      <c r="AE61" s="16"/>
      <c r="AF61" s="16"/>
      <c r="AG61" s="16"/>
      <c r="AH61" s="16"/>
    </row>
    <row r="62" spans="1:34" s="10" customFormat="1" x14ac:dyDescent="0.15">
      <c r="A62" s="5"/>
      <c r="B62" s="1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7"/>
      <c r="O62" s="5"/>
      <c r="V62" s="16"/>
      <c r="W62" s="16"/>
      <c r="X62" s="16"/>
      <c r="Y62" s="16"/>
      <c r="Z62" s="16"/>
      <c r="AA62" s="16"/>
      <c r="AB62" s="16"/>
      <c r="AC62" s="878"/>
      <c r="AD62" s="16"/>
      <c r="AE62" s="16"/>
      <c r="AF62" s="16"/>
      <c r="AG62" s="16"/>
      <c r="AH62" s="16"/>
    </row>
    <row r="63" spans="1:34" s="10" customFormat="1" x14ac:dyDescent="0.15">
      <c r="A63" s="5"/>
      <c r="B63" s="1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7"/>
      <c r="O63" s="5"/>
      <c r="V63" s="16"/>
      <c r="W63" s="16"/>
      <c r="X63" s="16"/>
      <c r="Y63" s="16"/>
      <c r="Z63" s="16"/>
      <c r="AA63" s="16"/>
      <c r="AB63" s="16"/>
      <c r="AC63" s="878"/>
      <c r="AD63" s="16"/>
      <c r="AE63" s="16"/>
      <c r="AF63" s="16"/>
      <c r="AG63" s="16"/>
      <c r="AH63" s="16"/>
    </row>
    <row r="64" spans="1:34" s="10" customFormat="1" x14ac:dyDescent="0.15">
      <c r="A64" s="5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7"/>
      <c r="O64" s="5"/>
      <c r="V64" s="16"/>
      <c r="W64" s="16"/>
      <c r="X64" s="16"/>
      <c r="Y64" s="16"/>
      <c r="Z64" s="16"/>
      <c r="AA64" s="16"/>
      <c r="AB64" s="16"/>
      <c r="AC64" s="878"/>
      <c r="AD64" s="16"/>
      <c r="AE64" s="16"/>
      <c r="AF64" s="16"/>
      <c r="AG64" s="16"/>
      <c r="AH64" s="16"/>
    </row>
    <row r="65" spans="1:34" s="10" customFormat="1" x14ac:dyDescent="0.15">
      <c r="A65" s="5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7"/>
      <c r="O65" s="5"/>
      <c r="V65" s="16"/>
      <c r="W65" s="16"/>
      <c r="X65" s="16"/>
      <c r="Y65" s="16"/>
      <c r="Z65" s="16"/>
      <c r="AA65" s="16"/>
      <c r="AB65" s="16"/>
      <c r="AC65" s="878"/>
      <c r="AD65" s="16"/>
      <c r="AE65" s="16"/>
      <c r="AF65" s="16"/>
      <c r="AG65" s="16"/>
      <c r="AH65" s="16"/>
    </row>
    <row r="66" spans="1:34" s="10" customFormat="1" x14ac:dyDescent="0.15">
      <c r="A66" s="5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7"/>
      <c r="O66" s="5"/>
      <c r="V66" s="16"/>
      <c r="W66" s="16"/>
      <c r="X66" s="16"/>
      <c r="Y66" s="16"/>
      <c r="Z66" s="16"/>
      <c r="AA66" s="16"/>
      <c r="AB66" s="16"/>
      <c r="AC66" s="878"/>
      <c r="AD66" s="16"/>
      <c r="AE66" s="16"/>
      <c r="AF66" s="16"/>
      <c r="AG66" s="16"/>
      <c r="AH66" s="16"/>
    </row>
    <row r="67" spans="1:34" s="10" customFormat="1" x14ac:dyDescent="0.15">
      <c r="A67" s="5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7"/>
      <c r="O67" s="5"/>
      <c r="V67" s="16"/>
      <c r="W67" s="16"/>
      <c r="X67" s="16"/>
      <c r="Y67" s="16"/>
      <c r="Z67" s="16"/>
      <c r="AA67" s="16"/>
      <c r="AB67" s="16"/>
      <c r="AC67" s="878"/>
      <c r="AD67" s="16"/>
      <c r="AE67" s="16"/>
      <c r="AF67" s="16"/>
      <c r="AG67" s="16"/>
      <c r="AH67" s="16"/>
    </row>
    <row r="68" spans="1:34" s="10" customFormat="1" x14ac:dyDescent="0.15">
      <c r="A68" s="5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7"/>
      <c r="O68" s="5"/>
      <c r="V68" s="16"/>
      <c r="W68" s="16"/>
      <c r="X68" s="16"/>
      <c r="Y68" s="16"/>
      <c r="Z68" s="16"/>
      <c r="AA68" s="16"/>
      <c r="AB68" s="16"/>
      <c r="AC68" s="878"/>
      <c r="AD68" s="16"/>
      <c r="AE68" s="16"/>
      <c r="AF68" s="16"/>
      <c r="AG68" s="16"/>
      <c r="AH68" s="16"/>
    </row>
    <row r="69" spans="1:34" s="10" customFormat="1" x14ac:dyDescent="0.15">
      <c r="A69" s="5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7"/>
      <c r="O69" s="5"/>
      <c r="V69" s="16"/>
      <c r="W69" s="16"/>
      <c r="X69" s="16"/>
      <c r="Y69" s="16"/>
      <c r="Z69" s="16"/>
      <c r="AA69" s="16"/>
      <c r="AB69" s="16"/>
      <c r="AC69" s="878"/>
      <c r="AD69" s="16"/>
      <c r="AE69" s="16"/>
      <c r="AF69" s="16"/>
      <c r="AG69" s="16"/>
      <c r="AH69" s="16"/>
    </row>
    <row r="70" spans="1:34" s="10" customFormat="1" x14ac:dyDescent="0.15">
      <c r="A70" s="5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7"/>
      <c r="O70" s="5"/>
      <c r="V70" s="16"/>
      <c r="W70" s="16"/>
      <c r="X70" s="16"/>
      <c r="Y70" s="16"/>
      <c r="Z70" s="16"/>
      <c r="AA70" s="16"/>
      <c r="AB70" s="16"/>
      <c r="AC70" s="878"/>
      <c r="AD70" s="16"/>
      <c r="AE70" s="16"/>
      <c r="AF70" s="16"/>
      <c r="AG70" s="16"/>
      <c r="AH70" s="16"/>
    </row>
    <row r="71" spans="1:34" s="10" customFormat="1" x14ac:dyDescent="0.15">
      <c r="A71" s="5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7"/>
      <c r="O71" s="5"/>
      <c r="V71" s="16"/>
      <c r="W71" s="16"/>
      <c r="X71" s="16"/>
      <c r="Y71" s="16"/>
      <c r="Z71" s="16"/>
      <c r="AA71" s="16"/>
      <c r="AB71" s="16"/>
      <c r="AC71" s="878"/>
      <c r="AD71" s="16"/>
      <c r="AE71" s="16"/>
      <c r="AF71" s="16"/>
      <c r="AG71" s="16"/>
      <c r="AH71" s="16"/>
    </row>
    <row r="72" spans="1:34" s="10" customFormat="1" x14ac:dyDescent="0.15">
      <c r="A72" s="5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7"/>
      <c r="O72" s="5"/>
      <c r="V72" s="16"/>
      <c r="W72" s="16"/>
      <c r="X72" s="16"/>
      <c r="Y72" s="16"/>
      <c r="Z72" s="16"/>
      <c r="AA72" s="16"/>
      <c r="AB72" s="16"/>
      <c r="AC72" s="878"/>
      <c r="AD72" s="16"/>
      <c r="AE72" s="16"/>
      <c r="AF72" s="16"/>
      <c r="AG72" s="16"/>
      <c r="AH72" s="16"/>
    </row>
    <row r="73" spans="1:34" s="10" customFormat="1" x14ac:dyDescent="0.15">
      <c r="A73" s="5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7"/>
      <c r="O73" s="5"/>
      <c r="V73" s="16"/>
      <c r="W73" s="16"/>
      <c r="X73" s="16"/>
      <c r="Y73" s="16"/>
      <c r="Z73" s="16"/>
      <c r="AA73" s="16"/>
      <c r="AB73" s="16"/>
      <c r="AC73" s="878"/>
      <c r="AD73" s="16"/>
      <c r="AE73" s="16"/>
      <c r="AF73" s="16"/>
      <c r="AG73" s="16"/>
      <c r="AH73" s="16"/>
    </row>
    <row r="74" spans="1:34" s="10" customFormat="1" x14ac:dyDescent="0.15">
      <c r="A74" s="5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7"/>
      <c r="O74" s="5"/>
      <c r="V74" s="16"/>
      <c r="W74" s="16"/>
      <c r="X74" s="16"/>
      <c r="Y74" s="16"/>
      <c r="Z74" s="16"/>
      <c r="AA74" s="16"/>
      <c r="AB74" s="16"/>
      <c r="AC74" s="878"/>
      <c r="AD74" s="16"/>
      <c r="AE74" s="16"/>
      <c r="AF74" s="16"/>
      <c r="AG74" s="16"/>
      <c r="AH74" s="16"/>
    </row>
    <row r="75" spans="1:34" s="10" customFormat="1" x14ac:dyDescent="0.15">
      <c r="A75" s="5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7"/>
      <c r="O75" s="5"/>
      <c r="V75" s="16"/>
      <c r="W75" s="16"/>
      <c r="X75" s="16"/>
      <c r="Y75" s="16"/>
      <c r="Z75" s="16"/>
      <c r="AA75" s="16"/>
      <c r="AB75" s="16"/>
      <c r="AC75" s="878"/>
      <c r="AD75" s="16"/>
      <c r="AE75" s="16"/>
      <c r="AF75" s="16"/>
      <c r="AG75" s="16"/>
      <c r="AH75" s="16"/>
    </row>
    <row r="76" spans="1:34" s="10" customFormat="1" x14ac:dyDescent="0.15">
      <c r="A76" s="5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7"/>
      <c r="O76" s="5"/>
      <c r="V76" s="16"/>
      <c r="W76" s="16"/>
      <c r="X76" s="16"/>
      <c r="Y76" s="16"/>
      <c r="Z76" s="16"/>
      <c r="AA76" s="16"/>
      <c r="AB76" s="16"/>
      <c r="AC76" s="878"/>
      <c r="AD76" s="16"/>
      <c r="AE76" s="16"/>
      <c r="AF76" s="16"/>
      <c r="AG76" s="16"/>
      <c r="AH76" s="16"/>
    </row>
    <row r="77" spans="1:34" s="10" customFormat="1" x14ac:dyDescent="0.15">
      <c r="A77" s="5"/>
      <c r="B77" s="1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7"/>
      <c r="O77" s="5"/>
      <c r="V77" s="16"/>
      <c r="W77" s="16"/>
      <c r="X77" s="16"/>
      <c r="Y77" s="16"/>
      <c r="Z77" s="16"/>
      <c r="AA77" s="16"/>
      <c r="AB77" s="16"/>
      <c r="AC77" s="878"/>
      <c r="AD77" s="16"/>
      <c r="AE77" s="16"/>
      <c r="AF77" s="16"/>
      <c r="AG77" s="16"/>
      <c r="AH77" s="16"/>
    </row>
    <row r="78" spans="1:34" s="10" customFormat="1" x14ac:dyDescent="0.15">
      <c r="A78" s="5"/>
      <c r="B78" s="1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7"/>
      <c r="O78" s="5"/>
      <c r="V78" s="16"/>
      <c r="W78" s="16"/>
      <c r="X78" s="16"/>
      <c r="Y78" s="16"/>
      <c r="Z78" s="16"/>
      <c r="AA78" s="16"/>
      <c r="AB78" s="16"/>
      <c r="AC78" s="878"/>
      <c r="AD78" s="16"/>
      <c r="AE78" s="16"/>
      <c r="AF78" s="16"/>
      <c r="AG78" s="16"/>
      <c r="AH78" s="16"/>
    </row>
    <row r="79" spans="1:34" s="10" customFormat="1" x14ac:dyDescent="0.15">
      <c r="A79" s="5"/>
      <c r="B79" s="1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7"/>
      <c r="O79" s="5"/>
      <c r="V79" s="16"/>
      <c r="W79" s="16"/>
      <c r="X79" s="16"/>
      <c r="Y79" s="16"/>
      <c r="Z79" s="16"/>
      <c r="AA79" s="16"/>
      <c r="AB79" s="16"/>
      <c r="AC79" s="878"/>
      <c r="AD79" s="16"/>
      <c r="AE79" s="16"/>
      <c r="AF79" s="16"/>
      <c r="AG79" s="16"/>
      <c r="AH79" s="16"/>
    </row>
    <row r="80" spans="1:34" s="10" customFormat="1" x14ac:dyDescent="0.15">
      <c r="A80" s="5"/>
      <c r="B80" s="1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7"/>
      <c r="O80" s="5"/>
      <c r="V80" s="16"/>
      <c r="W80" s="16"/>
      <c r="X80" s="16"/>
      <c r="Y80" s="16"/>
      <c r="Z80" s="16"/>
      <c r="AA80" s="16"/>
      <c r="AB80" s="16"/>
      <c r="AC80" s="878"/>
      <c r="AD80" s="16"/>
      <c r="AE80" s="16"/>
      <c r="AF80" s="16"/>
      <c r="AG80" s="16"/>
      <c r="AH80" s="16"/>
    </row>
    <row r="81" spans="1:34" s="10" customFormat="1" x14ac:dyDescent="0.15">
      <c r="A81" s="5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7"/>
      <c r="O81" s="5"/>
      <c r="V81" s="16"/>
      <c r="W81" s="16"/>
      <c r="X81" s="16"/>
      <c r="Y81" s="16"/>
      <c r="Z81" s="16"/>
      <c r="AA81" s="16"/>
      <c r="AB81" s="16"/>
      <c r="AC81" s="878"/>
      <c r="AD81" s="16"/>
      <c r="AE81" s="16"/>
      <c r="AF81" s="16"/>
      <c r="AG81" s="16"/>
      <c r="AH81" s="16"/>
    </row>
    <row r="82" spans="1:34" s="10" customFormat="1" x14ac:dyDescent="0.15">
      <c r="A82" s="5"/>
      <c r="B82" s="1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7"/>
      <c r="O82" s="5"/>
      <c r="V82" s="16"/>
      <c r="W82" s="16"/>
      <c r="X82" s="16"/>
      <c r="Y82" s="16"/>
      <c r="Z82" s="16"/>
      <c r="AA82" s="16"/>
      <c r="AB82" s="16"/>
      <c r="AC82" s="878"/>
      <c r="AD82" s="16"/>
      <c r="AE82" s="16"/>
      <c r="AF82" s="16"/>
      <c r="AG82" s="16"/>
      <c r="AH82" s="16"/>
    </row>
    <row r="83" spans="1:34" s="10" customFormat="1" x14ac:dyDescent="0.15">
      <c r="A83" s="5"/>
      <c r="B83" s="1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7"/>
      <c r="O83" s="5"/>
      <c r="V83" s="16"/>
      <c r="W83" s="16"/>
      <c r="X83" s="16"/>
      <c r="Y83" s="16"/>
      <c r="Z83" s="16"/>
      <c r="AA83" s="16"/>
      <c r="AB83" s="16"/>
      <c r="AC83" s="878"/>
      <c r="AD83" s="16"/>
      <c r="AE83" s="16"/>
      <c r="AF83" s="16"/>
      <c r="AG83" s="16"/>
      <c r="AH83" s="16"/>
    </row>
    <row r="84" spans="1:34" s="10" customFormat="1" x14ac:dyDescent="0.15">
      <c r="A84" s="5"/>
      <c r="B84" s="1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7"/>
      <c r="O84" s="5"/>
      <c r="V84" s="16"/>
      <c r="W84" s="16"/>
      <c r="X84" s="16"/>
      <c r="Y84" s="16"/>
      <c r="Z84" s="16"/>
      <c r="AA84" s="16"/>
      <c r="AB84" s="16"/>
      <c r="AC84" s="878"/>
      <c r="AD84" s="16"/>
      <c r="AE84" s="16"/>
      <c r="AF84" s="16"/>
      <c r="AG84" s="16"/>
      <c r="AH84" s="16"/>
    </row>
    <row r="85" spans="1:34" s="10" customFormat="1" x14ac:dyDescent="0.15">
      <c r="A85" s="5"/>
      <c r="B85" s="1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7"/>
      <c r="O85" s="5"/>
      <c r="V85" s="16"/>
      <c r="W85" s="16"/>
      <c r="X85" s="16"/>
      <c r="Y85" s="16"/>
      <c r="Z85" s="16"/>
      <c r="AA85" s="16"/>
      <c r="AB85" s="16"/>
      <c r="AC85" s="878"/>
      <c r="AD85" s="16"/>
      <c r="AE85" s="16"/>
      <c r="AF85" s="16"/>
      <c r="AG85" s="16"/>
      <c r="AH85" s="16"/>
    </row>
    <row r="86" spans="1:34" x14ac:dyDescent="0.15">
      <c r="P86" s="10"/>
      <c r="Q86" s="10"/>
      <c r="R86" s="10"/>
      <c r="S86" s="10"/>
      <c r="U86" s="10"/>
      <c r="V86" s="16"/>
      <c r="W86" s="16"/>
      <c r="X86" s="16"/>
      <c r="Y86" s="16"/>
      <c r="Z86" s="16"/>
    </row>
    <row r="87" spans="1:34" x14ac:dyDescent="0.15">
      <c r="P87" s="10"/>
      <c r="Q87" s="10"/>
      <c r="R87" s="10"/>
      <c r="S87" s="10"/>
      <c r="U87" s="10"/>
      <c r="V87" s="16"/>
      <c r="W87" s="16"/>
      <c r="X87" s="16"/>
      <c r="Y87" s="16"/>
      <c r="Z87" s="16"/>
    </row>
    <row r="88" spans="1:34" x14ac:dyDescent="0.15">
      <c r="P88" s="10"/>
      <c r="Q88" s="10"/>
      <c r="R88" s="10"/>
      <c r="S88" s="10"/>
      <c r="U88" s="10"/>
      <c r="V88" s="16"/>
      <c r="W88" s="16"/>
      <c r="X88" s="16"/>
      <c r="Y88" s="16"/>
      <c r="Z88" s="16"/>
    </row>
    <row r="89" spans="1:34" x14ac:dyDescent="0.15">
      <c r="P89" s="10"/>
      <c r="Q89" s="10"/>
      <c r="R89" s="10"/>
      <c r="S89" s="10"/>
      <c r="U89" s="10"/>
      <c r="V89" s="16"/>
      <c r="W89" s="16"/>
      <c r="X89" s="16"/>
      <c r="Y89" s="16"/>
      <c r="Z89" s="16"/>
    </row>
    <row r="90" spans="1:34" x14ac:dyDescent="0.15">
      <c r="P90" s="10"/>
      <c r="Q90" s="10"/>
      <c r="R90" s="10"/>
      <c r="S90" s="10"/>
      <c r="U90" s="10"/>
      <c r="V90" s="16"/>
      <c r="W90" s="16"/>
      <c r="X90" s="16"/>
      <c r="Y90" s="16"/>
      <c r="Z90" s="16"/>
    </row>
  </sheetData>
  <mergeCells count="9">
    <mergeCell ref="J22:U22"/>
    <mergeCell ref="J15:K16"/>
    <mergeCell ref="J18:K19"/>
    <mergeCell ref="A2:A6"/>
    <mergeCell ref="C2:O5"/>
    <mergeCell ref="E13:G13"/>
    <mergeCell ref="J13:K13"/>
    <mergeCell ref="E11:N11"/>
    <mergeCell ref="E15:G19"/>
  </mergeCells>
  <phoneticPr fontId="4"/>
  <conditionalFormatting sqref="E15">
    <cfRule type="expression" dxfId="194" priority="3">
      <formula>LEN(E15)&gt;0</formula>
    </cfRule>
  </conditionalFormatting>
  <conditionalFormatting sqref="J15">
    <cfRule type="cellIs" dxfId="193" priority="2" operator="equal">
      <formula>"新人戦運営担当校です"</formula>
    </cfRule>
  </conditionalFormatting>
  <conditionalFormatting sqref="J18">
    <cfRule type="cellIs" dxfId="192" priority="1" operator="equal">
      <formula>"新人戦運営担当校ではありません"</formula>
    </cfRule>
  </conditionalFormatting>
  <pageMargins left="0.7" right="0.7" top="0.75" bottom="0.75" header="0.3" footer="0.3"/>
  <pageSetup paperSize="9" scale="8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Check Box 2">
              <controlPr locked="0" defaultSize="0" print="0" autoFill="0" autoLine="0" autoPict="0" altText="">
                <anchor moveWithCells="1">
                  <from>
                    <xdr:col>3</xdr:col>
                    <xdr:colOff>57150</xdr:colOff>
                    <xdr:row>10</xdr:row>
                    <xdr:rowOff>9525</xdr:rowOff>
                  </from>
                  <to>
                    <xdr:col>14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V135"/>
  <sheetViews>
    <sheetView showZeros="0" zoomScaleNormal="100" workbookViewId="0">
      <pane xSplit="6" ySplit="16" topLeftCell="G17" activePane="bottomRight" state="frozen"/>
      <selection activeCell="C2" sqref="C2:O5"/>
      <selection pane="topRight" activeCell="C2" sqref="C2:O5"/>
      <selection pane="bottomLeft" activeCell="C2" sqref="C2:O5"/>
      <selection pane="bottomRight" activeCell="E13" sqref="E13"/>
    </sheetView>
  </sheetViews>
  <sheetFormatPr defaultRowHeight="13.5" x14ac:dyDescent="0.15"/>
  <cols>
    <col min="1" max="1" width="19" style="5" customWidth="1"/>
    <col min="2" max="2" width="3.75" style="5" customWidth="1"/>
    <col min="3" max="3" width="5.625" style="5" customWidth="1"/>
    <col min="4" max="5" width="27.25" style="5" customWidth="1"/>
    <col min="6" max="6" width="23.875" style="5" customWidth="1"/>
    <col min="7" max="7" width="33.375" style="10" customWidth="1"/>
    <col min="8" max="8" width="3.625" style="10" customWidth="1"/>
    <col min="9" max="9" width="9" style="20"/>
    <col min="10" max="10" width="9" style="15"/>
    <col min="11" max="16384" width="9" style="5"/>
  </cols>
  <sheetData>
    <row r="1" spans="1:22" ht="12.75" customHeight="1" thickBot="1" x14ac:dyDescent="0.2">
      <c r="A1" s="24" t="s">
        <v>314</v>
      </c>
      <c r="B1" s="24"/>
      <c r="C1" s="24"/>
      <c r="D1" s="1"/>
      <c r="E1" s="1"/>
      <c r="F1" s="1"/>
      <c r="G1" s="3"/>
      <c r="H1" s="3"/>
      <c r="I1" s="25"/>
      <c r="J1" s="1"/>
    </row>
    <row r="2" spans="1:22" ht="34.5" customHeight="1" thickTop="1" x14ac:dyDescent="0.15">
      <c r="A2" s="989" t="s">
        <v>360</v>
      </c>
      <c r="B2" s="1"/>
      <c r="C2" s="990" t="str">
        <f>(初期設定!D3)</f>
        <v>第44回宮崎県高等学校総合文化祭 放送部門　
第47回全国高等学校総合文化祭放送部門　宮崎県予選
参加申込及び部顧問（運営委員）の動静調査の入力</v>
      </c>
      <c r="D2" s="991"/>
      <c r="E2" s="991"/>
      <c r="F2" s="992"/>
      <c r="G2" s="14"/>
      <c r="H2" s="14"/>
      <c r="I2" s="14"/>
      <c r="J2" s="14"/>
      <c r="K2" s="27"/>
      <c r="L2" s="15"/>
      <c r="M2" s="16"/>
      <c r="N2" s="16"/>
      <c r="O2" s="10"/>
      <c r="P2" s="17"/>
      <c r="Q2" s="18"/>
      <c r="R2" s="19"/>
      <c r="S2" s="12"/>
      <c r="T2" s="10"/>
      <c r="U2" s="20"/>
      <c r="V2" s="15"/>
    </row>
    <row r="3" spans="1:22" ht="34.5" customHeight="1" x14ac:dyDescent="0.15">
      <c r="A3" s="989"/>
      <c r="B3" s="1"/>
      <c r="C3" s="993"/>
      <c r="D3" s="994"/>
      <c r="E3" s="994"/>
      <c r="F3" s="995"/>
      <c r="G3" s="14"/>
      <c r="H3" s="14"/>
      <c r="I3" s="14"/>
      <c r="J3" s="14"/>
      <c r="K3" s="15"/>
      <c r="L3" s="15"/>
      <c r="M3" s="16"/>
      <c r="N3" s="16"/>
      <c r="O3" s="10"/>
      <c r="P3" s="17"/>
      <c r="Q3" s="18"/>
      <c r="R3" s="19"/>
      <c r="S3" s="12"/>
      <c r="T3" s="10"/>
      <c r="U3" s="20"/>
      <c r="V3" s="15"/>
    </row>
    <row r="4" spans="1:22" ht="34.5" customHeight="1" thickBot="1" x14ac:dyDescent="0.2">
      <c r="A4" s="989"/>
      <c r="B4" s="1"/>
      <c r="C4" s="996"/>
      <c r="D4" s="997"/>
      <c r="E4" s="997"/>
      <c r="F4" s="998"/>
      <c r="G4" s="14"/>
      <c r="H4" s="14"/>
      <c r="I4" s="14"/>
      <c r="J4" s="14"/>
      <c r="L4" s="15"/>
      <c r="M4" s="16"/>
      <c r="N4" s="16"/>
      <c r="O4" s="10"/>
      <c r="P4" s="17"/>
      <c r="Q4" s="18"/>
      <c r="R4" s="19"/>
      <c r="S4" s="12"/>
      <c r="T4" s="10"/>
      <c r="U4" s="20"/>
      <c r="V4" s="15"/>
    </row>
    <row r="5" spans="1:22" ht="6.75" customHeight="1" thickTop="1" thickBot="1" x14ac:dyDescent="0.2">
      <c r="A5" s="989"/>
      <c r="B5" s="1"/>
      <c r="C5" s="820"/>
      <c r="D5" s="1"/>
      <c r="E5" s="1"/>
      <c r="F5" s="1"/>
      <c r="G5" s="26"/>
      <c r="H5" s="3"/>
      <c r="I5" s="25"/>
      <c r="J5" s="1"/>
    </row>
    <row r="6" spans="1:22" ht="15.75" customHeight="1" thickBot="1" x14ac:dyDescent="0.2">
      <c r="A6" s="1"/>
      <c r="B6" s="1"/>
      <c r="C6" s="1"/>
      <c r="D6" s="13" t="s">
        <v>10</v>
      </c>
      <c r="E6" s="13" t="s">
        <v>346</v>
      </c>
      <c r="F6" s="1"/>
      <c r="G6" s="26"/>
      <c r="H6" s="3"/>
      <c r="I6" s="25"/>
      <c r="J6" s="1"/>
    </row>
    <row r="7" spans="1:22" ht="26.25" customHeight="1" thickTop="1" thickBot="1" x14ac:dyDescent="0.2">
      <c r="A7" s="1"/>
      <c r="B7" s="1"/>
      <c r="C7" s="1"/>
      <c r="D7" s="218">
        <f>(Ⅰ!C9)</f>
        <v>0</v>
      </c>
      <c r="E7" s="708" t="str">
        <f>(Ⅱ!J15)</f>
        <v/>
      </c>
      <c r="F7" s="1"/>
      <c r="G7" s="1"/>
      <c r="H7" s="872"/>
      <c r="I7" s="25"/>
      <c r="J7" s="1"/>
    </row>
    <row r="8" spans="1:22" ht="6" customHeight="1" thickBot="1" x14ac:dyDescent="0.2">
      <c r="A8" s="1"/>
      <c r="B8" s="1"/>
      <c r="C8" s="1"/>
      <c r="D8" s="1"/>
      <c r="E8" s="1"/>
      <c r="F8" s="1"/>
      <c r="G8" s="26"/>
      <c r="H8" s="3"/>
      <c r="I8" s="25"/>
      <c r="J8" s="1"/>
    </row>
    <row r="9" spans="1:22" ht="16.5" customHeight="1" x14ac:dyDescent="0.15">
      <c r="A9" s="1"/>
      <c r="B9" s="1"/>
      <c r="C9" s="216" t="s">
        <v>336</v>
      </c>
      <c r="D9" s="217"/>
      <c r="E9" s="217"/>
      <c r="F9" s="194"/>
      <c r="G9" s="26"/>
      <c r="H9" s="3"/>
      <c r="I9" s="25"/>
      <c r="J9" s="1"/>
    </row>
    <row r="10" spans="1:22" ht="16.5" customHeight="1" x14ac:dyDescent="0.15">
      <c r="A10" s="1"/>
      <c r="B10" s="1"/>
      <c r="C10" s="219" t="s">
        <v>304</v>
      </c>
      <c r="D10" s="220"/>
      <c r="E10" s="220"/>
      <c r="F10" s="195"/>
      <c r="G10" s="26"/>
      <c r="H10" s="3"/>
      <c r="I10" s="25"/>
      <c r="J10" s="1"/>
    </row>
    <row r="11" spans="1:22" ht="16.5" customHeight="1" thickBot="1" x14ac:dyDescent="0.2">
      <c r="A11" s="1"/>
      <c r="B11" s="1"/>
      <c r="C11" s="221" t="s">
        <v>312</v>
      </c>
      <c r="D11" s="222"/>
      <c r="E11" s="222"/>
      <c r="F11" s="239"/>
      <c r="G11" s="26"/>
      <c r="H11" s="3"/>
      <c r="I11" s="25"/>
      <c r="J11" s="1"/>
    </row>
    <row r="12" spans="1:22" ht="10.5" customHeight="1" thickBot="1" x14ac:dyDescent="0.2">
      <c r="A12" s="1"/>
      <c r="B12" s="1"/>
      <c r="C12" s="1"/>
      <c r="D12" s="1"/>
      <c r="E12" s="1"/>
      <c r="F12" s="1"/>
      <c r="G12" s="3"/>
      <c r="H12" s="3"/>
      <c r="I12" s="25"/>
      <c r="J12" s="1"/>
    </row>
    <row r="13" spans="1:22" ht="33" customHeight="1" thickBot="1" x14ac:dyDescent="0.2">
      <c r="A13" s="21"/>
      <c r="B13" s="21"/>
      <c r="C13" s="235" t="s">
        <v>309</v>
      </c>
      <c r="D13" s="238" t="s">
        <v>307</v>
      </c>
      <c r="E13" s="215" t="str">
        <f>IF(ISERROR(VLOOKUP(D7,(初期設定!D33):(初期設定!L109),7,0)),"",VLOOKUP(D7,(初期設定!D33):(初期設定!L109),7,0))</f>
        <v/>
      </c>
      <c r="F13" s="1014" t="s">
        <v>422</v>
      </c>
      <c r="G13" s="3"/>
      <c r="H13" s="3"/>
      <c r="I13" s="25"/>
      <c r="J13" s="1"/>
    </row>
    <row r="14" spans="1:22" ht="33" customHeight="1" thickBot="1" x14ac:dyDescent="0.2">
      <c r="A14" s="21"/>
      <c r="B14" s="21"/>
      <c r="C14" s="235" t="s">
        <v>310</v>
      </c>
      <c r="D14" s="238" t="s">
        <v>305</v>
      </c>
      <c r="E14" s="215" t="str">
        <f>IF(ISERROR(VLOOKUP(D7,(初期設定!D33):(初期設定!L109),8,0)),"",VLOOKUP(D7,(初期設定!D33):(初期設定!L109),8,0))</f>
        <v/>
      </c>
      <c r="F14" s="1015"/>
      <c r="G14" s="3"/>
      <c r="H14" s="3"/>
      <c r="I14" s="25"/>
      <c r="J14" s="1"/>
    </row>
    <row r="15" spans="1:22" ht="33" customHeight="1" thickBot="1" x14ac:dyDescent="0.2">
      <c r="A15" s="21"/>
      <c r="B15" s="21"/>
      <c r="C15" s="235" t="s">
        <v>311</v>
      </c>
      <c r="D15" s="238" t="s">
        <v>306</v>
      </c>
      <c r="E15" s="215" t="str">
        <f>IF(ISERROR(VLOOKUP(D7,(初期設定!D33):(初期設定!L109),9,0)),"",VLOOKUP(D7,(初期設定!D33):(初期設定!L109),9,0))</f>
        <v/>
      </c>
      <c r="F15" s="1016"/>
      <c r="G15" s="3"/>
      <c r="H15" s="3"/>
      <c r="I15" s="25"/>
      <c r="J15" s="1"/>
    </row>
    <row r="16" spans="1:22" s="3" customFormat="1" ht="12.75" customHeight="1" x14ac:dyDescent="0.15">
      <c r="A16" s="1012"/>
      <c r="B16" s="1012"/>
      <c r="C16" s="1012"/>
      <c r="D16" s="1013"/>
      <c r="E16" s="1"/>
      <c r="F16" s="1"/>
      <c r="I16" s="25"/>
      <c r="J16" s="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s="3" customFormat="1" ht="12.75" customHeight="1" x14ac:dyDescent="0.15">
      <c r="A17" s="1"/>
      <c r="B17" s="1"/>
      <c r="C17" s="1"/>
      <c r="D17" s="1"/>
      <c r="E17" s="1"/>
      <c r="F17" s="1"/>
      <c r="I17" s="25"/>
      <c r="J17" s="1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s="3" customFormat="1" ht="12.75" customHeight="1" x14ac:dyDescent="0.15">
      <c r="A18" s="1"/>
      <c r="B18" s="1"/>
      <c r="C18" s="1"/>
      <c r="D18" s="1"/>
      <c r="E18" s="1"/>
      <c r="F18" s="1"/>
      <c r="I18" s="25"/>
      <c r="J18" s="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s="3" customFormat="1" ht="12.75" customHeight="1" x14ac:dyDescent="0.15">
      <c r="A19" s="1"/>
      <c r="B19" s="1"/>
      <c r="C19" s="1"/>
      <c r="D19" s="1"/>
      <c r="E19" s="1"/>
      <c r="F19" s="1"/>
      <c r="I19" s="25"/>
      <c r="J19" s="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s="3" customFormat="1" ht="12.75" customHeight="1" x14ac:dyDescent="0.15">
      <c r="A20" s="1"/>
      <c r="B20" s="1"/>
      <c r="C20" s="1"/>
      <c r="D20" s="1"/>
      <c r="E20" s="1"/>
      <c r="F20" s="1"/>
      <c r="I20" s="25"/>
      <c r="J20" s="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s="3" customFormat="1" ht="12.75" customHeight="1" x14ac:dyDescent="0.15">
      <c r="A21" s="1"/>
      <c r="B21" s="1"/>
      <c r="C21" s="1"/>
      <c r="D21" s="1"/>
      <c r="E21" s="1"/>
      <c r="F21" s="1"/>
      <c r="I21" s="25"/>
      <c r="J21" s="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s="3" customFormat="1" ht="12.75" customHeight="1" x14ac:dyDescent="0.15">
      <c r="A22" s="1"/>
      <c r="B22" s="1"/>
      <c r="C22" s="1"/>
      <c r="D22" s="1"/>
      <c r="E22" s="1"/>
      <c r="F22" s="1"/>
      <c r="I22" s="25"/>
      <c r="J22" s="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s="3" customFormat="1" ht="12.75" customHeight="1" x14ac:dyDescent="0.15">
      <c r="A23" s="1"/>
      <c r="B23" s="1"/>
      <c r="C23" s="1"/>
      <c r="D23" s="1"/>
      <c r="E23" s="1"/>
      <c r="F23" s="1"/>
      <c r="I23" s="25"/>
      <c r="J23" s="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s="3" customFormat="1" ht="12.75" customHeight="1" x14ac:dyDescent="0.15">
      <c r="A24" s="1"/>
      <c r="B24" s="1"/>
      <c r="C24" s="1"/>
      <c r="D24" s="1"/>
      <c r="E24" s="1"/>
      <c r="F24" s="1"/>
      <c r="I24" s="25"/>
      <c r="J24" s="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s="3" customFormat="1" ht="12.75" customHeight="1" x14ac:dyDescent="0.15">
      <c r="A25" s="1"/>
      <c r="B25" s="1"/>
      <c r="C25" s="1"/>
      <c r="D25" s="1"/>
      <c r="E25" s="1"/>
      <c r="F25" s="1"/>
      <c r="I25" s="25"/>
      <c r="J25" s="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s="3" customFormat="1" ht="12.75" customHeight="1" x14ac:dyDescent="0.15">
      <c r="A26" s="1"/>
      <c r="B26" s="1"/>
      <c r="C26" s="1"/>
      <c r="D26" s="1"/>
      <c r="E26" s="1"/>
      <c r="F26" s="1"/>
      <c r="I26" s="25"/>
      <c r="J26" s="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s="3" customFormat="1" ht="12.75" customHeight="1" x14ac:dyDescent="0.15">
      <c r="A27" s="1"/>
      <c r="B27" s="1"/>
      <c r="C27" s="1"/>
      <c r="D27" s="1"/>
      <c r="E27" s="1"/>
      <c r="F27" s="1"/>
      <c r="I27" s="25"/>
      <c r="J27" s="1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s="3" customFormat="1" ht="12.75" customHeight="1" x14ac:dyDescent="0.15">
      <c r="A28" s="1"/>
      <c r="B28" s="1"/>
      <c r="C28" s="1"/>
      <c r="D28" s="1"/>
      <c r="E28" s="1"/>
      <c r="F28" s="1"/>
      <c r="I28" s="25"/>
      <c r="J28" s="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s="3" customFormat="1" x14ac:dyDescent="0.15">
      <c r="A29" s="1"/>
      <c r="B29" s="1"/>
      <c r="C29" s="1"/>
      <c r="D29" s="1"/>
      <c r="E29" s="1"/>
      <c r="F29" s="1"/>
      <c r="I29" s="25"/>
      <c r="J29" s="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s="3" customFormat="1" x14ac:dyDescent="0.15">
      <c r="A30" s="1"/>
      <c r="B30" s="1"/>
      <c r="C30" s="1"/>
      <c r="D30" s="1"/>
      <c r="E30" s="1"/>
      <c r="F30" s="1"/>
      <c r="I30" s="25"/>
      <c r="J30" s="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s="3" customFormat="1" x14ac:dyDescent="0.15">
      <c r="A31" s="1"/>
      <c r="B31" s="1"/>
      <c r="C31" s="1"/>
      <c r="D31" s="1"/>
      <c r="E31" s="1"/>
      <c r="F31" s="1"/>
      <c r="I31" s="25"/>
      <c r="J31" s="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x14ac:dyDescent="0.15">
      <c r="A32" s="1"/>
      <c r="B32" s="1"/>
      <c r="C32" s="1"/>
      <c r="D32" s="1"/>
      <c r="E32" s="1"/>
      <c r="F32" s="1"/>
      <c r="G32" s="3"/>
      <c r="H32" s="3"/>
      <c r="I32" s="25"/>
      <c r="J32" s="1"/>
    </row>
    <row r="33" spans="1:10" x14ac:dyDescent="0.15">
      <c r="A33" s="1"/>
      <c r="B33" s="1"/>
      <c r="C33" s="1"/>
      <c r="D33" s="1"/>
      <c r="E33" s="1"/>
      <c r="F33" s="1"/>
      <c r="G33" s="3"/>
      <c r="H33" s="3"/>
      <c r="I33" s="25"/>
      <c r="J33" s="1"/>
    </row>
    <row r="34" spans="1:10" x14ac:dyDescent="0.15">
      <c r="A34" s="1"/>
      <c r="B34" s="1"/>
      <c r="C34" s="1"/>
      <c r="D34" s="1"/>
      <c r="E34" s="1"/>
      <c r="F34" s="1"/>
      <c r="G34" s="3"/>
      <c r="H34" s="3"/>
      <c r="I34" s="25"/>
      <c r="J34" s="1"/>
    </row>
    <row r="35" spans="1:10" x14ac:dyDescent="0.15">
      <c r="A35" s="1"/>
      <c r="B35" s="1"/>
      <c r="C35" s="1"/>
      <c r="D35" s="1"/>
      <c r="E35" s="1"/>
      <c r="F35" s="1"/>
      <c r="G35" s="3"/>
      <c r="H35" s="3"/>
      <c r="I35" s="25"/>
      <c r="J35" s="1"/>
    </row>
    <row r="36" spans="1:10" x14ac:dyDescent="0.15">
      <c r="A36" s="1"/>
      <c r="B36" s="1"/>
      <c r="C36" s="1"/>
      <c r="D36" s="1"/>
      <c r="E36" s="1"/>
      <c r="F36" s="1"/>
      <c r="G36" s="3"/>
      <c r="H36" s="3"/>
      <c r="I36" s="25"/>
      <c r="J36" s="1"/>
    </row>
    <row r="37" spans="1:10" x14ac:dyDescent="0.15">
      <c r="A37" s="1"/>
      <c r="B37" s="1"/>
      <c r="C37" s="1"/>
      <c r="D37" s="1"/>
      <c r="E37" s="1"/>
      <c r="F37" s="1"/>
      <c r="G37" s="3"/>
      <c r="H37" s="3"/>
      <c r="I37" s="25"/>
      <c r="J37" s="1"/>
    </row>
    <row r="38" spans="1:10" x14ac:dyDescent="0.15">
      <c r="A38" s="1"/>
      <c r="B38" s="1"/>
      <c r="C38" s="1"/>
      <c r="D38" s="1"/>
      <c r="E38" s="1"/>
      <c r="F38" s="1"/>
      <c r="G38" s="3"/>
      <c r="H38" s="3"/>
      <c r="I38" s="25"/>
      <c r="J38" s="1"/>
    </row>
    <row r="39" spans="1:10" x14ac:dyDescent="0.15">
      <c r="A39" s="1"/>
      <c r="B39" s="1"/>
      <c r="C39" s="1"/>
      <c r="D39" s="1"/>
      <c r="E39" s="1"/>
      <c r="F39" s="1"/>
      <c r="G39" s="3"/>
      <c r="H39" s="3"/>
      <c r="I39" s="25"/>
      <c r="J39" s="1"/>
    </row>
    <row r="40" spans="1:10" x14ac:dyDescent="0.15">
      <c r="A40" s="1"/>
      <c r="B40" s="1"/>
      <c r="C40" s="1"/>
      <c r="D40" s="1"/>
      <c r="E40" s="1"/>
      <c r="F40" s="1"/>
      <c r="G40" s="3"/>
      <c r="H40" s="3"/>
      <c r="I40" s="25"/>
      <c r="J40" s="1"/>
    </row>
    <row r="41" spans="1:10" x14ac:dyDescent="0.15">
      <c r="A41" s="1"/>
      <c r="B41" s="1"/>
      <c r="C41" s="1"/>
      <c r="D41" s="1"/>
      <c r="E41" s="1"/>
      <c r="F41" s="1"/>
      <c r="G41" s="3"/>
      <c r="H41" s="3"/>
      <c r="I41" s="25"/>
      <c r="J41" s="1"/>
    </row>
    <row r="42" spans="1:10" x14ac:dyDescent="0.15">
      <c r="A42" s="1"/>
      <c r="B42" s="1"/>
      <c r="C42" s="1"/>
      <c r="D42" s="1"/>
      <c r="E42" s="1"/>
      <c r="F42" s="1"/>
      <c r="G42" s="3"/>
      <c r="H42" s="3"/>
      <c r="I42" s="25"/>
      <c r="J42" s="1"/>
    </row>
    <row r="43" spans="1:10" x14ac:dyDescent="0.15">
      <c r="A43" s="1"/>
      <c r="B43" s="1"/>
      <c r="C43" s="1"/>
      <c r="D43" s="1"/>
      <c r="E43" s="1"/>
      <c r="F43" s="1"/>
      <c r="G43" s="3"/>
      <c r="H43" s="3"/>
      <c r="I43" s="25"/>
      <c r="J43" s="1"/>
    </row>
    <row r="44" spans="1:10" x14ac:dyDescent="0.15">
      <c r="A44" s="1"/>
      <c r="B44" s="1"/>
      <c r="C44" s="1"/>
      <c r="D44" s="1"/>
      <c r="E44" s="1"/>
      <c r="F44" s="1"/>
      <c r="G44" s="3"/>
      <c r="H44" s="3"/>
      <c r="I44" s="25"/>
      <c r="J44" s="1"/>
    </row>
    <row r="45" spans="1:10" x14ac:dyDescent="0.15">
      <c r="A45" s="1"/>
      <c r="B45" s="1"/>
      <c r="C45" s="1"/>
      <c r="D45" s="1"/>
      <c r="E45" s="1"/>
      <c r="F45" s="1"/>
      <c r="G45" s="3"/>
      <c r="H45" s="3"/>
      <c r="I45" s="25"/>
      <c r="J45" s="1"/>
    </row>
    <row r="46" spans="1:10" x14ac:dyDescent="0.15">
      <c r="A46" s="1"/>
      <c r="B46" s="1"/>
      <c r="C46" s="1"/>
      <c r="D46" s="1"/>
      <c r="E46" s="1"/>
      <c r="F46" s="1"/>
      <c r="G46" s="3"/>
      <c r="H46" s="3"/>
      <c r="I46" s="25"/>
      <c r="J46" s="1"/>
    </row>
    <row r="47" spans="1:10" x14ac:dyDescent="0.15">
      <c r="A47" s="1"/>
      <c r="B47" s="1"/>
      <c r="C47" s="1"/>
      <c r="D47" s="1"/>
      <c r="E47" s="1"/>
      <c r="F47" s="1"/>
      <c r="G47" s="3"/>
      <c r="H47" s="3"/>
      <c r="I47" s="25"/>
      <c r="J47" s="1"/>
    </row>
    <row r="48" spans="1:10" x14ac:dyDescent="0.15">
      <c r="A48" s="1"/>
      <c r="B48" s="1"/>
      <c r="C48" s="1"/>
      <c r="D48" s="1"/>
      <c r="E48" s="1"/>
      <c r="F48" s="1"/>
      <c r="G48" s="3"/>
      <c r="H48" s="3"/>
      <c r="I48" s="25"/>
      <c r="J48" s="1"/>
    </row>
    <row r="49" spans="1:10" x14ac:dyDescent="0.15">
      <c r="A49" s="1"/>
      <c r="B49" s="1"/>
      <c r="C49" s="1"/>
      <c r="D49" s="1"/>
      <c r="E49" s="1"/>
      <c r="F49" s="1"/>
      <c r="G49" s="3"/>
      <c r="H49" s="3"/>
      <c r="I49" s="25"/>
      <c r="J49" s="1"/>
    </row>
    <row r="50" spans="1:10" x14ac:dyDescent="0.15">
      <c r="A50" s="1"/>
      <c r="B50" s="1"/>
      <c r="C50" s="1"/>
      <c r="D50" s="1"/>
      <c r="E50" s="1"/>
      <c r="F50" s="1"/>
      <c r="G50" s="3"/>
      <c r="H50" s="3"/>
      <c r="I50" s="25"/>
      <c r="J50" s="1"/>
    </row>
    <row r="51" spans="1:10" x14ac:dyDescent="0.15">
      <c r="A51" s="1"/>
      <c r="B51" s="1"/>
      <c r="C51" s="1"/>
      <c r="D51" s="1"/>
      <c r="E51" s="1"/>
      <c r="F51" s="1"/>
      <c r="G51" s="3"/>
      <c r="H51" s="3"/>
      <c r="I51" s="25"/>
      <c r="J51" s="1"/>
    </row>
    <row r="52" spans="1:10" x14ac:dyDescent="0.15">
      <c r="A52" s="1"/>
      <c r="B52" s="1"/>
      <c r="C52" s="1"/>
      <c r="D52" s="1"/>
      <c r="E52" s="1"/>
      <c r="F52" s="1"/>
      <c r="G52" s="3"/>
      <c r="H52" s="3"/>
      <c r="I52" s="25"/>
      <c r="J52" s="1"/>
    </row>
    <row r="53" spans="1:10" x14ac:dyDescent="0.15">
      <c r="A53" s="1"/>
      <c r="B53" s="1"/>
      <c r="C53" s="1"/>
      <c r="D53" s="1"/>
      <c r="E53" s="1"/>
      <c r="F53" s="1"/>
      <c r="G53" s="3"/>
      <c r="H53" s="3"/>
      <c r="I53" s="25"/>
      <c r="J53" s="1"/>
    </row>
    <row r="54" spans="1:10" x14ac:dyDescent="0.15">
      <c r="A54" s="1"/>
      <c r="B54" s="1"/>
      <c r="C54" s="1"/>
      <c r="D54" s="1"/>
      <c r="E54" s="1"/>
      <c r="F54" s="1"/>
      <c r="G54" s="3"/>
      <c r="H54" s="3"/>
      <c r="I54" s="25"/>
      <c r="J54" s="1"/>
    </row>
    <row r="55" spans="1:10" x14ac:dyDescent="0.15">
      <c r="A55" s="1"/>
      <c r="B55" s="1"/>
      <c r="C55" s="1"/>
      <c r="D55" s="1"/>
      <c r="E55" s="1"/>
      <c r="F55" s="1"/>
      <c r="G55" s="3"/>
      <c r="H55" s="3"/>
      <c r="I55" s="25"/>
      <c r="J55" s="1"/>
    </row>
    <row r="56" spans="1:10" x14ac:dyDescent="0.15">
      <c r="A56" s="1"/>
      <c r="B56" s="1"/>
      <c r="C56" s="1"/>
      <c r="D56" s="1"/>
      <c r="E56" s="1"/>
      <c r="F56" s="1"/>
      <c r="G56" s="3"/>
      <c r="H56" s="3"/>
      <c r="I56" s="25"/>
      <c r="J56" s="1"/>
    </row>
    <row r="57" spans="1:10" x14ac:dyDescent="0.15">
      <c r="A57" s="1"/>
      <c r="B57" s="1"/>
      <c r="C57" s="1"/>
      <c r="D57" s="1"/>
      <c r="E57" s="1"/>
      <c r="F57" s="1"/>
      <c r="G57" s="3"/>
      <c r="H57" s="3"/>
      <c r="I57" s="25"/>
      <c r="J57" s="1"/>
    </row>
    <row r="58" spans="1:10" x14ac:dyDescent="0.15">
      <c r="A58" s="1"/>
      <c r="B58" s="1"/>
      <c r="C58" s="1"/>
      <c r="D58" s="1"/>
      <c r="E58" s="1"/>
      <c r="F58" s="1"/>
      <c r="G58" s="3"/>
      <c r="H58" s="3"/>
      <c r="I58" s="25"/>
      <c r="J58" s="1"/>
    </row>
    <row r="59" spans="1:10" x14ac:dyDescent="0.15">
      <c r="A59" s="1"/>
      <c r="B59" s="1"/>
      <c r="C59" s="1"/>
      <c r="D59" s="1"/>
      <c r="E59" s="1"/>
      <c r="F59" s="1"/>
      <c r="G59" s="3"/>
      <c r="H59" s="3"/>
      <c r="I59" s="25"/>
      <c r="J59" s="1"/>
    </row>
    <row r="60" spans="1:10" x14ac:dyDescent="0.15">
      <c r="A60" s="1"/>
      <c r="B60" s="1"/>
      <c r="C60" s="1"/>
      <c r="D60" s="1"/>
      <c r="E60" s="1"/>
      <c r="F60" s="1"/>
      <c r="G60" s="3"/>
      <c r="H60" s="3"/>
      <c r="I60" s="25"/>
      <c r="J60" s="1"/>
    </row>
    <row r="61" spans="1:10" x14ac:dyDescent="0.15">
      <c r="A61" s="1"/>
      <c r="B61" s="1"/>
      <c r="C61" s="1"/>
      <c r="D61" s="1"/>
      <c r="E61" s="1"/>
      <c r="F61" s="1"/>
      <c r="G61" s="3"/>
      <c r="H61" s="3"/>
      <c r="I61" s="25"/>
      <c r="J61" s="1"/>
    </row>
    <row r="62" spans="1:10" x14ac:dyDescent="0.15">
      <c r="A62" s="1"/>
      <c r="B62" s="1"/>
      <c r="C62" s="1"/>
      <c r="D62" s="1"/>
      <c r="E62" s="1"/>
      <c r="F62" s="1"/>
      <c r="G62" s="3"/>
      <c r="H62" s="3"/>
      <c r="I62" s="25"/>
      <c r="J62" s="1"/>
    </row>
    <row r="63" spans="1:10" x14ac:dyDescent="0.15">
      <c r="A63" s="1"/>
      <c r="B63" s="1"/>
      <c r="C63" s="1"/>
      <c r="D63" s="1"/>
      <c r="E63" s="1"/>
      <c r="F63" s="1"/>
      <c r="G63" s="3"/>
      <c r="H63" s="3"/>
      <c r="I63" s="25"/>
      <c r="J63" s="1"/>
    </row>
    <row r="64" spans="1:10" x14ac:dyDescent="0.15">
      <c r="A64" s="1"/>
      <c r="B64" s="1"/>
      <c r="C64" s="1"/>
      <c r="D64" s="1"/>
      <c r="E64" s="1"/>
      <c r="F64" s="1"/>
      <c r="G64" s="3"/>
      <c r="H64" s="3"/>
      <c r="I64" s="25"/>
      <c r="J64" s="1"/>
    </row>
    <row r="65" spans="1:10" x14ac:dyDescent="0.15">
      <c r="A65" s="1"/>
      <c r="B65" s="1"/>
      <c r="C65" s="1"/>
      <c r="D65" s="1"/>
      <c r="E65" s="1"/>
      <c r="F65" s="1"/>
      <c r="G65" s="3"/>
      <c r="H65" s="3"/>
      <c r="I65" s="25"/>
      <c r="J65" s="1"/>
    </row>
    <row r="66" spans="1:10" x14ac:dyDescent="0.15">
      <c r="A66" s="1"/>
      <c r="B66" s="1"/>
      <c r="C66" s="1"/>
      <c r="D66" s="1"/>
      <c r="E66" s="1"/>
      <c r="F66" s="1"/>
      <c r="G66" s="3"/>
      <c r="H66" s="3"/>
      <c r="I66" s="25"/>
      <c r="J66" s="1"/>
    </row>
    <row r="67" spans="1:10" x14ac:dyDescent="0.15">
      <c r="A67" s="1"/>
      <c r="B67" s="1"/>
      <c r="C67" s="1"/>
      <c r="D67" s="1"/>
      <c r="E67" s="1"/>
      <c r="F67" s="1"/>
      <c r="G67" s="3"/>
      <c r="H67" s="3"/>
      <c r="I67" s="25"/>
      <c r="J67" s="1"/>
    </row>
    <row r="68" spans="1:10" x14ac:dyDescent="0.15">
      <c r="A68" s="1"/>
      <c r="B68" s="1"/>
      <c r="C68" s="1"/>
      <c r="D68" s="1"/>
      <c r="E68" s="1"/>
      <c r="F68" s="1"/>
      <c r="G68" s="3"/>
      <c r="H68" s="3"/>
      <c r="I68" s="25"/>
      <c r="J68" s="1"/>
    </row>
    <row r="69" spans="1:10" x14ac:dyDescent="0.15">
      <c r="A69" s="1"/>
      <c r="B69" s="1"/>
      <c r="C69" s="1"/>
      <c r="D69" s="1"/>
      <c r="E69" s="1"/>
      <c r="F69" s="1"/>
      <c r="G69" s="3"/>
      <c r="H69" s="3"/>
      <c r="I69" s="25"/>
      <c r="J69" s="1"/>
    </row>
    <row r="70" spans="1:10" x14ac:dyDescent="0.15">
      <c r="A70" s="1"/>
      <c r="B70" s="1"/>
      <c r="C70" s="1"/>
      <c r="D70" s="1"/>
      <c r="E70" s="1"/>
      <c r="F70" s="1"/>
      <c r="G70" s="3"/>
      <c r="H70" s="3"/>
      <c r="I70" s="25"/>
      <c r="J70" s="1"/>
    </row>
    <row r="71" spans="1:10" x14ac:dyDescent="0.15">
      <c r="A71" s="1"/>
      <c r="B71" s="1"/>
      <c r="C71" s="1"/>
      <c r="D71" s="1"/>
      <c r="E71" s="1"/>
      <c r="F71" s="1"/>
      <c r="G71" s="3"/>
      <c r="H71" s="3"/>
      <c r="I71" s="25"/>
      <c r="J71" s="1"/>
    </row>
    <row r="72" spans="1:10" x14ac:dyDescent="0.15">
      <c r="A72" s="1"/>
      <c r="B72" s="1"/>
      <c r="C72" s="1"/>
      <c r="D72" s="1"/>
      <c r="E72" s="1"/>
      <c r="F72" s="1"/>
      <c r="G72" s="3"/>
      <c r="H72" s="3"/>
      <c r="I72" s="25"/>
      <c r="J72" s="1"/>
    </row>
    <row r="73" spans="1:10" x14ac:dyDescent="0.15">
      <c r="A73" s="1"/>
      <c r="B73" s="1"/>
      <c r="C73" s="1"/>
      <c r="D73" s="1"/>
      <c r="E73" s="1"/>
      <c r="F73" s="1"/>
      <c r="G73" s="3"/>
      <c r="H73" s="3"/>
      <c r="I73" s="25"/>
      <c r="J73" s="1"/>
    </row>
    <row r="74" spans="1:10" x14ac:dyDescent="0.15">
      <c r="A74" s="1"/>
      <c r="B74" s="1"/>
      <c r="C74" s="1"/>
      <c r="D74" s="1"/>
      <c r="E74" s="1"/>
      <c r="F74" s="1"/>
      <c r="G74" s="3"/>
      <c r="H74" s="3"/>
      <c r="I74" s="25"/>
      <c r="J74" s="1"/>
    </row>
    <row r="75" spans="1:10" x14ac:dyDescent="0.15">
      <c r="A75" s="1"/>
      <c r="B75" s="1"/>
      <c r="C75" s="1"/>
      <c r="D75" s="1"/>
      <c r="E75" s="1"/>
      <c r="F75" s="1"/>
      <c r="G75" s="3"/>
      <c r="H75" s="3"/>
      <c r="I75" s="25"/>
      <c r="J75" s="1"/>
    </row>
    <row r="76" spans="1:10" x14ac:dyDescent="0.15">
      <c r="A76" s="1"/>
      <c r="B76" s="1"/>
      <c r="C76" s="1"/>
      <c r="D76" s="1"/>
      <c r="E76" s="1"/>
      <c r="F76" s="1"/>
      <c r="G76" s="3"/>
      <c r="H76" s="3"/>
      <c r="I76" s="25"/>
      <c r="J76" s="1"/>
    </row>
    <row r="77" spans="1:10" x14ac:dyDescent="0.15">
      <c r="A77" s="1"/>
      <c r="B77" s="1"/>
      <c r="C77" s="1"/>
      <c r="D77" s="1"/>
      <c r="E77" s="1"/>
      <c r="F77" s="1"/>
      <c r="G77" s="3"/>
      <c r="H77" s="3"/>
      <c r="I77" s="25"/>
      <c r="J77" s="1"/>
    </row>
    <row r="78" spans="1:10" x14ac:dyDescent="0.15">
      <c r="A78" s="1"/>
      <c r="B78" s="1"/>
      <c r="C78" s="1"/>
      <c r="D78" s="1"/>
      <c r="E78" s="1"/>
      <c r="F78" s="1"/>
      <c r="G78" s="3"/>
      <c r="H78" s="3"/>
      <c r="I78" s="25"/>
      <c r="J78" s="1"/>
    </row>
    <row r="79" spans="1:10" x14ac:dyDescent="0.15">
      <c r="A79" s="1"/>
      <c r="B79" s="1"/>
      <c r="C79" s="1"/>
      <c r="D79" s="1"/>
      <c r="E79" s="1"/>
      <c r="F79" s="1"/>
      <c r="G79" s="3"/>
      <c r="H79" s="3"/>
      <c r="I79" s="25"/>
      <c r="J79" s="1"/>
    </row>
    <row r="80" spans="1:10" x14ac:dyDescent="0.15">
      <c r="A80" s="1"/>
      <c r="B80" s="1"/>
      <c r="C80" s="1"/>
      <c r="D80" s="1"/>
      <c r="E80" s="1"/>
      <c r="F80" s="1"/>
      <c r="G80" s="3"/>
      <c r="H80" s="3"/>
      <c r="I80" s="25"/>
      <c r="J80" s="1"/>
    </row>
    <row r="81" spans="1:10" x14ac:dyDescent="0.15">
      <c r="A81" s="1"/>
      <c r="B81" s="1"/>
      <c r="C81" s="1"/>
      <c r="D81" s="1"/>
      <c r="E81" s="1"/>
      <c r="F81" s="1"/>
      <c r="G81" s="3"/>
      <c r="H81" s="3"/>
      <c r="I81" s="25"/>
      <c r="J81" s="1"/>
    </row>
    <row r="82" spans="1:10" x14ac:dyDescent="0.15">
      <c r="A82" s="1"/>
      <c r="B82" s="1"/>
      <c r="C82" s="1"/>
      <c r="D82" s="1"/>
      <c r="E82" s="1"/>
      <c r="F82" s="1"/>
      <c r="G82" s="3"/>
      <c r="H82" s="3"/>
      <c r="I82" s="25"/>
      <c r="J82" s="1"/>
    </row>
    <row r="83" spans="1:10" x14ac:dyDescent="0.15">
      <c r="A83" s="1"/>
      <c r="B83" s="1"/>
      <c r="C83" s="1"/>
      <c r="D83" s="1"/>
      <c r="E83" s="1"/>
      <c r="F83" s="1"/>
      <c r="G83" s="3"/>
      <c r="H83" s="3"/>
      <c r="I83" s="25"/>
      <c r="J83" s="1"/>
    </row>
    <row r="84" spans="1:10" x14ac:dyDescent="0.15">
      <c r="A84" s="1"/>
      <c r="B84" s="1"/>
      <c r="C84" s="1"/>
      <c r="D84" s="1"/>
      <c r="E84" s="1"/>
      <c r="F84" s="1"/>
      <c r="G84" s="3"/>
      <c r="H84" s="3"/>
      <c r="I84" s="25"/>
      <c r="J84" s="1"/>
    </row>
    <row r="85" spans="1:10" x14ac:dyDescent="0.15">
      <c r="A85" s="1"/>
      <c r="B85" s="1"/>
      <c r="C85" s="1"/>
      <c r="D85" s="1"/>
      <c r="E85" s="1"/>
      <c r="F85" s="1"/>
      <c r="G85" s="3"/>
      <c r="H85" s="3"/>
      <c r="I85" s="25"/>
      <c r="J85" s="1"/>
    </row>
    <row r="86" spans="1:10" x14ac:dyDescent="0.15">
      <c r="A86" s="1"/>
      <c r="B86" s="1"/>
      <c r="C86" s="1"/>
      <c r="D86" s="1"/>
      <c r="E86" s="1"/>
      <c r="F86" s="1"/>
      <c r="G86" s="3"/>
      <c r="H86" s="3"/>
      <c r="I86" s="25"/>
      <c r="J86" s="1"/>
    </row>
    <row r="87" spans="1:10" x14ac:dyDescent="0.15">
      <c r="A87" s="1"/>
      <c r="B87" s="1"/>
      <c r="C87" s="1"/>
      <c r="D87" s="1"/>
      <c r="E87" s="1"/>
      <c r="F87" s="1"/>
      <c r="G87" s="3"/>
      <c r="H87" s="3"/>
      <c r="I87" s="25"/>
      <c r="J87" s="1"/>
    </row>
    <row r="88" spans="1:10" x14ac:dyDescent="0.15">
      <c r="A88" s="1"/>
      <c r="B88" s="1"/>
      <c r="C88" s="1"/>
      <c r="D88" s="1"/>
      <c r="E88" s="1"/>
      <c r="F88" s="1"/>
      <c r="G88" s="3"/>
      <c r="H88" s="3"/>
      <c r="I88" s="25"/>
      <c r="J88" s="1"/>
    </row>
    <row r="89" spans="1:10" x14ac:dyDescent="0.15">
      <c r="A89" s="1"/>
      <c r="B89" s="1"/>
      <c r="C89" s="1"/>
      <c r="D89" s="1"/>
      <c r="E89" s="1"/>
      <c r="F89" s="1"/>
      <c r="G89" s="3"/>
      <c r="H89" s="3"/>
      <c r="I89" s="25"/>
      <c r="J89" s="1"/>
    </row>
    <row r="90" spans="1:10" x14ac:dyDescent="0.15">
      <c r="A90" s="1"/>
      <c r="B90" s="1"/>
      <c r="C90" s="1"/>
      <c r="D90" s="1"/>
      <c r="E90" s="1"/>
      <c r="F90" s="1"/>
      <c r="G90" s="3"/>
      <c r="H90" s="3"/>
      <c r="I90" s="25"/>
      <c r="J90" s="1"/>
    </row>
    <row r="91" spans="1:10" x14ac:dyDescent="0.15">
      <c r="A91" s="1"/>
      <c r="B91" s="1"/>
      <c r="C91" s="1"/>
      <c r="D91" s="1"/>
      <c r="E91" s="1"/>
      <c r="F91" s="1"/>
      <c r="G91" s="3"/>
      <c r="H91" s="3"/>
      <c r="I91" s="25"/>
      <c r="J91" s="1"/>
    </row>
    <row r="92" spans="1:10" x14ac:dyDescent="0.15">
      <c r="A92" s="1"/>
      <c r="B92" s="1"/>
      <c r="C92" s="1"/>
      <c r="D92" s="1"/>
      <c r="E92" s="1"/>
      <c r="F92" s="1"/>
      <c r="G92" s="3"/>
      <c r="H92" s="3"/>
      <c r="I92" s="25"/>
      <c r="J92" s="1"/>
    </row>
    <row r="93" spans="1:10" x14ac:dyDescent="0.15">
      <c r="A93" s="1"/>
      <c r="B93" s="1"/>
      <c r="C93" s="1"/>
      <c r="D93" s="1"/>
      <c r="E93" s="1"/>
      <c r="F93" s="1"/>
      <c r="G93" s="3"/>
      <c r="H93" s="3"/>
      <c r="I93" s="25"/>
      <c r="J93" s="1"/>
    </row>
    <row r="94" spans="1:10" x14ac:dyDescent="0.15">
      <c r="A94" s="1"/>
      <c r="B94" s="1"/>
      <c r="C94" s="1"/>
      <c r="D94" s="1"/>
      <c r="E94" s="1"/>
      <c r="F94" s="1"/>
      <c r="G94" s="3"/>
      <c r="H94" s="3"/>
      <c r="I94" s="25"/>
      <c r="J94" s="1"/>
    </row>
    <row r="95" spans="1:10" x14ac:dyDescent="0.15">
      <c r="A95" s="1"/>
      <c r="B95" s="1"/>
      <c r="C95" s="1"/>
      <c r="D95" s="1"/>
      <c r="E95" s="1"/>
      <c r="F95" s="1"/>
      <c r="G95" s="3"/>
      <c r="H95" s="3"/>
      <c r="I95" s="25"/>
      <c r="J95" s="1"/>
    </row>
    <row r="96" spans="1:10" x14ac:dyDescent="0.15">
      <c r="A96" s="1"/>
      <c r="B96" s="1"/>
      <c r="C96" s="1"/>
      <c r="D96" s="1"/>
      <c r="E96" s="1"/>
      <c r="F96" s="1"/>
      <c r="G96" s="3"/>
      <c r="H96" s="3"/>
      <c r="I96" s="25"/>
      <c r="J96" s="1"/>
    </row>
    <row r="97" spans="1:10" x14ac:dyDescent="0.15">
      <c r="A97" s="1"/>
      <c r="B97" s="1"/>
      <c r="C97" s="1"/>
      <c r="D97" s="1"/>
      <c r="E97" s="1"/>
      <c r="F97" s="1"/>
      <c r="G97" s="3"/>
      <c r="H97" s="3"/>
      <c r="I97" s="25"/>
      <c r="J97" s="1"/>
    </row>
    <row r="98" spans="1:10" x14ac:dyDescent="0.15">
      <c r="A98" s="1"/>
      <c r="B98" s="1"/>
      <c r="C98" s="1"/>
      <c r="D98" s="1"/>
      <c r="E98" s="1"/>
      <c r="F98" s="1"/>
      <c r="G98" s="3"/>
      <c r="H98" s="3"/>
      <c r="I98" s="25"/>
      <c r="J98" s="1"/>
    </row>
    <row r="99" spans="1:10" x14ac:dyDescent="0.15">
      <c r="A99" s="1"/>
      <c r="B99" s="1"/>
      <c r="C99" s="1"/>
      <c r="D99" s="1"/>
      <c r="E99" s="1"/>
      <c r="F99" s="1"/>
      <c r="G99" s="3"/>
      <c r="H99" s="3"/>
      <c r="I99" s="25"/>
      <c r="J99" s="1"/>
    </row>
    <row r="100" spans="1:10" x14ac:dyDescent="0.15">
      <c r="A100" s="1"/>
      <c r="B100" s="1"/>
      <c r="C100" s="1"/>
      <c r="D100" s="1"/>
      <c r="E100" s="1"/>
      <c r="F100" s="1"/>
      <c r="G100" s="3"/>
      <c r="H100" s="3"/>
      <c r="I100" s="25"/>
      <c r="J100" s="1"/>
    </row>
    <row r="101" spans="1:10" x14ac:dyDescent="0.15">
      <c r="A101" s="1"/>
      <c r="B101" s="1"/>
      <c r="C101" s="1"/>
      <c r="D101" s="1"/>
      <c r="E101" s="1"/>
      <c r="F101" s="1"/>
      <c r="G101" s="3"/>
      <c r="H101" s="3"/>
      <c r="I101" s="25"/>
      <c r="J101" s="1"/>
    </row>
    <row r="102" spans="1:10" x14ac:dyDescent="0.15">
      <c r="A102" s="1"/>
      <c r="B102" s="1"/>
      <c r="C102" s="1"/>
      <c r="D102" s="1"/>
      <c r="E102" s="1"/>
      <c r="F102" s="1"/>
      <c r="G102" s="3"/>
      <c r="H102" s="3"/>
      <c r="I102" s="25"/>
      <c r="J102" s="1"/>
    </row>
    <row r="103" spans="1:10" x14ac:dyDescent="0.15">
      <c r="A103" s="1"/>
      <c r="B103" s="1"/>
      <c r="C103" s="1"/>
      <c r="D103" s="1"/>
      <c r="E103" s="1"/>
      <c r="F103" s="1"/>
      <c r="G103" s="3"/>
      <c r="H103" s="3"/>
      <c r="I103" s="25"/>
      <c r="J103" s="1"/>
    </row>
    <row r="104" spans="1:10" x14ac:dyDescent="0.15">
      <c r="A104" s="1"/>
      <c r="B104" s="1"/>
      <c r="C104" s="1"/>
      <c r="D104" s="1"/>
      <c r="E104" s="1"/>
      <c r="F104" s="1"/>
      <c r="G104" s="3"/>
      <c r="H104" s="3"/>
      <c r="I104" s="25"/>
      <c r="J104" s="1"/>
    </row>
    <row r="105" spans="1:10" x14ac:dyDescent="0.15">
      <c r="A105" s="1"/>
      <c r="B105" s="1"/>
      <c r="C105" s="1"/>
      <c r="D105" s="1"/>
      <c r="E105" s="1"/>
      <c r="F105" s="1"/>
      <c r="G105" s="3"/>
      <c r="H105" s="3"/>
      <c r="I105" s="25"/>
      <c r="J105" s="1"/>
    </row>
    <row r="106" spans="1:10" x14ac:dyDescent="0.15">
      <c r="A106" s="1"/>
      <c r="B106" s="1"/>
      <c r="C106" s="1"/>
      <c r="D106" s="1"/>
      <c r="E106" s="1"/>
      <c r="F106" s="1"/>
      <c r="G106" s="3"/>
      <c r="H106" s="3"/>
      <c r="I106" s="25"/>
      <c r="J106" s="1"/>
    </row>
    <row r="107" spans="1:10" x14ac:dyDescent="0.15">
      <c r="A107" s="1"/>
      <c r="B107" s="1"/>
      <c r="C107" s="1"/>
      <c r="D107" s="1"/>
      <c r="E107" s="1"/>
      <c r="F107" s="1"/>
      <c r="G107" s="3"/>
      <c r="H107" s="3"/>
      <c r="I107" s="25"/>
      <c r="J107" s="1"/>
    </row>
    <row r="108" spans="1:10" x14ac:dyDescent="0.15">
      <c r="A108" s="1"/>
      <c r="B108" s="1"/>
      <c r="C108" s="1"/>
      <c r="D108" s="1"/>
      <c r="E108" s="1"/>
      <c r="F108" s="1"/>
      <c r="G108" s="3"/>
      <c r="H108" s="3"/>
      <c r="I108" s="25"/>
      <c r="J108" s="1"/>
    </row>
    <row r="109" spans="1:10" x14ac:dyDescent="0.15">
      <c r="A109" s="1"/>
      <c r="B109" s="1"/>
      <c r="C109" s="1"/>
      <c r="D109" s="1"/>
      <c r="E109" s="1"/>
      <c r="F109" s="1"/>
      <c r="G109" s="3"/>
      <c r="H109" s="3"/>
      <c r="I109" s="25"/>
      <c r="J109" s="1"/>
    </row>
    <row r="110" spans="1:10" x14ac:dyDescent="0.15">
      <c r="A110" s="1"/>
      <c r="B110" s="1"/>
      <c r="C110" s="1"/>
      <c r="D110" s="1"/>
      <c r="E110" s="1"/>
      <c r="F110" s="1"/>
      <c r="G110" s="3"/>
      <c r="H110" s="3"/>
      <c r="I110" s="25"/>
      <c r="J110" s="1"/>
    </row>
    <row r="111" spans="1:10" x14ac:dyDescent="0.15">
      <c r="A111" s="1"/>
      <c r="B111" s="1"/>
      <c r="C111" s="1"/>
      <c r="D111" s="1"/>
      <c r="E111" s="1"/>
      <c r="F111" s="1"/>
      <c r="G111" s="3"/>
      <c r="H111" s="3"/>
      <c r="I111" s="25"/>
      <c r="J111" s="1"/>
    </row>
    <row r="112" spans="1:10" x14ac:dyDescent="0.15">
      <c r="A112" s="1"/>
      <c r="B112" s="1"/>
      <c r="C112" s="1"/>
      <c r="D112" s="1"/>
      <c r="E112" s="1"/>
      <c r="F112" s="1"/>
      <c r="G112" s="3"/>
      <c r="H112" s="3"/>
      <c r="I112" s="25"/>
      <c r="J112" s="1"/>
    </row>
    <row r="113" spans="1:10" x14ac:dyDescent="0.15">
      <c r="A113" s="1"/>
      <c r="B113" s="1"/>
      <c r="C113" s="1"/>
      <c r="D113" s="1"/>
      <c r="E113" s="1"/>
      <c r="F113" s="1"/>
      <c r="G113" s="3"/>
      <c r="H113" s="3"/>
      <c r="I113" s="25"/>
      <c r="J113" s="1"/>
    </row>
    <row r="114" spans="1:10" x14ac:dyDescent="0.15">
      <c r="A114" s="1"/>
      <c r="B114" s="1"/>
      <c r="C114" s="1"/>
      <c r="D114" s="1"/>
      <c r="E114" s="1"/>
      <c r="F114" s="1"/>
      <c r="G114" s="3"/>
      <c r="H114" s="3"/>
      <c r="I114" s="25"/>
      <c r="J114" s="1"/>
    </row>
    <row r="115" spans="1:10" x14ac:dyDescent="0.15">
      <c r="A115" s="1"/>
      <c r="B115" s="1"/>
      <c r="C115" s="1"/>
      <c r="D115" s="1"/>
      <c r="E115" s="1"/>
      <c r="F115" s="1"/>
      <c r="G115" s="3"/>
      <c r="H115" s="3"/>
      <c r="I115" s="25"/>
      <c r="J115" s="1"/>
    </row>
    <row r="116" spans="1:10" x14ac:dyDescent="0.15">
      <c r="A116" s="1"/>
      <c r="B116" s="1"/>
      <c r="C116" s="1"/>
      <c r="D116" s="1"/>
      <c r="E116" s="1"/>
      <c r="F116" s="1"/>
      <c r="G116" s="3"/>
      <c r="H116" s="3"/>
      <c r="I116" s="25"/>
      <c r="J116" s="1"/>
    </row>
    <row r="117" spans="1:10" x14ac:dyDescent="0.15">
      <c r="A117" s="1"/>
      <c r="B117" s="1"/>
      <c r="C117" s="1"/>
      <c r="D117" s="1"/>
      <c r="E117" s="1"/>
      <c r="F117" s="1"/>
      <c r="G117" s="3"/>
      <c r="H117" s="3"/>
      <c r="I117" s="25"/>
      <c r="J117" s="1"/>
    </row>
    <row r="118" spans="1:10" x14ac:dyDescent="0.15">
      <c r="A118" s="1"/>
      <c r="B118" s="1"/>
      <c r="C118" s="1"/>
      <c r="D118" s="1"/>
      <c r="E118" s="1"/>
      <c r="F118" s="1"/>
      <c r="G118" s="3"/>
      <c r="H118" s="3"/>
      <c r="I118" s="25"/>
      <c r="J118" s="1"/>
    </row>
    <row r="119" spans="1:10" x14ac:dyDescent="0.15">
      <c r="A119" s="1"/>
      <c r="B119" s="1"/>
      <c r="C119" s="1"/>
      <c r="D119" s="1"/>
      <c r="E119" s="1"/>
      <c r="F119" s="1"/>
      <c r="G119" s="3"/>
      <c r="H119" s="3"/>
      <c r="I119" s="25"/>
      <c r="J119" s="1"/>
    </row>
    <row r="120" spans="1:10" x14ac:dyDescent="0.15">
      <c r="A120" s="1"/>
      <c r="B120" s="1"/>
      <c r="C120" s="1"/>
      <c r="D120" s="1"/>
      <c r="E120" s="1"/>
      <c r="F120" s="1"/>
      <c r="G120" s="3"/>
      <c r="H120" s="3"/>
      <c r="I120" s="25"/>
      <c r="J120" s="1"/>
    </row>
    <row r="121" spans="1:10" x14ac:dyDescent="0.15">
      <c r="A121" s="1"/>
      <c r="B121" s="1"/>
      <c r="C121" s="1"/>
      <c r="D121" s="1"/>
      <c r="E121" s="1"/>
      <c r="F121" s="1"/>
      <c r="G121" s="3"/>
      <c r="H121" s="3"/>
      <c r="I121" s="25"/>
      <c r="J121" s="1"/>
    </row>
    <row r="122" spans="1:10" x14ac:dyDescent="0.15">
      <c r="A122" s="1"/>
      <c r="B122" s="1"/>
      <c r="C122" s="1"/>
      <c r="D122" s="1"/>
      <c r="E122" s="1"/>
      <c r="F122" s="1"/>
      <c r="G122" s="3"/>
      <c r="H122" s="3"/>
      <c r="I122" s="25"/>
      <c r="J122" s="1"/>
    </row>
    <row r="123" spans="1:10" x14ac:dyDescent="0.15">
      <c r="A123" s="1"/>
      <c r="B123" s="1"/>
      <c r="C123" s="1"/>
      <c r="D123" s="1"/>
      <c r="E123" s="1"/>
      <c r="F123" s="1"/>
      <c r="G123" s="3"/>
      <c r="H123" s="3"/>
      <c r="I123" s="25"/>
      <c r="J123" s="1"/>
    </row>
    <row r="124" spans="1:10" x14ac:dyDescent="0.15">
      <c r="A124" s="1"/>
      <c r="B124" s="1"/>
      <c r="C124" s="1"/>
      <c r="D124" s="1"/>
      <c r="E124" s="1"/>
      <c r="F124" s="1"/>
      <c r="G124" s="3"/>
      <c r="H124" s="3"/>
      <c r="I124" s="25"/>
      <c r="J124" s="1"/>
    </row>
    <row r="125" spans="1:10" x14ac:dyDescent="0.15">
      <c r="A125" s="1"/>
      <c r="B125" s="1"/>
      <c r="C125" s="1"/>
      <c r="D125" s="1"/>
      <c r="E125" s="1"/>
      <c r="F125" s="1"/>
      <c r="G125" s="3"/>
      <c r="H125" s="3"/>
      <c r="I125" s="25"/>
      <c r="J125" s="1"/>
    </row>
    <row r="126" spans="1:10" x14ac:dyDescent="0.15">
      <c r="A126" s="1"/>
      <c r="B126" s="1"/>
      <c r="C126" s="1"/>
      <c r="D126" s="1"/>
      <c r="E126" s="1"/>
      <c r="F126" s="1"/>
      <c r="G126" s="3"/>
      <c r="H126" s="3"/>
      <c r="I126" s="25"/>
      <c r="J126" s="1"/>
    </row>
    <row r="127" spans="1:10" x14ac:dyDescent="0.15">
      <c r="A127" s="1"/>
      <c r="B127" s="1"/>
      <c r="C127" s="1"/>
      <c r="D127" s="1"/>
      <c r="E127" s="1"/>
      <c r="F127" s="1"/>
      <c r="G127" s="3"/>
      <c r="H127" s="3"/>
      <c r="I127" s="25"/>
      <c r="J127" s="1"/>
    </row>
    <row r="128" spans="1:10" x14ac:dyDescent="0.15">
      <c r="A128" s="1"/>
      <c r="B128" s="1"/>
      <c r="C128" s="1"/>
      <c r="D128" s="1"/>
      <c r="E128" s="1"/>
      <c r="F128" s="1"/>
      <c r="G128" s="3"/>
      <c r="H128" s="3"/>
      <c r="I128" s="25"/>
      <c r="J128" s="1"/>
    </row>
    <row r="129" spans="1:10" x14ac:dyDescent="0.15">
      <c r="A129" s="1"/>
      <c r="B129" s="1"/>
      <c r="C129" s="1"/>
      <c r="D129" s="1"/>
      <c r="E129" s="1"/>
      <c r="F129" s="1"/>
      <c r="G129" s="3"/>
      <c r="H129" s="3"/>
      <c r="I129" s="25"/>
      <c r="J129" s="1"/>
    </row>
    <row r="130" spans="1:10" x14ac:dyDescent="0.15">
      <c r="A130" s="1"/>
      <c r="B130" s="1"/>
      <c r="C130" s="1"/>
      <c r="D130" s="1"/>
      <c r="E130" s="1"/>
      <c r="F130" s="1"/>
      <c r="G130" s="3"/>
      <c r="H130" s="3"/>
      <c r="I130" s="25"/>
      <c r="J130" s="1"/>
    </row>
    <row r="131" spans="1:10" x14ac:dyDescent="0.15">
      <c r="A131" s="1"/>
      <c r="B131" s="1"/>
      <c r="C131" s="1"/>
      <c r="D131" s="1"/>
      <c r="E131" s="1"/>
      <c r="F131" s="1"/>
      <c r="G131" s="3"/>
      <c r="H131" s="3"/>
      <c r="I131" s="25"/>
      <c r="J131" s="1"/>
    </row>
    <row r="132" spans="1:10" x14ac:dyDescent="0.15">
      <c r="A132" s="1"/>
      <c r="B132" s="1"/>
      <c r="C132" s="1"/>
      <c r="D132" s="1"/>
      <c r="E132" s="1"/>
      <c r="F132" s="1"/>
      <c r="G132" s="3"/>
      <c r="H132" s="3"/>
      <c r="I132" s="25"/>
      <c r="J132" s="1"/>
    </row>
    <row r="133" spans="1:10" x14ac:dyDescent="0.15">
      <c r="A133" s="1"/>
      <c r="B133" s="1"/>
      <c r="C133" s="1"/>
      <c r="D133" s="1"/>
      <c r="E133" s="1"/>
      <c r="F133" s="1"/>
      <c r="G133" s="3"/>
      <c r="H133" s="3"/>
      <c r="I133" s="25"/>
      <c r="J133" s="1"/>
    </row>
    <row r="134" spans="1:10" x14ac:dyDescent="0.15">
      <c r="A134" s="1"/>
      <c r="B134" s="1"/>
      <c r="C134" s="1"/>
      <c r="D134" s="1"/>
      <c r="E134" s="1"/>
      <c r="F134" s="1"/>
      <c r="G134" s="3"/>
      <c r="H134" s="3"/>
      <c r="I134" s="25"/>
      <c r="J134" s="1"/>
    </row>
    <row r="135" spans="1:10" x14ac:dyDescent="0.15">
      <c r="A135" s="1"/>
      <c r="B135" s="1"/>
      <c r="C135" s="1"/>
      <c r="D135" s="1"/>
      <c r="E135" s="1"/>
      <c r="F135" s="1"/>
      <c r="G135" s="3"/>
      <c r="H135" s="3"/>
      <c r="I135" s="25"/>
      <c r="J135" s="1"/>
    </row>
  </sheetData>
  <mergeCells count="4">
    <mergeCell ref="A16:D16"/>
    <mergeCell ref="A2:A5"/>
    <mergeCell ref="C2:F4"/>
    <mergeCell ref="F13:F15"/>
  </mergeCells>
  <phoneticPr fontId="4"/>
  <conditionalFormatting sqref="D7">
    <cfRule type="expression" dxfId="191" priority="17">
      <formula>LEN(D7)&gt;0</formula>
    </cfRule>
  </conditionalFormatting>
  <conditionalFormatting sqref="E13:E15">
    <cfRule type="expression" dxfId="190" priority="12">
      <formula>LEN(E13)&gt;0</formula>
    </cfRule>
  </conditionalFormatting>
  <pageMargins left="0.7" right="0.7" top="0.75" bottom="0.75" header="0.3" footer="0.3"/>
  <pageSetup paperSize="9" scale="96" orientation="landscape" r:id="rId1"/>
  <ignoredErrors>
    <ignoredError sqref="E13:E15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V135"/>
  <sheetViews>
    <sheetView showZeros="0" zoomScaleNormal="100" workbookViewId="0">
      <pane xSplit="6" ySplit="16" topLeftCell="G21" activePane="bottomRight" state="frozen"/>
      <selection activeCell="C2" sqref="C2:O5"/>
      <selection pane="topRight" activeCell="C2" sqref="C2:O5"/>
      <selection pane="bottomLeft" activeCell="C2" sqref="C2:O5"/>
      <selection pane="bottomRight" activeCell="E13" sqref="E13"/>
    </sheetView>
  </sheetViews>
  <sheetFormatPr defaultRowHeight="13.5" x14ac:dyDescent="0.15"/>
  <cols>
    <col min="1" max="1" width="19" style="5" customWidth="1"/>
    <col min="2" max="2" width="3.625" style="5" customWidth="1"/>
    <col min="3" max="3" width="5.625" style="5" customWidth="1"/>
    <col min="4" max="5" width="27.25" style="5" customWidth="1"/>
    <col min="6" max="6" width="23.875" style="5" customWidth="1"/>
    <col min="7" max="7" width="61.75" style="10" customWidth="1"/>
    <col min="8" max="8" width="3.625" style="10" customWidth="1"/>
    <col min="9" max="9" width="9" style="20"/>
    <col min="10" max="10" width="9" style="15"/>
    <col min="11" max="16384" width="9" style="5"/>
  </cols>
  <sheetData>
    <row r="1" spans="1:22" ht="12.75" customHeight="1" thickBot="1" x14ac:dyDescent="0.2">
      <c r="A1" s="24" t="s">
        <v>314</v>
      </c>
      <c r="B1" s="24"/>
      <c r="C1" s="24"/>
      <c r="D1" s="1"/>
      <c r="E1" s="1"/>
      <c r="F1" s="1"/>
      <c r="G1" s="3"/>
      <c r="H1" s="3"/>
      <c r="I1" s="25"/>
      <c r="J1" s="1"/>
    </row>
    <row r="2" spans="1:22" ht="34.5" customHeight="1" thickTop="1" x14ac:dyDescent="0.15">
      <c r="A2" s="989" t="s">
        <v>408</v>
      </c>
      <c r="B2" s="1"/>
      <c r="C2" s="990" t="str">
        <f>(初期設定!D3)</f>
        <v>第44回宮崎県高等学校総合文化祭 放送部門　
第47回全国高等学校総合文化祭放送部門　宮崎県予選
参加申込及び部顧問（運営委員）の動静調査の入力</v>
      </c>
      <c r="D2" s="991"/>
      <c r="E2" s="991"/>
      <c r="F2" s="992"/>
      <c r="G2" s="14"/>
      <c r="H2" s="14"/>
      <c r="I2" s="14"/>
      <c r="J2" s="14"/>
      <c r="K2" s="27"/>
      <c r="L2" s="15"/>
      <c r="M2" s="16"/>
      <c r="N2" s="16"/>
      <c r="O2" s="10"/>
      <c r="P2" s="17"/>
      <c r="Q2" s="18"/>
      <c r="R2" s="19"/>
      <c r="S2" s="12"/>
      <c r="T2" s="10"/>
      <c r="U2" s="20"/>
      <c r="V2" s="15"/>
    </row>
    <row r="3" spans="1:22" ht="34.5" customHeight="1" x14ac:dyDescent="0.15">
      <c r="A3" s="989"/>
      <c r="B3" s="1"/>
      <c r="C3" s="993"/>
      <c r="D3" s="994"/>
      <c r="E3" s="994"/>
      <c r="F3" s="995"/>
      <c r="G3" s="14"/>
      <c r="H3" s="14"/>
      <c r="I3" s="14"/>
      <c r="J3" s="14"/>
      <c r="K3" s="15"/>
      <c r="L3" s="15"/>
      <c r="M3" s="16"/>
      <c r="N3" s="16"/>
      <c r="O3" s="10"/>
      <c r="P3" s="17"/>
      <c r="Q3" s="18"/>
      <c r="R3" s="19"/>
      <c r="S3" s="12"/>
      <c r="T3" s="10"/>
      <c r="U3" s="20"/>
      <c r="V3" s="15"/>
    </row>
    <row r="4" spans="1:22" ht="34.5" customHeight="1" thickBot="1" x14ac:dyDescent="0.2">
      <c r="A4" s="989"/>
      <c r="B4" s="1"/>
      <c r="C4" s="996"/>
      <c r="D4" s="997"/>
      <c r="E4" s="997"/>
      <c r="F4" s="998"/>
      <c r="G4" s="14"/>
      <c r="H4" s="14"/>
      <c r="I4" s="14"/>
      <c r="J4" s="14"/>
      <c r="L4" s="15"/>
      <c r="M4" s="16"/>
      <c r="N4" s="16"/>
      <c r="O4" s="10"/>
      <c r="P4" s="17"/>
      <c r="Q4" s="18"/>
      <c r="R4" s="19"/>
      <c r="S4" s="12"/>
      <c r="T4" s="10"/>
      <c r="U4" s="20"/>
      <c r="V4" s="15"/>
    </row>
    <row r="5" spans="1:22" ht="6.75" customHeight="1" thickTop="1" thickBot="1" x14ac:dyDescent="0.2">
      <c r="A5" s="989"/>
      <c r="B5" s="1"/>
      <c r="C5" s="1"/>
      <c r="D5" s="1"/>
      <c r="E5" s="1"/>
      <c r="F5" s="1"/>
      <c r="G5" s="26"/>
      <c r="H5" s="3"/>
      <c r="I5" s="25"/>
      <c r="J5" s="1"/>
    </row>
    <row r="6" spans="1:22" ht="15.75" customHeight="1" thickBot="1" x14ac:dyDescent="0.2">
      <c r="A6" s="1"/>
      <c r="B6" s="1"/>
      <c r="C6" s="1"/>
      <c r="D6" s="13" t="s">
        <v>10</v>
      </c>
      <c r="E6" s="1"/>
      <c r="F6" s="1"/>
      <c r="G6" s="26"/>
      <c r="H6" s="3"/>
      <c r="I6" s="25"/>
      <c r="J6" s="1"/>
    </row>
    <row r="7" spans="1:22" ht="26.25" customHeight="1" thickTop="1" thickBot="1" x14ac:dyDescent="0.2">
      <c r="A7" s="1"/>
      <c r="B7" s="1"/>
      <c r="C7" s="1"/>
      <c r="D7" s="218">
        <f>(Ⅰ!C9)</f>
        <v>0</v>
      </c>
      <c r="E7" s="1"/>
      <c r="F7" s="1"/>
      <c r="G7" s="1"/>
      <c r="H7" s="872"/>
      <c r="I7" s="25"/>
      <c r="J7" s="1"/>
    </row>
    <row r="8" spans="1:22" ht="6" customHeight="1" thickBot="1" x14ac:dyDescent="0.2">
      <c r="A8" s="1"/>
      <c r="B8" s="1"/>
      <c r="C8" s="1"/>
      <c r="D8" s="1"/>
      <c r="E8" s="1"/>
      <c r="F8" s="1"/>
      <c r="G8" s="26"/>
      <c r="H8" s="3"/>
      <c r="I8" s="25"/>
      <c r="J8" s="1"/>
    </row>
    <row r="9" spans="1:22" ht="16.5" customHeight="1" x14ac:dyDescent="0.15">
      <c r="A9" s="1"/>
      <c r="B9" s="1"/>
      <c r="C9" s="216" t="s">
        <v>336</v>
      </c>
      <c r="D9" s="217"/>
      <c r="E9" s="217"/>
      <c r="F9" s="194"/>
      <c r="G9" s="26"/>
      <c r="H9" s="3"/>
      <c r="I9" s="25"/>
      <c r="J9" s="1"/>
    </row>
    <row r="10" spans="1:22" ht="16.5" customHeight="1" x14ac:dyDescent="0.15">
      <c r="A10" s="1"/>
      <c r="B10" s="1"/>
      <c r="C10" s="219" t="s">
        <v>304</v>
      </c>
      <c r="D10" s="220"/>
      <c r="E10" s="220"/>
      <c r="F10" s="195"/>
      <c r="G10" s="26"/>
      <c r="H10" s="3"/>
      <c r="I10" s="25"/>
      <c r="J10" s="1"/>
    </row>
    <row r="11" spans="1:22" ht="16.5" customHeight="1" thickBot="1" x14ac:dyDescent="0.2">
      <c r="A11" s="1"/>
      <c r="B11" s="1"/>
      <c r="C11" s="221" t="s">
        <v>312</v>
      </c>
      <c r="D11" s="222"/>
      <c r="E11" s="222"/>
      <c r="F11" s="239"/>
      <c r="G11" s="26"/>
      <c r="H11" s="3"/>
      <c r="I11" s="25"/>
      <c r="J11" s="1"/>
    </row>
    <row r="12" spans="1:22" ht="10.5" customHeight="1" thickBot="1" x14ac:dyDescent="0.2">
      <c r="A12" s="1"/>
      <c r="B12" s="1"/>
      <c r="C12" s="1"/>
      <c r="D12" s="1"/>
      <c r="E12" s="1"/>
      <c r="F12" s="1"/>
      <c r="G12" s="3"/>
      <c r="H12" s="3"/>
      <c r="I12" s="25"/>
      <c r="J12" s="1"/>
    </row>
    <row r="13" spans="1:22" ht="33" customHeight="1" thickBot="1" x14ac:dyDescent="0.2">
      <c r="A13" s="21"/>
      <c r="B13" s="21"/>
      <c r="C13" s="235" t="s">
        <v>309</v>
      </c>
      <c r="D13" s="238" t="s">
        <v>307</v>
      </c>
      <c r="E13" s="215" t="str">
        <f>IF(ISERROR(VLOOKUP(D7,(初期設定!D33):(初期設定!L109),7,0)),"",VLOOKUP(D7,(初期設定!D33):(初期設定!L109),7,0))</f>
        <v/>
      </c>
      <c r="F13" s="1017"/>
      <c r="G13" s="3"/>
      <c r="H13" s="3"/>
      <c r="I13" s="25"/>
      <c r="J13" s="1"/>
    </row>
    <row r="14" spans="1:22" ht="33" customHeight="1" thickBot="1" x14ac:dyDescent="0.2">
      <c r="A14" s="21"/>
      <c r="B14" s="21"/>
      <c r="C14" s="235" t="s">
        <v>310</v>
      </c>
      <c r="D14" s="238" t="s">
        <v>305</v>
      </c>
      <c r="E14" s="215" t="str">
        <f>IF(ISERROR(VLOOKUP(D7,(初期設定!D33):(初期設定!L109),8,0)),"",VLOOKUP(D7,(初期設定!D33):(初期設定!L109),8,0))</f>
        <v/>
      </c>
      <c r="F14" s="1017"/>
      <c r="G14" s="3"/>
      <c r="H14" s="3"/>
      <c r="I14" s="25"/>
      <c r="J14" s="1"/>
    </row>
    <row r="15" spans="1:22" ht="33" customHeight="1" thickBot="1" x14ac:dyDescent="0.2">
      <c r="A15" s="21"/>
      <c r="B15" s="21"/>
      <c r="C15" s="235" t="s">
        <v>311</v>
      </c>
      <c r="D15" s="238" t="s">
        <v>306</v>
      </c>
      <c r="E15" s="215" t="str">
        <f>IF(ISERROR(VLOOKUP(D7,(初期設定!D33):(初期設定!L109),9,0)),"",VLOOKUP(D7,(初期設定!D33):(初期設定!L109),9,0))</f>
        <v/>
      </c>
      <c r="F15" s="1017"/>
      <c r="G15" s="3"/>
      <c r="H15" s="3"/>
      <c r="I15" s="25"/>
      <c r="J15" s="1"/>
    </row>
    <row r="16" spans="1:22" s="3" customFormat="1" ht="12.75" customHeight="1" x14ac:dyDescent="0.15">
      <c r="A16" s="1012"/>
      <c r="B16" s="1012"/>
      <c r="C16" s="1012"/>
      <c r="D16" s="1013"/>
      <c r="E16" s="1"/>
      <c r="F16" s="1"/>
      <c r="I16" s="25"/>
      <c r="J16" s="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s="3" customFormat="1" ht="12.75" customHeight="1" x14ac:dyDescent="0.15">
      <c r="A17" s="1"/>
      <c r="B17" s="1"/>
      <c r="C17" s="1"/>
      <c r="D17" s="1"/>
      <c r="E17" s="1"/>
      <c r="F17" s="1"/>
      <c r="I17" s="25"/>
      <c r="J17" s="1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s="3" customFormat="1" ht="12.75" customHeight="1" x14ac:dyDescent="0.15">
      <c r="A18" s="1"/>
      <c r="B18" s="1"/>
      <c r="C18" s="1"/>
      <c r="D18" s="1"/>
      <c r="E18" s="1"/>
      <c r="F18" s="1"/>
      <c r="I18" s="25"/>
      <c r="J18" s="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s="3" customFormat="1" ht="12.75" customHeight="1" x14ac:dyDescent="0.15">
      <c r="A19" s="1"/>
      <c r="B19" s="1"/>
      <c r="C19" s="1"/>
      <c r="D19" s="1"/>
      <c r="E19" s="1"/>
      <c r="F19" s="1"/>
      <c r="I19" s="25"/>
      <c r="J19" s="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s="3" customFormat="1" ht="12.75" customHeight="1" x14ac:dyDescent="0.15">
      <c r="A20" s="1"/>
      <c r="B20" s="1"/>
      <c r="C20" s="1"/>
      <c r="D20" s="1"/>
      <c r="E20" s="1"/>
      <c r="F20" s="1"/>
      <c r="I20" s="25"/>
      <c r="J20" s="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s="3" customFormat="1" ht="12.75" customHeight="1" x14ac:dyDescent="0.15">
      <c r="A21" s="1"/>
      <c r="B21" s="1"/>
      <c r="C21" s="1"/>
      <c r="D21" s="1"/>
      <c r="E21" s="1"/>
      <c r="F21" s="1"/>
      <c r="I21" s="25"/>
      <c r="J21" s="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s="3" customFormat="1" ht="12.75" customHeight="1" x14ac:dyDescent="0.15">
      <c r="A22" s="1"/>
      <c r="B22" s="1"/>
      <c r="C22" s="1"/>
      <c r="D22" s="1"/>
      <c r="E22" s="1"/>
      <c r="F22" s="1"/>
      <c r="I22" s="25"/>
      <c r="J22" s="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s="3" customFormat="1" ht="12.75" customHeight="1" x14ac:dyDescent="0.15">
      <c r="A23" s="1"/>
      <c r="B23" s="1"/>
      <c r="C23" s="1"/>
      <c r="D23" s="1"/>
      <c r="E23" s="1"/>
      <c r="F23" s="1"/>
      <c r="I23" s="25"/>
      <c r="J23" s="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s="3" customFormat="1" ht="12.75" customHeight="1" x14ac:dyDescent="0.15">
      <c r="A24" s="1"/>
      <c r="B24" s="1"/>
      <c r="C24" s="1"/>
      <c r="D24" s="1"/>
      <c r="E24" s="1"/>
      <c r="F24" s="1"/>
      <c r="I24" s="25"/>
      <c r="J24" s="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s="3" customFormat="1" ht="12.75" customHeight="1" x14ac:dyDescent="0.15">
      <c r="A25" s="1"/>
      <c r="B25" s="1"/>
      <c r="C25" s="1"/>
      <c r="D25" s="1"/>
      <c r="E25" s="1"/>
      <c r="F25" s="1"/>
      <c r="I25" s="25"/>
      <c r="J25" s="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s="3" customFormat="1" ht="12.75" customHeight="1" x14ac:dyDescent="0.15">
      <c r="A26" s="1"/>
      <c r="B26" s="1"/>
      <c r="C26" s="1"/>
      <c r="D26" s="1"/>
      <c r="E26" s="1"/>
      <c r="F26" s="1"/>
      <c r="I26" s="25"/>
      <c r="J26" s="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s="3" customFormat="1" ht="12.75" customHeight="1" x14ac:dyDescent="0.15">
      <c r="A27" s="1"/>
      <c r="B27" s="1"/>
      <c r="C27" s="1"/>
      <c r="D27" s="1"/>
      <c r="E27" s="1"/>
      <c r="F27" s="1"/>
      <c r="I27" s="25"/>
      <c r="J27" s="1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s="3" customFormat="1" ht="12.75" customHeight="1" x14ac:dyDescent="0.15">
      <c r="A28" s="1"/>
      <c r="B28" s="1"/>
      <c r="C28" s="1"/>
      <c r="D28" s="1"/>
      <c r="E28" s="1"/>
      <c r="F28" s="1"/>
      <c r="I28" s="25"/>
      <c r="J28" s="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s="3" customFormat="1" x14ac:dyDescent="0.15">
      <c r="A29" s="1"/>
      <c r="B29" s="1"/>
      <c r="C29" s="1"/>
      <c r="D29" s="1"/>
      <c r="E29" s="1"/>
      <c r="F29" s="1"/>
      <c r="I29" s="25"/>
      <c r="J29" s="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s="3" customFormat="1" x14ac:dyDescent="0.15">
      <c r="A30" s="1"/>
      <c r="B30" s="1"/>
      <c r="C30" s="1"/>
      <c r="D30" s="1"/>
      <c r="E30" s="1"/>
      <c r="F30" s="1"/>
      <c r="I30" s="25"/>
      <c r="J30" s="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s="3" customFormat="1" x14ac:dyDescent="0.15">
      <c r="A31" s="1"/>
      <c r="B31" s="1"/>
      <c r="C31" s="1"/>
      <c r="D31" s="1"/>
      <c r="E31" s="1"/>
      <c r="F31" s="1"/>
      <c r="I31" s="25"/>
      <c r="J31" s="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x14ac:dyDescent="0.15">
      <c r="A32" s="1"/>
      <c r="B32" s="1"/>
      <c r="C32" s="1"/>
      <c r="D32" s="1"/>
      <c r="E32" s="1"/>
      <c r="F32" s="1"/>
      <c r="G32" s="3"/>
      <c r="H32" s="3"/>
      <c r="I32" s="25"/>
      <c r="J32" s="1"/>
    </row>
    <row r="33" spans="1:10" x14ac:dyDescent="0.15">
      <c r="A33" s="1"/>
      <c r="B33" s="1"/>
      <c r="C33" s="1"/>
      <c r="D33" s="1"/>
      <c r="E33" s="1"/>
      <c r="F33" s="1"/>
      <c r="G33" s="3"/>
      <c r="H33" s="3"/>
      <c r="I33" s="25"/>
      <c r="J33" s="1"/>
    </row>
    <row r="34" spans="1:10" x14ac:dyDescent="0.15">
      <c r="A34" s="1"/>
      <c r="B34" s="1"/>
      <c r="C34" s="1"/>
      <c r="D34" s="1"/>
      <c r="E34" s="1"/>
      <c r="F34" s="1"/>
      <c r="G34" s="3"/>
      <c r="H34" s="3"/>
      <c r="I34" s="25"/>
      <c r="J34" s="1"/>
    </row>
    <row r="35" spans="1:10" x14ac:dyDescent="0.15">
      <c r="A35" s="1"/>
      <c r="B35" s="1"/>
      <c r="C35" s="1"/>
      <c r="D35" s="1"/>
      <c r="E35" s="1"/>
      <c r="F35" s="1"/>
      <c r="G35" s="3"/>
      <c r="H35" s="3"/>
      <c r="I35" s="25"/>
      <c r="J35" s="1"/>
    </row>
    <row r="36" spans="1:10" x14ac:dyDescent="0.15">
      <c r="A36" s="1"/>
      <c r="B36" s="1"/>
      <c r="C36" s="1"/>
      <c r="D36" s="1"/>
      <c r="E36" s="1"/>
      <c r="F36" s="1"/>
      <c r="G36" s="3"/>
      <c r="H36" s="3"/>
      <c r="I36" s="25"/>
      <c r="J36" s="1"/>
    </row>
    <row r="37" spans="1:10" x14ac:dyDescent="0.15">
      <c r="A37" s="1"/>
      <c r="B37" s="1"/>
      <c r="C37" s="1"/>
      <c r="D37" s="1"/>
      <c r="E37" s="1"/>
      <c r="F37" s="1"/>
      <c r="G37" s="3"/>
      <c r="H37" s="3"/>
      <c r="I37" s="25"/>
      <c r="J37" s="1"/>
    </row>
    <row r="38" spans="1:10" x14ac:dyDescent="0.15">
      <c r="A38" s="1"/>
      <c r="B38" s="1"/>
      <c r="C38" s="1"/>
      <c r="D38" s="1"/>
      <c r="E38" s="1"/>
      <c r="F38" s="1"/>
      <c r="G38" s="3"/>
      <c r="H38" s="3"/>
      <c r="I38" s="25"/>
      <c r="J38" s="1"/>
    </row>
    <row r="39" spans="1:10" x14ac:dyDescent="0.15">
      <c r="A39" s="1"/>
      <c r="B39" s="1"/>
      <c r="C39" s="1"/>
      <c r="D39" s="1"/>
      <c r="E39" s="1"/>
      <c r="F39" s="1"/>
      <c r="G39" s="3"/>
      <c r="H39" s="3"/>
      <c r="I39" s="25"/>
      <c r="J39" s="1"/>
    </row>
    <row r="40" spans="1:10" x14ac:dyDescent="0.15">
      <c r="A40" s="1"/>
      <c r="B40" s="1"/>
      <c r="C40" s="1"/>
      <c r="D40" s="1"/>
      <c r="E40" s="1"/>
      <c r="F40" s="1"/>
      <c r="G40" s="3"/>
      <c r="H40" s="3"/>
      <c r="I40" s="25"/>
      <c r="J40" s="1"/>
    </row>
    <row r="41" spans="1:10" x14ac:dyDescent="0.15">
      <c r="A41" s="1"/>
      <c r="B41" s="1"/>
      <c r="C41" s="1"/>
      <c r="D41" s="1"/>
      <c r="E41" s="1"/>
      <c r="F41" s="1"/>
      <c r="G41" s="3"/>
      <c r="H41" s="3"/>
      <c r="I41" s="25"/>
      <c r="J41" s="1"/>
    </row>
    <row r="42" spans="1:10" x14ac:dyDescent="0.15">
      <c r="A42" s="1"/>
      <c r="B42" s="1"/>
      <c r="C42" s="1"/>
      <c r="D42" s="1"/>
      <c r="E42" s="1"/>
      <c r="F42" s="1"/>
      <c r="G42" s="3"/>
      <c r="H42" s="3"/>
      <c r="I42" s="25"/>
      <c r="J42" s="1"/>
    </row>
    <row r="43" spans="1:10" x14ac:dyDescent="0.15">
      <c r="A43" s="1"/>
      <c r="B43" s="1"/>
      <c r="C43" s="1"/>
      <c r="D43" s="1"/>
      <c r="E43" s="1"/>
      <c r="F43" s="1"/>
      <c r="G43" s="3"/>
      <c r="H43" s="3"/>
      <c r="I43" s="25"/>
      <c r="J43" s="1"/>
    </row>
    <row r="44" spans="1:10" x14ac:dyDescent="0.15">
      <c r="A44" s="1"/>
      <c r="B44" s="1"/>
      <c r="C44" s="1"/>
      <c r="D44" s="1"/>
      <c r="E44" s="1"/>
      <c r="F44" s="1"/>
      <c r="G44" s="3"/>
      <c r="H44" s="3"/>
      <c r="I44" s="25"/>
      <c r="J44" s="1"/>
    </row>
    <row r="45" spans="1:10" x14ac:dyDescent="0.15">
      <c r="A45" s="1"/>
      <c r="B45" s="1"/>
      <c r="C45" s="1"/>
      <c r="D45" s="1"/>
      <c r="E45" s="1"/>
      <c r="F45" s="1"/>
      <c r="G45" s="3"/>
      <c r="H45" s="3"/>
      <c r="I45" s="25"/>
      <c r="J45" s="1"/>
    </row>
    <row r="46" spans="1:10" x14ac:dyDescent="0.15">
      <c r="A46" s="1"/>
      <c r="B46" s="1"/>
      <c r="C46" s="1"/>
      <c r="D46" s="1"/>
      <c r="E46" s="1"/>
      <c r="F46" s="1"/>
      <c r="G46" s="3"/>
      <c r="H46" s="3"/>
      <c r="I46" s="25"/>
      <c r="J46" s="1"/>
    </row>
    <row r="47" spans="1:10" x14ac:dyDescent="0.15">
      <c r="A47" s="1"/>
      <c r="B47" s="1"/>
      <c r="C47" s="1"/>
      <c r="D47" s="1"/>
      <c r="E47" s="1"/>
      <c r="F47" s="1"/>
      <c r="G47" s="3"/>
      <c r="H47" s="3"/>
      <c r="I47" s="25"/>
      <c r="J47" s="1"/>
    </row>
    <row r="48" spans="1:10" x14ac:dyDescent="0.15">
      <c r="A48" s="1"/>
      <c r="B48" s="1"/>
      <c r="C48" s="1"/>
      <c r="D48" s="1"/>
      <c r="E48" s="1"/>
      <c r="F48" s="1"/>
      <c r="G48" s="3"/>
      <c r="H48" s="3"/>
      <c r="I48" s="25"/>
      <c r="J48" s="1"/>
    </row>
    <row r="49" spans="1:10" x14ac:dyDescent="0.15">
      <c r="A49" s="1"/>
      <c r="B49" s="1"/>
      <c r="C49" s="1"/>
      <c r="D49" s="1"/>
      <c r="E49" s="1"/>
      <c r="F49" s="1"/>
      <c r="G49" s="3"/>
      <c r="H49" s="3"/>
      <c r="I49" s="25"/>
      <c r="J49" s="1"/>
    </row>
    <row r="50" spans="1:10" x14ac:dyDescent="0.15">
      <c r="A50" s="1"/>
      <c r="B50" s="1"/>
      <c r="C50" s="1"/>
      <c r="D50" s="1"/>
      <c r="E50" s="1"/>
      <c r="F50" s="1"/>
      <c r="G50" s="3"/>
      <c r="H50" s="3"/>
      <c r="I50" s="25"/>
      <c r="J50" s="1"/>
    </row>
    <row r="51" spans="1:10" x14ac:dyDescent="0.15">
      <c r="A51" s="1"/>
      <c r="B51" s="1"/>
      <c r="C51" s="1"/>
      <c r="D51" s="1"/>
      <c r="E51" s="1"/>
      <c r="F51" s="1"/>
      <c r="G51" s="3"/>
      <c r="H51" s="3"/>
      <c r="I51" s="25"/>
      <c r="J51" s="1"/>
    </row>
    <row r="52" spans="1:10" x14ac:dyDescent="0.15">
      <c r="A52" s="1"/>
      <c r="B52" s="1"/>
      <c r="C52" s="1"/>
      <c r="D52" s="1"/>
      <c r="E52" s="1"/>
      <c r="F52" s="1"/>
      <c r="G52" s="3"/>
      <c r="H52" s="3"/>
      <c r="I52" s="25"/>
      <c r="J52" s="1"/>
    </row>
    <row r="53" spans="1:10" x14ac:dyDescent="0.15">
      <c r="A53" s="1"/>
      <c r="B53" s="1"/>
      <c r="C53" s="1"/>
      <c r="D53" s="1"/>
      <c r="E53" s="1"/>
      <c r="F53" s="1"/>
      <c r="G53" s="3"/>
      <c r="H53" s="3"/>
      <c r="I53" s="25"/>
      <c r="J53" s="1"/>
    </row>
    <row r="54" spans="1:10" x14ac:dyDescent="0.15">
      <c r="A54" s="1"/>
      <c r="B54" s="1"/>
      <c r="C54" s="1"/>
      <c r="D54" s="1"/>
      <c r="E54" s="1"/>
      <c r="F54" s="1"/>
      <c r="G54" s="3"/>
      <c r="H54" s="3"/>
      <c r="I54" s="25"/>
      <c r="J54" s="1"/>
    </row>
    <row r="55" spans="1:10" x14ac:dyDescent="0.15">
      <c r="A55" s="1"/>
      <c r="B55" s="1"/>
      <c r="C55" s="1"/>
      <c r="D55" s="1"/>
      <c r="E55" s="1"/>
      <c r="F55" s="1"/>
      <c r="G55" s="3"/>
      <c r="H55" s="3"/>
      <c r="I55" s="25"/>
      <c r="J55" s="1"/>
    </row>
    <row r="56" spans="1:10" x14ac:dyDescent="0.15">
      <c r="A56" s="1"/>
      <c r="B56" s="1"/>
      <c r="C56" s="1"/>
      <c r="D56" s="1"/>
      <c r="E56" s="1"/>
      <c r="F56" s="1"/>
      <c r="G56" s="3"/>
      <c r="H56" s="3"/>
      <c r="I56" s="25"/>
      <c r="J56" s="1"/>
    </row>
    <row r="57" spans="1:10" x14ac:dyDescent="0.15">
      <c r="A57" s="1"/>
      <c r="B57" s="1"/>
      <c r="C57" s="1"/>
      <c r="D57" s="1"/>
      <c r="E57" s="1"/>
      <c r="F57" s="1"/>
      <c r="G57" s="3"/>
      <c r="H57" s="3"/>
      <c r="I57" s="25"/>
      <c r="J57" s="1"/>
    </row>
    <row r="58" spans="1:10" x14ac:dyDescent="0.15">
      <c r="A58" s="1"/>
      <c r="B58" s="1"/>
      <c r="C58" s="1"/>
      <c r="D58" s="1"/>
      <c r="E58" s="1"/>
      <c r="F58" s="1"/>
      <c r="G58" s="3"/>
      <c r="H58" s="3"/>
      <c r="I58" s="25"/>
      <c r="J58" s="1"/>
    </row>
    <row r="59" spans="1:10" x14ac:dyDescent="0.15">
      <c r="A59" s="1"/>
      <c r="B59" s="1"/>
      <c r="C59" s="1"/>
      <c r="D59" s="1"/>
      <c r="E59" s="1"/>
      <c r="F59" s="1"/>
      <c r="G59" s="3"/>
      <c r="H59" s="3"/>
      <c r="I59" s="25"/>
      <c r="J59" s="1"/>
    </row>
    <row r="60" spans="1:10" x14ac:dyDescent="0.15">
      <c r="A60" s="1"/>
      <c r="B60" s="1"/>
      <c r="C60" s="1"/>
      <c r="D60" s="1"/>
      <c r="E60" s="1"/>
      <c r="F60" s="1"/>
      <c r="G60" s="3"/>
      <c r="H60" s="3"/>
      <c r="I60" s="25"/>
      <c r="J60" s="1"/>
    </row>
    <row r="61" spans="1:10" x14ac:dyDescent="0.15">
      <c r="A61" s="1"/>
      <c r="B61" s="1"/>
      <c r="C61" s="1"/>
      <c r="D61" s="1"/>
      <c r="E61" s="1"/>
      <c r="F61" s="1"/>
      <c r="G61" s="3"/>
      <c r="H61" s="3"/>
      <c r="I61" s="25"/>
      <c r="J61" s="1"/>
    </row>
    <row r="62" spans="1:10" x14ac:dyDescent="0.15">
      <c r="A62" s="1"/>
      <c r="B62" s="1"/>
      <c r="C62" s="1"/>
      <c r="D62" s="1"/>
      <c r="E62" s="1"/>
      <c r="F62" s="1"/>
      <c r="G62" s="3"/>
      <c r="H62" s="3"/>
      <c r="I62" s="25"/>
      <c r="J62" s="1"/>
    </row>
    <row r="63" spans="1:10" x14ac:dyDescent="0.15">
      <c r="A63" s="1"/>
      <c r="B63" s="1"/>
      <c r="C63" s="1"/>
      <c r="D63" s="1"/>
      <c r="E63" s="1"/>
      <c r="F63" s="1"/>
      <c r="G63" s="3"/>
      <c r="H63" s="3"/>
      <c r="I63" s="25"/>
      <c r="J63" s="1"/>
    </row>
    <row r="64" spans="1:10" x14ac:dyDescent="0.15">
      <c r="A64" s="1"/>
      <c r="B64" s="1"/>
      <c r="C64" s="1"/>
      <c r="D64" s="1"/>
      <c r="E64" s="1"/>
      <c r="F64" s="1"/>
      <c r="G64" s="3"/>
      <c r="H64" s="3"/>
      <c r="I64" s="25"/>
      <c r="J64" s="1"/>
    </row>
    <row r="65" spans="1:10" x14ac:dyDescent="0.15">
      <c r="A65" s="1"/>
      <c r="B65" s="1"/>
      <c r="C65" s="1"/>
      <c r="D65" s="1"/>
      <c r="E65" s="1"/>
      <c r="F65" s="1"/>
      <c r="G65" s="3"/>
      <c r="H65" s="3"/>
      <c r="I65" s="25"/>
      <c r="J65" s="1"/>
    </row>
    <row r="66" spans="1:10" x14ac:dyDescent="0.15">
      <c r="A66" s="1"/>
      <c r="B66" s="1"/>
      <c r="C66" s="1"/>
      <c r="D66" s="1"/>
      <c r="E66" s="1"/>
      <c r="F66" s="1"/>
      <c r="G66" s="3"/>
      <c r="H66" s="3"/>
      <c r="I66" s="25"/>
      <c r="J66" s="1"/>
    </row>
    <row r="67" spans="1:10" x14ac:dyDescent="0.15">
      <c r="A67" s="1"/>
      <c r="B67" s="1"/>
      <c r="C67" s="1"/>
      <c r="D67" s="1"/>
      <c r="E67" s="1"/>
      <c r="F67" s="1"/>
      <c r="G67" s="3"/>
      <c r="H67" s="3"/>
      <c r="I67" s="25"/>
      <c r="J67" s="1"/>
    </row>
    <row r="68" spans="1:10" x14ac:dyDescent="0.15">
      <c r="A68" s="1"/>
      <c r="B68" s="1"/>
      <c r="C68" s="1"/>
      <c r="D68" s="1"/>
      <c r="E68" s="1"/>
      <c r="F68" s="1"/>
      <c r="G68" s="3"/>
      <c r="H68" s="3"/>
      <c r="I68" s="25"/>
      <c r="J68" s="1"/>
    </row>
    <row r="69" spans="1:10" x14ac:dyDescent="0.15">
      <c r="A69" s="1"/>
      <c r="B69" s="1"/>
      <c r="C69" s="1"/>
      <c r="D69" s="1"/>
      <c r="E69" s="1"/>
      <c r="F69" s="1"/>
      <c r="G69" s="3"/>
      <c r="H69" s="3"/>
      <c r="I69" s="25"/>
      <c r="J69" s="1"/>
    </row>
    <row r="70" spans="1:10" x14ac:dyDescent="0.15">
      <c r="A70" s="1"/>
      <c r="B70" s="1"/>
      <c r="C70" s="1"/>
      <c r="D70" s="1"/>
      <c r="E70" s="1"/>
      <c r="F70" s="1"/>
      <c r="G70" s="3"/>
      <c r="H70" s="3"/>
      <c r="I70" s="25"/>
      <c r="J70" s="1"/>
    </row>
    <row r="71" spans="1:10" x14ac:dyDescent="0.15">
      <c r="A71" s="1"/>
      <c r="B71" s="1"/>
      <c r="C71" s="1"/>
      <c r="D71" s="1"/>
      <c r="E71" s="1"/>
      <c r="F71" s="1"/>
      <c r="G71" s="3"/>
      <c r="H71" s="3"/>
      <c r="I71" s="25"/>
      <c r="J71" s="1"/>
    </row>
    <row r="72" spans="1:10" x14ac:dyDescent="0.15">
      <c r="A72" s="1"/>
      <c r="B72" s="1"/>
      <c r="C72" s="1"/>
      <c r="D72" s="1"/>
      <c r="E72" s="1"/>
      <c r="F72" s="1"/>
      <c r="G72" s="3"/>
      <c r="H72" s="3"/>
      <c r="I72" s="25"/>
      <c r="J72" s="1"/>
    </row>
    <row r="73" spans="1:10" x14ac:dyDescent="0.15">
      <c r="A73" s="1"/>
      <c r="B73" s="1"/>
      <c r="C73" s="1"/>
      <c r="D73" s="1"/>
      <c r="E73" s="1"/>
      <c r="F73" s="1"/>
      <c r="G73" s="3"/>
      <c r="H73" s="3"/>
      <c r="I73" s="25"/>
      <c r="J73" s="1"/>
    </row>
    <row r="74" spans="1:10" x14ac:dyDescent="0.15">
      <c r="A74" s="1"/>
      <c r="B74" s="1"/>
      <c r="C74" s="1"/>
      <c r="D74" s="1"/>
      <c r="E74" s="1"/>
      <c r="F74" s="1"/>
      <c r="G74" s="3"/>
      <c r="H74" s="3"/>
      <c r="I74" s="25"/>
      <c r="J74" s="1"/>
    </row>
    <row r="75" spans="1:10" x14ac:dyDescent="0.15">
      <c r="A75" s="1"/>
      <c r="B75" s="1"/>
      <c r="C75" s="1"/>
      <c r="D75" s="1"/>
      <c r="E75" s="1"/>
      <c r="F75" s="1"/>
      <c r="G75" s="3"/>
      <c r="H75" s="3"/>
      <c r="I75" s="25"/>
      <c r="J75" s="1"/>
    </row>
    <row r="76" spans="1:10" x14ac:dyDescent="0.15">
      <c r="A76" s="1"/>
      <c r="B76" s="1"/>
      <c r="C76" s="1"/>
      <c r="D76" s="1"/>
      <c r="E76" s="1"/>
      <c r="F76" s="1"/>
      <c r="G76" s="3"/>
      <c r="H76" s="3"/>
      <c r="I76" s="25"/>
      <c r="J76" s="1"/>
    </row>
    <row r="77" spans="1:10" x14ac:dyDescent="0.15">
      <c r="A77" s="1"/>
      <c r="B77" s="1"/>
      <c r="C77" s="1"/>
      <c r="D77" s="1"/>
      <c r="E77" s="1"/>
      <c r="F77" s="1"/>
      <c r="G77" s="3"/>
      <c r="H77" s="3"/>
      <c r="I77" s="25"/>
      <c r="J77" s="1"/>
    </row>
    <row r="78" spans="1:10" x14ac:dyDescent="0.15">
      <c r="A78" s="1"/>
      <c r="B78" s="1"/>
      <c r="C78" s="1"/>
      <c r="D78" s="1"/>
      <c r="E78" s="1"/>
      <c r="F78" s="1"/>
      <c r="G78" s="3"/>
      <c r="H78" s="3"/>
      <c r="I78" s="25"/>
      <c r="J78" s="1"/>
    </row>
    <row r="79" spans="1:10" x14ac:dyDescent="0.15">
      <c r="A79" s="1"/>
      <c r="B79" s="1"/>
      <c r="C79" s="1"/>
      <c r="D79" s="1"/>
      <c r="E79" s="1"/>
      <c r="F79" s="1"/>
      <c r="G79" s="3"/>
      <c r="H79" s="3"/>
      <c r="I79" s="25"/>
      <c r="J79" s="1"/>
    </row>
    <row r="80" spans="1:10" x14ac:dyDescent="0.15">
      <c r="A80" s="1"/>
      <c r="B80" s="1"/>
      <c r="C80" s="1"/>
      <c r="D80" s="1"/>
      <c r="E80" s="1"/>
      <c r="F80" s="1"/>
      <c r="G80" s="3"/>
      <c r="H80" s="3"/>
      <c r="I80" s="25"/>
      <c r="J80" s="1"/>
    </row>
    <row r="81" spans="1:10" x14ac:dyDescent="0.15">
      <c r="A81" s="1"/>
      <c r="B81" s="1"/>
      <c r="C81" s="1"/>
      <c r="D81" s="1"/>
      <c r="E81" s="1"/>
      <c r="F81" s="1"/>
      <c r="G81" s="3"/>
      <c r="H81" s="3"/>
      <c r="I81" s="25"/>
      <c r="J81" s="1"/>
    </row>
    <row r="82" spans="1:10" x14ac:dyDescent="0.15">
      <c r="A82" s="1"/>
      <c r="B82" s="1"/>
      <c r="C82" s="1"/>
      <c r="D82" s="1"/>
      <c r="E82" s="1"/>
      <c r="F82" s="1"/>
      <c r="G82" s="3"/>
      <c r="H82" s="3"/>
      <c r="I82" s="25"/>
      <c r="J82" s="1"/>
    </row>
    <row r="83" spans="1:10" x14ac:dyDescent="0.15">
      <c r="A83" s="1"/>
      <c r="B83" s="1"/>
      <c r="C83" s="1"/>
      <c r="D83" s="1"/>
      <c r="E83" s="1"/>
      <c r="F83" s="1"/>
      <c r="G83" s="3"/>
      <c r="H83" s="3"/>
      <c r="I83" s="25"/>
      <c r="J83" s="1"/>
    </row>
    <row r="84" spans="1:10" x14ac:dyDescent="0.15">
      <c r="A84" s="1"/>
      <c r="B84" s="1"/>
      <c r="C84" s="1"/>
      <c r="D84" s="1"/>
      <c r="E84" s="1"/>
      <c r="F84" s="1"/>
      <c r="G84" s="3"/>
      <c r="H84" s="3"/>
      <c r="I84" s="25"/>
      <c r="J84" s="1"/>
    </row>
    <row r="85" spans="1:10" x14ac:dyDescent="0.15">
      <c r="A85" s="1"/>
      <c r="B85" s="1"/>
      <c r="C85" s="1"/>
      <c r="D85" s="1"/>
      <c r="E85" s="1"/>
      <c r="F85" s="1"/>
      <c r="G85" s="3"/>
      <c r="H85" s="3"/>
      <c r="I85" s="25"/>
      <c r="J85" s="1"/>
    </row>
    <row r="86" spans="1:10" x14ac:dyDescent="0.15">
      <c r="A86" s="1"/>
      <c r="B86" s="1"/>
      <c r="C86" s="1"/>
      <c r="D86" s="1"/>
      <c r="E86" s="1"/>
      <c r="F86" s="1"/>
      <c r="G86" s="3"/>
      <c r="H86" s="3"/>
      <c r="I86" s="25"/>
      <c r="J86" s="1"/>
    </row>
    <row r="87" spans="1:10" x14ac:dyDescent="0.15">
      <c r="A87" s="1"/>
      <c r="B87" s="1"/>
      <c r="C87" s="1"/>
      <c r="D87" s="1"/>
      <c r="E87" s="1"/>
      <c r="F87" s="1"/>
      <c r="G87" s="3"/>
      <c r="H87" s="3"/>
      <c r="I87" s="25"/>
      <c r="J87" s="1"/>
    </row>
    <row r="88" spans="1:10" x14ac:dyDescent="0.15">
      <c r="A88" s="1"/>
      <c r="B88" s="1"/>
      <c r="C88" s="1"/>
      <c r="D88" s="1"/>
      <c r="E88" s="1"/>
      <c r="F88" s="1"/>
      <c r="G88" s="3"/>
      <c r="H88" s="3"/>
      <c r="I88" s="25"/>
      <c r="J88" s="1"/>
    </row>
    <row r="89" spans="1:10" x14ac:dyDescent="0.15">
      <c r="A89" s="1"/>
      <c r="B89" s="1"/>
      <c r="C89" s="1"/>
      <c r="D89" s="1"/>
      <c r="E89" s="1"/>
      <c r="F89" s="1"/>
      <c r="G89" s="3"/>
      <c r="H89" s="3"/>
      <c r="I89" s="25"/>
      <c r="J89" s="1"/>
    </row>
    <row r="90" spans="1:10" x14ac:dyDescent="0.15">
      <c r="A90" s="1"/>
      <c r="B90" s="1"/>
      <c r="C90" s="1"/>
      <c r="D90" s="1"/>
      <c r="E90" s="1"/>
      <c r="F90" s="1"/>
      <c r="G90" s="3"/>
      <c r="H90" s="3"/>
      <c r="I90" s="25"/>
      <c r="J90" s="1"/>
    </row>
    <row r="91" spans="1:10" x14ac:dyDescent="0.15">
      <c r="A91" s="1"/>
      <c r="B91" s="1"/>
      <c r="C91" s="1"/>
      <c r="D91" s="1"/>
      <c r="E91" s="1"/>
      <c r="F91" s="1"/>
      <c r="G91" s="3"/>
      <c r="H91" s="3"/>
      <c r="I91" s="25"/>
      <c r="J91" s="1"/>
    </row>
    <row r="92" spans="1:10" x14ac:dyDescent="0.15">
      <c r="A92" s="1"/>
      <c r="B92" s="1"/>
      <c r="C92" s="1"/>
      <c r="D92" s="1"/>
      <c r="E92" s="1"/>
      <c r="F92" s="1"/>
      <c r="G92" s="3"/>
      <c r="H92" s="3"/>
      <c r="I92" s="25"/>
      <c r="J92" s="1"/>
    </row>
    <row r="93" spans="1:10" x14ac:dyDescent="0.15">
      <c r="A93" s="1"/>
      <c r="B93" s="1"/>
      <c r="C93" s="1"/>
      <c r="D93" s="1"/>
      <c r="E93" s="1"/>
      <c r="F93" s="1"/>
      <c r="G93" s="3"/>
      <c r="H93" s="3"/>
      <c r="I93" s="25"/>
      <c r="J93" s="1"/>
    </row>
    <row r="94" spans="1:10" x14ac:dyDescent="0.15">
      <c r="A94" s="1"/>
      <c r="B94" s="1"/>
      <c r="C94" s="1"/>
      <c r="D94" s="1"/>
      <c r="E94" s="1"/>
      <c r="F94" s="1"/>
      <c r="G94" s="3"/>
      <c r="H94" s="3"/>
      <c r="I94" s="25"/>
      <c r="J94" s="1"/>
    </row>
    <row r="95" spans="1:10" x14ac:dyDescent="0.15">
      <c r="A95" s="1"/>
      <c r="B95" s="1"/>
      <c r="C95" s="1"/>
      <c r="D95" s="1"/>
      <c r="E95" s="1"/>
      <c r="F95" s="1"/>
      <c r="G95" s="3"/>
      <c r="H95" s="3"/>
      <c r="I95" s="25"/>
      <c r="J95" s="1"/>
    </row>
    <row r="96" spans="1:10" x14ac:dyDescent="0.15">
      <c r="A96" s="1"/>
      <c r="B96" s="1"/>
      <c r="C96" s="1"/>
      <c r="D96" s="1"/>
      <c r="E96" s="1"/>
      <c r="F96" s="1"/>
      <c r="G96" s="3"/>
      <c r="H96" s="3"/>
      <c r="I96" s="25"/>
      <c r="J96" s="1"/>
    </row>
    <row r="97" spans="1:10" x14ac:dyDescent="0.15">
      <c r="A97" s="1"/>
      <c r="B97" s="1"/>
      <c r="C97" s="1"/>
      <c r="D97" s="1"/>
      <c r="E97" s="1"/>
      <c r="F97" s="1"/>
      <c r="G97" s="3"/>
      <c r="H97" s="3"/>
      <c r="I97" s="25"/>
      <c r="J97" s="1"/>
    </row>
    <row r="98" spans="1:10" x14ac:dyDescent="0.15">
      <c r="A98" s="1"/>
      <c r="B98" s="1"/>
      <c r="C98" s="1"/>
      <c r="D98" s="1"/>
      <c r="E98" s="1"/>
      <c r="F98" s="1"/>
      <c r="G98" s="3"/>
      <c r="H98" s="3"/>
      <c r="I98" s="25"/>
      <c r="J98" s="1"/>
    </row>
    <row r="99" spans="1:10" x14ac:dyDescent="0.15">
      <c r="A99" s="1"/>
      <c r="B99" s="1"/>
      <c r="C99" s="1"/>
      <c r="D99" s="1"/>
      <c r="E99" s="1"/>
      <c r="F99" s="1"/>
      <c r="G99" s="3"/>
      <c r="H99" s="3"/>
      <c r="I99" s="25"/>
      <c r="J99" s="1"/>
    </row>
    <row r="100" spans="1:10" x14ac:dyDescent="0.15">
      <c r="A100" s="1"/>
      <c r="B100" s="1"/>
      <c r="C100" s="1"/>
      <c r="D100" s="1"/>
      <c r="E100" s="1"/>
      <c r="F100" s="1"/>
      <c r="G100" s="3"/>
      <c r="H100" s="3"/>
      <c r="I100" s="25"/>
      <c r="J100" s="1"/>
    </row>
    <row r="101" spans="1:10" x14ac:dyDescent="0.15">
      <c r="A101" s="1"/>
      <c r="B101" s="1"/>
      <c r="C101" s="1"/>
      <c r="D101" s="1"/>
      <c r="E101" s="1"/>
      <c r="F101" s="1"/>
      <c r="G101" s="3"/>
      <c r="H101" s="3"/>
      <c r="I101" s="25"/>
      <c r="J101" s="1"/>
    </row>
    <row r="102" spans="1:10" x14ac:dyDescent="0.15">
      <c r="A102" s="1"/>
      <c r="B102" s="1"/>
      <c r="C102" s="1"/>
      <c r="D102" s="1"/>
      <c r="E102" s="1"/>
      <c r="F102" s="1"/>
      <c r="G102" s="3"/>
      <c r="H102" s="3"/>
      <c r="I102" s="25"/>
      <c r="J102" s="1"/>
    </row>
    <row r="103" spans="1:10" x14ac:dyDescent="0.15">
      <c r="A103" s="1"/>
      <c r="B103" s="1"/>
      <c r="C103" s="1"/>
      <c r="D103" s="1"/>
      <c r="E103" s="1"/>
      <c r="F103" s="1"/>
      <c r="G103" s="3"/>
      <c r="H103" s="3"/>
      <c r="I103" s="25"/>
      <c r="J103" s="1"/>
    </row>
    <row r="104" spans="1:10" x14ac:dyDescent="0.15">
      <c r="A104" s="1"/>
      <c r="B104" s="1"/>
      <c r="C104" s="1"/>
      <c r="D104" s="1"/>
      <c r="E104" s="1"/>
      <c r="F104" s="1"/>
      <c r="G104" s="3"/>
      <c r="H104" s="3"/>
      <c r="I104" s="25"/>
      <c r="J104" s="1"/>
    </row>
    <row r="105" spans="1:10" x14ac:dyDescent="0.15">
      <c r="A105" s="1"/>
      <c r="B105" s="1"/>
      <c r="C105" s="1"/>
      <c r="D105" s="1"/>
      <c r="E105" s="1"/>
      <c r="F105" s="1"/>
      <c r="G105" s="3"/>
      <c r="H105" s="3"/>
      <c r="I105" s="25"/>
      <c r="J105" s="1"/>
    </row>
    <row r="106" spans="1:10" x14ac:dyDescent="0.15">
      <c r="A106" s="1"/>
      <c r="B106" s="1"/>
      <c r="C106" s="1"/>
      <c r="D106" s="1"/>
      <c r="E106" s="1"/>
      <c r="F106" s="1"/>
      <c r="G106" s="3"/>
      <c r="H106" s="3"/>
      <c r="I106" s="25"/>
      <c r="J106" s="1"/>
    </row>
    <row r="107" spans="1:10" x14ac:dyDescent="0.15">
      <c r="A107" s="1"/>
      <c r="B107" s="1"/>
      <c r="C107" s="1"/>
      <c r="D107" s="1"/>
      <c r="E107" s="1"/>
      <c r="F107" s="1"/>
      <c r="G107" s="3"/>
      <c r="H107" s="3"/>
      <c r="I107" s="25"/>
      <c r="J107" s="1"/>
    </row>
    <row r="108" spans="1:10" x14ac:dyDescent="0.15">
      <c r="A108" s="1"/>
      <c r="B108" s="1"/>
      <c r="C108" s="1"/>
      <c r="D108" s="1"/>
      <c r="E108" s="1"/>
      <c r="F108" s="1"/>
      <c r="G108" s="3"/>
      <c r="H108" s="3"/>
      <c r="I108" s="25"/>
      <c r="J108" s="1"/>
    </row>
    <row r="109" spans="1:10" x14ac:dyDescent="0.15">
      <c r="A109" s="1"/>
      <c r="B109" s="1"/>
      <c r="C109" s="1"/>
      <c r="D109" s="1"/>
      <c r="E109" s="1"/>
      <c r="F109" s="1"/>
      <c r="G109" s="3"/>
      <c r="H109" s="3"/>
      <c r="I109" s="25"/>
      <c r="J109" s="1"/>
    </row>
    <row r="110" spans="1:10" x14ac:dyDescent="0.15">
      <c r="A110" s="1"/>
      <c r="B110" s="1"/>
      <c r="C110" s="1"/>
      <c r="D110" s="1"/>
      <c r="E110" s="1"/>
      <c r="F110" s="1"/>
      <c r="G110" s="3"/>
      <c r="H110" s="3"/>
      <c r="I110" s="25"/>
      <c r="J110" s="1"/>
    </row>
    <row r="111" spans="1:10" x14ac:dyDescent="0.15">
      <c r="A111" s="1"/>
      <c r="B111" s="1"/>
      <c r="C111" s="1"/>
      <c r="D111" s="1"/>
      <c r="E111" s="1"/>
      <c r="F111" s="1"/>
      <c r="G111" s="3"/>
      <c r="H111" s="3"/>
      <c r="I111" s="25"/>
      <c r="J111" s="1"/>
    </row>
    <row r="112" spans="1:10" x14ac:dyDescent="0.15">
      <c r="A112" s="1"/>
      <c r="B112" s="1"/>
      <c r="C112" s="1"/>
      <c r="D112" s="1"/>
      <c r="E112" s="1"/>
      <c r="F112" s="1"/>
      <c r="G112" s="3"/>
      <c r="H112" s="3"/>
      <c r="I112" s="25"/>
      <c r="J112" s="1"/>
    </row>
    <row r="113" spans="1:10" x14ac:dyDescent="0.15">
      <c r="A113" s="1"/>
      <c r="B113" s="1"/>
      <c r="C113" s="1"/>
      <c r="D113" s="1"/>
      <c r="E113" s="1"/>
      <c r="F113" s="1"/>
      <c r="G113" s="3"/>
      <c r="H113" s="3"/>
      <c r="I113" s="25"/>
      <c r="J113" s="1"/>
    </row>
    <row r="114" spans="1:10" x14ac:dyDescent="0.15">
      <c r="A114" s="1"/>
      <c r="B114" s="1"/>
      <c r="C114" s="1"/>
      <c r="D114" s="1"/>
      <c r="E114" s="1"/>
      <c r="F114" s="1"/>
      <c r="G114" s="3"/>
      <c r="H114" s="3"/>
      <c r="I114" s="25"/>
      <c r="J114" s="1"/>
    </row>
    <row r="115" spans="1:10" x14ac:dyDescent="0.15">
      <c r="A115" s="1"/>
      <c r="B115" s="1"/>
      <c r="C115" s="1"/>
      <c r="D115" s="1"/>
      <c r="E115" s="1"/>
      <c r="F115" s="1"/>
      <c r="G115" s="3"/>
      <c r="H115" s="3"/>
      <c r="I115" s="25"/>
      <c r="J115" s="1"/>
    </row>
    <row r="116" spans="1:10" x14ac:dyDescent="0.15">
      <c r="A116" s="1"/>
      <c r="B116" s="1"/>
      <c r="C116" s="1"/>
      <c r="D116" s="1"/>
      <c r="E116" s="1"/>
      <c r="F116" s="1"/>
      <c r="G116" s="3"/>
      <c r="H116" s="3"/>
      <c r="I116" s="25"/>
      <c r="J116" s="1"/>
    </row>
    <row r="117" spans="1:10" x14ac:dyDescent="0.15">
      <c r="A117" s="1"/>
      <c r="B117" s="1"/>
      <c r="C117" s="1"/>
      <c r="D117" s="1"/>
      <c r="E117" s="1"/>
      <c r="F117" s="1"/>
      <c r="G117" s="3"/>
      <c r="H117" s="3"/>
      <c r="I117" s="25"/>
      <c r="J117" s="1"/>
    </row>
    <row r="118" spans="1:10" x14ac:dyDescent="0.15">
      <c r="A118" s="1"/>
      <c r="B118" s="1"/>
      <c r="C118" s="1"/>
      <c r="D118" s="1"/>
      <c r="E118" s="1"/>
      <c r="F118" s="1"/>
      <c r="G118" s="3"/>
      <c r="H118" s="3"/>
      <c r="I118" s="25"/>
      <c r="J118" s="1"/>
    </row>
    <row r="119" spans="1:10" x14ac:dyDescent="0.15">
      <c r="A119" s="1"/>
      <c r="B119" s="1"/>
      <c r="C119" s="1"/>
      <c r="D119" s="1"/>
      <c r="E119" s="1"/>
      <c r="F119" s="1"/>
      <c r="G119" s="3"/>
      <c r="H119" s="3"/>
      <c r="I119" s="25"/>
      <c r="J119" s="1"/>
    </row>
    <row r="120" spans="1:10" x14ac:dyDescent="0.15">
      <c r="A120" s="1"/>
      <c r="B120" s="1"/>
      <c r="C120" s="1"/>
      <c r="D120" s="1"/>
      <c r="E120" s="1"/>
      <c r="F120" s="1"/>
      <c r="G120" s="3"/>
      <c r="H120" s="3"/>
      <c r="I120" s="25"/>
      <c r="J120" s="1"/>
    </row>
    <row r="121" spans="1:10" x14ac:dyDescent="0.15">
      <c r="A121" s="1"/>
      <c r="B121" s="1"/>
      <c r="C121" s="1"/>
      <c r="D121" s="1"/>
      <c r="E121" s="1"/>
      <c r="F121" s="1"/>
      <c r="G121" s="3"/>
      <c r="H121" s="3"/>
      <c r="I121" s="25"/>
      <c r="J121" s="1"/>
    </row>
    <row r="122" spans="1:10" x14ac:dyDescent="0.15">
      <c r="A122" s="1"/>
      <c r="B122" s="1"/>
      <c r="C122" s="1"/>
      <c r="D122" s="1"/>
      <c r="E122" s="1"/>
      <c r="F122" s="1"/>
      <c r="G122" s="3"/>
      <c r="H122" s="3"/>
      <c r="I122" s="25"/>
      <c r="J122" s="1"/>
    </row>
    <row r="123" spans="1:10" x14ac:dyDescent="0.15">
      <c r="A123" s="1"/>
      <c r="B123" s="1"/>
      <c r="C123" s="1"/>
      <c r="D123" s="1"/>
      <c r="E123" s="1"/>
      <c r="F123" s="1"/>
      <c r="G123" s="3"/>
      <c r="H123" s="3"/>
      <c r="I123" s="25"/>
      <c r="J123" s="1"/>
    </row>
    <row r="124" spans="1:10" x14ac:dyDescent="0.15">
      <c r="A124" s="1"/>
      <c r="B124" s="1"/>
      <c r="C124" s="1"/>
      <c r="D124" s="1"/>
      <c r="E124" s="1"/>
      <c r="F124" s="1"/>
      <c r="G124" s="3"/>
      <c r="H124" s="3"/>
      <c r="I124" s="25"/>
      <c r="J124" s="1"/>
    </row>
    <row r="125" spans="1:10" x14ac:dyDescent="0.15">
      <c r="A125" s="1"/>
      <c r="B125" s="1"/>
      <c r="C125" s="1"/>
      <c r="D125" s="1"/>
      <c r="E125" s="1"/>
      <c r="F125" s="1"/>
      <c r="G125" s="3"/>
      <c r="H125" s="3"/>
      <c r="I125" s="25"/>
      <c r="J125" s="1"/>
    </row>
    <row r="126" spans="1:10" x14ac:dyDescent="0.15">
      <c r="A126" s="1"/>
      <c r="B126" s="1"/>
      <c r="C126" s="1"/>
      <c r="D126" s="1"/>
      <c r="E126" s="1"/>
      <c r="F126" s="1"/>
      <c r="G126" s="3"/>
      <c r="H126" s="3"/>
      <c r="I126" s="25"/>
      <c r="J126" s="1"/>
    </row>
    <row r="127" spans="1:10" x14ac:dyDescent="0.15">
      <c r="A127" s="1"/>
      <c r="B127" s="1"/>
      <c r="C127" s="1"/>
      <c r="D127" s="1"/>
      <c r="E127" s="1"/>
      <c r="F127" s="1"/>
      <c r="G127" s="3"/>
      <c r="H127" s="3"/>
      <c r="I127" s="25"/>
      <c r="J127" s="1"/>
    </row>
    <row r="128" spans="1:10" x14ac:dyDescent="0.15">
      <c r="A128" s="1"/>
      <c r="B128" s="1"/>
      <c r="C128" s="1"/>
      <c r="D128" s="1"/>
      <c r="E128" s="1"/>
      <c r="F128" s="1"/>
      <c r="G128" s="3"/>
      <c r="H128" s="3"/>
      <c r="I128" s="25"/>
      <c r="J128" s="1"/>
    </row>
    <row r="129" spans="1:10" x14ac:dyDescent="0.15">
      <c r="A129" s="1"/>
      <c r="B129" s="1"/>
      <c r="C129" s="1"/>
      <c r="D129" s="1"/>
      <c r="E129" s="1"/>
      <c r="F129" s="1"/>
      <c r="G129" s="3"/>
      <c r="H129" s="3"/>
      <c r="I129" s="25"/>
      <c r="J129" s="1"/>
    </row>
    <row r="130" spans="1:10" x14ac:dyDescent="0.15">
      <c r="A130" s="1"/>
      <c r="B130" s="1"/>
      <c r="C130" s="1"/>
      <c r="D130" s="1"/>
      <c r="E130" s="1"/>
      <c r="F130" s="1"/>
      <c r="G130" s="3"/>
      <c r="H130" s="3"/>
      <c r="I130" s="25"/>
      <c r="J130" s="1"/>
    </row>
    <row r="131" spans="1:10" x14ac:dyDescent="0.15">
      <c r="A131" s="1"/>
      <c r="B131" s="1"/>
      <c r="C131" s="1"/>
      <c r="D131" s="1"/>
      <c r="E131" s="1"/>
      <c r="F131" s="1"/>
      <c r="G131" s="3"/>
      <c r="H131" s="3"/>
      <c r="I131" s="25"/>
      <c r="J131" s="1"/>
    </row>
    <row r="132" spans="1:10" x14ac:dyDescent="0.15">
      <c r="A132" s="1"/>
      <c r="B132" s="1"/>
      <c r="C132" s="1"/>
      <c r="D132" s="1"/>
      <c r="E132" s="1"/>
      <c r="F132" s="1"/>
      <c r="G132" s="3"/>
      <c r="H132" s="3"/>
      <c r="I132" s="25"/>
      <c r="J132" s="1"/>
    </row>
    <row r="133" spans="1:10" x14ac:dyDescent="0.15">
      <c r="A133" s="1"/>
      <c r="B133" s="1"/>
      <c r="C133" s="1"/>
      <c r="D133" s="1"/>
      <c r="E133" s="1"/>
      <c r="F133" s="1"/>
      <c r="G133" s="3"/>
      <c r="H133" s="3"/>
      <c r="I133" s="25"/>
      <c r="J133" s="1"/>
    </row>
    <row r="134" spans="1:10" x14ac:dyDescent="0.15">
      <c r="A134" s="1"/>
      <c r="B134" s="1"/>
      <c r="C134" s="1"/>
      <c r="D134" s="1"/>
      <c r="E134" s="1"/>
      <c r="F134" s="1"/>
      <c r="G134" s="3"/>
      <c r="H134" s="3"/>
      <c r="I134" s="25"/>
      <c r="J134" s="1"/>
    </row>
    <row r="135" spans="1:10" x14ac:dyDescent="0.15">
      <c r="A135" s="1"/>
      <c r="B135" s="1"/>
      <c r="C135" s="1"/>
      <c r="D135" s="1"/>
      <c r="E135" s="1"/>
      <c r="F135" s="1"/>
      <c r="G135" s="3"/>
      <c r="H135" s="3"/>
      <c r="I135" s="25"/>
      <c r="J135" s="1"/>
    </row>
  </sheetData>
  <mergeCells count="4">
    <mergeCell ref="A2:A5"/>
    <mergeCell ref="C2:F4"/>
    <mergeCell ref="F13:F15"/>
    <mergeCell ref="A16:D16"/>
  </mergeCells>
  <phoneticPr fontId="4"/>
  <conditionalFormatting sqref="D7">
    <cfRule type="expression" dxfId="189" priority="4">
      <formula>LEN(D7)&gt;0</formula>
    </cfRule>
  </conditionalFormatting>
  <conditionalFormatting sqref="E13">
    <cfRule type="expression" dxfId="188" priority="3">
      <formula>LEN(E13)&gt;0</formula>
    </cfRule>
  </conditionalFormatting>
  <conditionalFormatting sqref="E14">
    <cfRule type="expression" dxfId="187" priority="2">
      <formula>LEN(E14)&gt;0</formula>
    </cfRule>
  </conditionalFormatting>
  <conditionalFormatting sqref="E15">
    <cfRule type="expression" dxfId="186" priority="1">
      <formula>LEN(E15)&gt;0</formula>
    </cfRule>
  </conditionalFormatting>
  <pageMargins left="0.7" right="0.7" top="0.75" bottom="0.75" header="0.3" footer="0.3"/>
  <pageSetup paperSize="9" orientation="portrait" r:id="rId1"/>
  <ignoredErrors>
    <ignoredError sqref="E13" unlocked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Z38"/>
  <sheetViews>
    <sheetView showZeros="0" zoomScale="90" zoomScaleNormal="90" workbookViewId="0"/>
  </sheetViews>
  <sheetFormatPr defaultRowHeight="13.5" x14ac:dyDescent="0.15"/>
  <cols>
    <col min="1" max="1" width="17.375" style="5" customWidth="1"/>
    <col min="2" max="6" width="18.75" style="5" customWidth="1"/>
    <col min="7" max="7" width="18.75" style="4" customWidth="1"/>
    <col min="8" max="9" width="1.25" style="4" customWidth="1"/>
    <col min="10" max="10" width="25" style="4" customWidth="1"/>
    <col min="11" max="11" width="1.25" style="4" customWidth="1"/>
    <col min="12" max="12" width="3.625" style="10" customWidth="1"/>
    <col min="13" max="14" width="9" style="886" customWidth="1"/>
    <col min="15" max="15" width="14.375" style="887" customWidth="1"/>
    <col min="16" max="16" width="9" style="888"/>
    <col min="17" max="16384" width="9" style="5"/>
  </cols>
  <sheetData>
    <row r="1" spans="1:26" ht="12.75" customHeight="1" thickBot="1" x14ac:dyDescent="0.2">
      <c r="A1" s="24" t="s">
        <v>152</v>
      </c>
      <c r="B1" s="1"/>
      <c r="C1" s="1"/>
      <c r="D1" s="1"/>
      <c r="E1" s="1"/>
      <c r="F1" s="1"/>
      <c r="G1" s="2"/>
      <c r="H1" s="2"/>
      <c r="I1" s="2"/>
      <c r="J1" s="2"/>
      <c r="K1" s="2"/>
      <c r="L1" s="3"/>
      <c r="M1" s="881"/>
      <c r="N1" s="881"/>
      <c r="O1" s="882" t="s">
        <v>354</v>
      </c>
      <c r="P1" s="882"/>
      <c r="Q1" s="1"/>
      <c r="R1" s="1"/>
      <c r="S1" s="1"/>
    </row>
    <row r="2" spans="1:26" ht="9" customHeight="1" thickTop="1" x14ac:dyDescent="0.15">
      <c r="A2" s="1028" t="s">
        <v>316</v>
      </c>
      <c r="B2" s="1029" t="str">
        <f>(初期設定!D3)</f>
        <v>第44回宮崎県高等学校総合文化祭 放送部門　
第47回全国高等学校総合文化祭放送部門　宮崎県予選
参加申込及び部顧問（運営委員）の動静調査の入力</v>
      </c>
      <c r="C2" s="1030"/>
      <c r="D2" s="1030"/>
      <c r="E2" s="1031"/>
      <c r="F2" s="1024" t="s">
        <v>10</v>
      </c>
      <c r="G2" s="1024" t="s">
        <v>346</v>
      </c>
      <c r="H2" s="14"/>
      <c r="I2" s="14"/>
      <c r="J2" s="14"/>
      <c r="K2" s="14"/>
      <c r="L2" s="14"/>
      <c r="M2" s="883"/>
      <c r="N2" s="883" t="s">
        <v>399</v>
      </c>
      <c r="O2" s="884" t="s">
        <v>385</v>
      </c>
      <c r="P2" s="882"/>
      <c r="Q2" s="2"/>
      <c r="R2" s="2"/>
      <c r="S2" s="3"/>
      <c r="T2" s="17"/>
      <c r="U2" s="18"/>
      <c r="V2" s="19"/>
      <c r="W2" s="12"/>
      <c r="X2" s="10"/>
      <c r="Y2" s="20"/>
      <c r="Z2" s="15"/>
    </row>
    <row r="3" spans="1:26" ht="42" customHeight="1" thickBot="1" x14ac:dyDescent="0.2">
      <c r="A3" s="1028"/>
      <c r="B3" s="1032"/>
      <c r="C3" s="1033"/>
      <c r="D3" s="1033"/>
      <c r="E3" s="1034"/>
      <c r="F3" s="1025"/>
      <c r="G3" s="1025"/>
      <c r="H3" s="14"/>
      <c r="I3" s="14"/>
      <c r="J3" s="14"/>
      <c r="K3" s="14"/>
      <c r="L3" s="14"/>
      <c r="M3" s="883"/>
      <c r="N3" s="883"/>
      <c r="O3" s="882" t="s">
        <v>73</v>
      </c>
      <c r="P3" s="882"/>
      <c r="Q3" s="2"/>
      <c r="R3" s="2"/>
      <c r="S3" s="3"/>
      <c r="T3" s="17"/>
      <c r="U3" s="18"/>
      <c r="V3" s="19"/>
      <c r="W3" s="12"/>
      <c r="X3" s="10"/>
      <c r="Y3" s="20"/>
      <c r="Z3" s="15"/>
    </row>
    <row r="4" spans="1:26" ht="42" customHeight="1" thickTop="1" thickBot="1" x14ac:dyDescent="0.2">
      <c r="A4" s="1028"/>
      <c r="B4" s="1035"/>
      <c r="C4" s="1036"/>
      <c r="D4" s="1036"/>
      <c r="E4" s="1037"/>
      <c r="F4" s="716">
        <f>(Ⅰ!C9)</f>
        <v>0</v>
      </c>
      <c r="G4" s="717" t="str">
        <f>(Ⅱ!J15)</f>
        <v/>
      </c>
      <c r="H4" s="14"/>
      <c r="I4" s="14"/>
      <c r="J4" s="14"/>
      <c r="K4" s="14"/>
      <c r="L4" s="14"/>
      <c r="M4" s="883"/>
      <c r="N4" s="883"/>
      <c r="O4" s="882" t="s">
        <v>147</v>
      </c>
      <c r="P4" s="882"/>
      <c r="Q4" s="2"/>
      <c r="R4" s="2"/>
      <c r="S4" s="3"/>
      <c r="T4" s="17"/>
      <c r="U4" s="18"/>
      <c r="V4" s="19"/>
      <c r="W4" s="12"/>
      <c r="X4" s="10"/>
      <c r="Y4" s="20"/>
      <c r="Z4" s="15"/>
    </row>
    <row r="5" spans="1:26" ht="3" customHeight="1" thickTop="1" x14ac:dyDescent="0.15">
      <c r="A5" s="1028"/>
      <c r="B5" s="1"/>
      <c r="C5" s="1"/>
      <c r="D5" s="1"/>
      <c r="E5" s="1"/>
      <c r="F5" s="1"/>
      <c r="G5" s="2"/>
      <c r="H5" s="2"/>
      <c r="I5" s="2"/>
      <c r="J5" s="2"/>
      <c r="K5" s="2"/>
      <c r="L5" s="3"/>
      <c r="M5" s="881"/>
      <c r="N5" s="881"/>
      <c r="O5" s="882"/>
      <c r="P5" s="882"/>
      <c r="Q5" s="1"/>
      <c r="R5" s="1"/>
      <c r="S5" s="1"/>
    </row>
    <row r="6" spans="1:26" ht="3" customHeight="1" x14ac:dyDescent="0.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881"/>
      <c r="N6" s="881" t="s">
        <v>400</v>
      </c>
      <c r="O6" s="882" t="s">
        <v>365</v>
      </c>
      <c r="P6" s="882"/>
      <c r="Q6" s="1"/>
      <c r="R6" s="1"/>
      <c r="S6" s="1"/>
    </row>
    <row r="7" spans="1:26" ht="3" customHeight="1" thickBot="1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881"/>
      <c r="N7" s="881"/>
      <c r="O7" s="885" t="s">
        <v>148</v>
      </c>
      <c r="P7" s="882" t="s">
        <v>74</v>
      </c>
      <c r="Q7" s="1"/>
      <c r="R7" s="1"/>
      <c r="S7" s="1"/>
    </row>
    <row r="8" spans="1:26" ht="24" customHeight="1" thickBot="1" x14ac:dyDescent="0.2">
      <c r="A8" s="1"/>
      <c r="B8" s="968" t="s">
        <v>337</v>
      </c>
      <c r="C8" s="969"/>
      <c r="D8" s="969"/>
      <c r="E8" s="969"/>
      <c r="F8" s="969"/>
      <c r="G8" s="970"/>
      <c r="H8" s="2"/>
      <c r="I8" s="2"/>
      <c r="J8" s="2"/>
      <c r="K8" s="2"/>
      <c r="L8" s="3"/>
      <c r="M8" s="881"/>
      <c r="N8" s="881"/>
      <c r="O8" s="885" t="s">
        <v>149</v>
      </c>
      <c r="P8" s="881" t="s">
        <v>317</v>
      </c>
      <c r="Q8" s="1"/>
      <c r="R8" s="1"/>
      <c r="S8" s="1"/>
    </row>
    <row r="9" spans="1:26" ht="7.5" customHeight="1" thickBo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881"/>
      <c r="N9" s="881"/>
      <c r="O9" s="885" t="s">
        <v>150</v>
      </c>
      <c r="P9" s="882" t="s">
        <v>75</v>
      </c>
      <c r="Q9" s="1"/>
      <c r="R9" s="1"/>
      <c r="S9" s="1"/>
    </row>
    <row r="10" spans="1:26" ht="26.25" customHeight="1" x14ac:dyDescent="0.15">
      <c r="A10" s="1"/>
      <c r="B10" s="718" t="s">
        <v>363</v>
      </c>
      <c r="C10" s="1038" t="s">
        <v>362</v>
      </c>
      <c r="D10" s="719" t="s">
        <v>389</v>
      </c>
      <c r="E10" s="1038" t="s">
        <v>362</v>
      </c>
      <c r="F10" s="720" t="s">
        <v>390</v>
      </c>
      <c r="G10" s="1026" t="s">
        <v>362</v>
      </c>
      <c r="H10" s="2"/>
      <c r="I10" s="2"/>
      <c r="J10" s="2"/>
      <c r="K10" s="2"/>
      <c r="L10" s="3"/>
      <c r="M10" s="881"/>
      <c r="N10" s="881"/>
      <c r="O10" s="885" t="s">
        <v>318</v>
      </c>
      <c r="P10" s="882"/>
      <c r="Q10" s="1"/>
      <c r="R10" s="1"/>
      <c r="S10" s="1"/>
    </row>
    <row r="11" spans="1:26" ht="17.25" customHeight="1" thickBot="1" x14ac:dyDescent="0.2">
      <c r="A11" s="629"/>
      <c r="B11" s="721" t="s">
        <v>361</v>
      </c>
      <c r="C11" s="1039"/>
      <c r="D11" s="722" t="s">
        <v>361</v>
      </c>
      <c r="E11" s="1039"/>
      <c r="F11" s="723" t="s">
        <v>361</v>
      </c>
      <c r="G11" s="1027"/>
      <c r="H11" s="710"/>
      <c r="I11" s="710"/>
      <c r="J11" s="2"/>
      <c r="K11" s="710"/>
      <c r="L11" s="3"/>
      <c r="M11" s="881"/>
      <c r="N11" s="881" t="s">
        <v>401</v>
      </c>
      <c r="O11" s="885" t="s">
        <v>365</v>
      </c>
      <c r="P11" s="882"/>
      <c r="Q11" s="1"/>
      <c r="R11" s="1"/>
      <c r="S11" s="1"/>
    </row>
    <row r="12" spans="1:26" ht="21.75" customHeight="1" thickBot="1" x14ac:dyDescent="0.2">
      <c r="A12" s="240" t="s">
        <v>71</v>
      </c>
      <c r="B12" s="190" t="str">
        <f>(Ⅲ１!E13)</f>
        <v/>
      </c>
      <c r="C12" s="724"/>
      <c r="D12" s="190" t="str">
        <f>(Ⅲ１!E14)</f>
        <v/>
      </c>
      <c r="E12" s="724"/>
      <c r="F12" s="190" t="str">
        <f>(Ⅲ１!E15)</f>
        <v/>
      </c>
      <c r="G12" s="725"/>
      <c r="H12" s="709"/>
      <c r="I12" s="1018" t="str">
        <f>IF(AND(J14="",J16="",J18=""),"OK！","次に進む前に確認が必要です！")</f>
        <v>次に進む前に確認が必要です！</v>
      </c>
      <c r="J12" s="1019"/>
      <c r="K12" s="1020"/>
      <c r="L12" s="3"/>
      <c r="M12" s="881"/>
      <c r="N12" s="881"/>
      <c r="O12" s="885" t="s">
        <v>148</v>
      </c>
      <c r="P12" s="882"/>
      <c r="Q12" s="1"/>
      <c r="R12" s="1"/>
      <c r="S12" s="1"/>
    </row>
    <row r="13" spans="1:26" ht="6" customHeight="1" thickBot="1" x14ac:dyDescent="0.2">
      <c r="A13" s="244"/>
      <c r="B13" s="41"/>
      <c r="C13" s="42"/>
      <c r="D13" s="41"/>
      <c r="E13" s="42"/>
      <c r="F13" s="41"/>
      <c r="G13" s="42"/>
      <c r="H13" s="712"/>
      <c r="I13" s="733"/>
      <c r="J13" s="746"/>
      <c r="K13" s="735"/>
      <c r="L13" s="3"/>
      <c r="M13" s="881"/>
      <c r="N13" s="881"/>
      <c r="O13" s="885" t="s">
        <v>149</v>
      </c>
      <c r="P13" s="882"/>
      <c r="Q13" s="1"/>
      <c r="R13" s="1"/>
      <c r="S13" s="1"/>
    </row>
    <row r="14" spans="1:26" ht="22.5" customHeight="1" thickBot="1" x14ac:dyDescent="0.2">
      <c r="A14" s="241" t="s">
        <v>492</v>
      </c>
      <c r="B14" s="730" t="s">
        <v>354</v>
      </c>
      <c r="C14" s="1021" t="s">
        <v>366</v>
      </c>
      <c r="D14" s="730" t="str">
        <f>IF(D$12=0,"","入力必須(クリック後選択)")</f>
        <v>入力必須(クリック後選択)</v>
      </c>
      <c r="E14" s="1021" t="s">
        <v>366</v>
      </c>
      <c r="F14" s="730" t="str">
        <f>IF(F$12=0,"","入力必須(クリック後選択)")</f>
        <v>入力必須(クリック後選択)</v>
      </c>
      <c r="G14" s="1021" t="s">
        <v>366</v>
      </c>
      <c r="H14" s="709"/>
      <c r="I14" s="763"/>
      <c r="J14" s="736" t="str">
        <f>IF(B12=0,"",IF(B14="入力必須(クリック後選択)","「参加」記載未入力あり",IF(D12=0,"",IF(D14="","「参加」記載未入力あり",IF(D14="入力必須(クリック後選択)","「参加」記載未入力あり",IF(F12=0,"",IF(F14="","「参加」記載未入力あり",IF(F14="入力必須(クリック後選択)","「参加」記載未入力あり",""))))))))</f>
        <v>「参加」記載未入力あり</v>
      </c>
      <c r="K14" s="764"/>
      <c r="L14" s="3"/>
      <c r="M14" s="881"/>
      <c r="N14" s="881"/>
      <c r="O14" s="885" t="s">
        <v>150</v>
      </c>
      <c r="P14" s="882"/>
      <c r="Q14" s="1"/>
      <c r="R14" s="1"/>
      <c r="S14" s="1"/>
    </row>
    <row r="15" spans="1:26" ht="13.5" customHeight="1" thickBot="1" x14ac:dyDescent="0.2">
      <c r="A15" s="244"/>
      <c r="B15" s="246"/>
      <c r="C15" s="1022"/>
      <c r="D15" s="246" t="str">
        <f>IF(D12=0,"",IF(D14="","↑入力必須！",IF(D14="入力必須(クリック後選択)","↑要確認！","")))</f>
        <v>↑要確認！</v>
      </c>
      <c r="E15" s="1022"/>
      <c r="F15" s="246" t="str">
        <f>IF(F12=0,"",IF(F14="","↑入力必須！",IF(F14="入力必須(クリック後選択)","↑要確認！","")))</f>
        <v>↑要確認！</v>
      </c>
      <c r="G15" s="1022"/>
      <c r="H15" s="713"/>
      <c r="I15" s="737"/>
      <c r="J15" s="746"/>
      <c r="K15" s="738"/>
      <c r="L15" s="3"/>
      <c r="M15" s="881"/>
      <c r="N15" s="881"/>
      <c r="O15" s="885" t="s">
        <v>318</v>
      </c>
      <c r="P15" s="882"/>
      <c r="Q15" s="1"/>
      <c r="R15" s="1"/>
      <c r="S15" s="1"/>
    </row>
    <row r="16" spans="1:26" ht="22.5" customHeight="1" thickBot="1" x14ac:dyDescent="0.2">
      <c r="A16" s="241" t="s">
        <v>493</v>
      </c>
      <c r="B16" s="730" t="s">
        <v>364</v>
      </c>
      <c r="C16" s="1022"/>
      <c r="D16" s="730" t="str">
        <f>IF(D$12=0,"","入力必須(クリック後選択)")</f>
        <v>入力必須(クリック後選択)</v>
      </c>
      <c r="E16" s="1022"/>
      <c r="F16" s="730" t="str">
        <f>IF(F$12=0,"","入力必須(クリック後選択)")</f>
        <v>入力必須(クリック後選択)</v>
      </c>
      <c r="G16" s="1022"/>
      <c r="H16" s="709"/>
      <c r="I16" s="763"/>
      <c r="J16" s="736" t="str">
        <f>IF(B12=0,"",IF(B16="入力必須(クリック後選択)","「参加」記載未入力あり",IF(D12=0,"",IF(D16="","「参加」記載未入力あり",IF(D16="入力必須(クリック後選択)","「参加」記載未入力あり",IF(F12=0,"",IF(F16="","「参加」記載未入力あり",IF(F16="入力必須(クリック後選択)","「参加」記載未入力あり",""))))))))</f>
        <v>「参加」記載未入力あり</v>
      </c>
      <c r="K16" s="764"/>
      <c r="L16" s="3"/>
      <c r="M16" s="881"/>
      <c r="N16" s="881"/>
      <c r="O16" s="882"/>
      <c r="P16" s="882"/>
      <c r="Q16" s="1"/>
      <c r="R16" s="1"/>
      <c r="S16" s="1"/>
    </row>
    <row r="17" spans="1:19" ht="13.5" customHeight="1" thickBot="1" x14ac:dyDescent="0.2">
      <c r="A17" s="244"/>
      <c r="B17" s="246"/>
      <c r="C17" s="1022"/>
      <c r="D17" s="246" t="str">
        <f>IF(D12=0,"",IF(D16="","↑入力必須！",IF(D16="入力必須(クリック後選択)","↑要確認！","")))</f>
        <v>↑要確認！</v>
      </c>
      <c r="E17" s="1022"/>
      <c r="F17" s="246" t="str">
        <f>IF(F12=0,"",IF(F16="","↑入力必須！",IF(F16="入力必須(クリック後選択)","↑要確認！","")))</f>
        <v>↑要確認！</v>
      </c>
      <c r="G17" s="1022"/>
      <c r="H17" s="713"/>
      <c r="I17" s="737"/>
      <c r="J17" s="746"/>
      <c r="K17" s="738"/>
      <c r="L17" s="1"/>
      <c r="M17" s="881"/>
      <c r="N17" s="881"/>
      <c r="O17" s="881"/>
      <c r="P17" s="881"/>
      <c r="Q17" s="1"/>
      <c r="R17" s="1"/>
      <c r="S17" s="1"/>
    </row>
    <row r="18" spans="1:19" ht="22.5" customHeight="1" thickBot="1" x14ac:dyDescent="0.2">
      <c r="A18" s="241" t="s">
        <v>494</v>
      </c>
      <c r="B18" s="730" t="s">
        <v>364</v>
      </c>
      <c r="C18" s="1023"/>
      <c r="D18" s="730" t="str">
        <f>IF(D$12=0,"","入力必須(クリック後選択)")</f>
        <v>入力必須(クリック後選択)</v>
      </c>
      <c r="E18" s="1023"/>
      <c r="F18" s="730" t="str">
        <f>IF(F$12=0,"","入力必須(クリック後選択)")</f>
        <v>入力必須(クリック後選択)</v>
      </c>
      <c r="G18" s="1023"/>
      <c r="H18" s="709"/>
      <c r="I18" s="763"/>
      <c r="J18" s="736" t="str">
        <f>IF(B12=0,"",IF(B18="入力必須(クリック後選択)","「参加」記載未入力あり",IF(D12=0,"",IF(D18="","「参加」記載未入力あり",IF(D18="入力必須(クリック後選択)","「参加」記載未入力あり",IF(F12=0,"",IF(F18="","「参加」記載未入力あり",IF(F18="入力必須(クリック後選択)","「参加」記載未入力あり",""))))))))</f>
        <v>「参加」記載未入力あり</v>
      </c>
      <c r="K18" s="764"/>
      <c r="L18" s="1"/>
      <c r="M18" s="881"/>
      <c r="N18" s="881"/>
      <c r="O18" s="881"/>
      <c r="P18" s="881"/>
      <c r="Q18" s="1"/>
      <c r="R18" s="1"/>
      <c r="S18" s="1"/>
    </row>
    <row r="19" spans="1:19" ht="13.5" customHeight="1" thickBot="1" x14ac:dyDescent="0.2">
      <c r="A19" s="244"/>
      <c r="B19" s="246"/>
      <c r="C19" s="817"/>
      <c r="D19" s="246" t="str">
        <f>IF(D12=0,"",IF(D18="","↑入力必須！",IF(D18="入力必須(クリック後選択)","↑要確認！","")))</f>
        <v>↑要確認！</v>
      </c>
      <c r="E19" s="817"/>
      <c r="F19" s="246" t="str">
        <f>IF(F12=0,"",IF(F18="","↑入力必須！",IF(F18="入力必須(クリック後選択)","↑要確認！","")))</f>
        <v>↑要確認！</v>
      </c>
      <c r="G19" s="817"/>
      <c r="H19" s="713"/>
      <c r="I19" s="737"/>
      <c r="J19" s="734"/>
      <c r="K19" s="738"/>
      <c r="L19" s="1"/>
      <c r="M19" s="881"/>
      <c r="N19" s="881"/>
      <c r="O19" s="881"/>
      <c r="P19" s="881"/>
      <c r="Q19" s="1"/>
      <c r="R19" s="1"/>
      <c r="S19" s="1"/>
    </row>
    <row r="20" spans="1:19" ht="30" customHeight="1" thickBot="1" x14ac:dyDescent="0.2">
      <c r="A20" s="242" t="s">
        <v>69</v>
      </c>
      <c r="B20" s="816"/>
      <c r="C20" s="818" t="s">
        <v>376</v>
      </c>
      <c r="D20" s="816"/>
      <c r="E20" s="818" t="s">
        <v>376</v>
      </c>
      <c r="F20" s="816"/>
      <c r="G20" s="818" t="s">
        <v>421</v>
      </c>
      <c r="H20" s="765"/>
      <c r="I20" s="766"/>
      <c r="J20" s="734"/>
      <c r="K20" s="767"/>
      <c r="L20" s="1"/>
      <c r="M20" s="952" t="s">
        <v>388</v>
      </c>
      <c r="N20" s="881"/>
      <c r="O20" s="881"/>
      <c r="P20" s="881"/>
      <c r="Q20" s="1"/>
      <c r="R20" s="1"/>
      <c r="S20" s="1"/>
    </row>
    <row r="21" spans="1:19" ht="6" customHeight="1" thickBot="1" x14ac:dyDescent="0.2">
      <c r="A21" s="244"/>
      <c r="B21" s="41"/>
      <c r="C21" s="245"/>
      <c r="D21" s="41"/>
      <c r="E21" s="245"/>
      <c r="F21" s="41"/>
      <c r="G21" s="245"/>
      <c r="H21" s="540"/>
      <c r="I21" s="733"/>
      <c r="J21" s="734"/>
      <c r="K21" s="735"/>
      <c r="L21" s="1"/>
      <c r="M21" s="953" t="s">
        <v>495</v>
      </c>
      <c r="N21" s="881"/>
      <c r="O21" s="881"/>
      <c r="P21" s="881"/>
      <c r="Q21" s="1"/>
      <c r="R21" s="1"/>
      <c r="S21" s="1"/>
    </row>
    <row r="22" spans="1:19" ht="18.75" customHeight="1" thickBot="1" x14ac:dyDescent="0.2">
      <c r="A22" s="241" t="s">
        <v>70</v>
      </c>
      <c r="B22" s="191"/>
      <c r="C22" s="28" t="s">
        <v>76</v>
      </c>
      <c r="D22" s="191"/>
      <c r="E22" s="22"/>
      <c r="F22" s="191"/>
      <c r="G22" s="22"/>
      <c r="H22" s="710"/>
      <c r="I22" s="739"/>
      <c r="J22" s="734"/>
      <c r="K22" s="740"/>
      <c r="L22" s="1"/>
      <c r="M22" s="953" t="s">
        <v>496</v>
      </c>
      <c r="N22" s="881"/>
      <c r="O22" s="881"/>
      <c r="P22" s="881"/>
      <c r="Q22" s="1"/>
      <c r="R22" s="1"/>
      <c r="S22" s="1"/>
    </row>
    <row r="23" spans="1:19" ht="12.75" customHeight="1" x14ac:dyDescent="0.15">
      <c r="A23" s="1012" t="s">
        <v>72</v>
      </c>
      <c r="B23" s="1013"/>
      <c r="C23" s="1"/>
      <c r="D23" s="1"/>
      <c r="E23" s="1"/>
      <c r="F23" s="1"/>
      <c r="G23" s="2"/>
      <c r="H23" s="2"/>
      <c r="I23" s="741"/>
      <c r="J23" s="734"/>
      <c r="K23" s="742"/>
      <c r="L23" s="1"/>
      <c r="M23" s="953" t="s">
        <v>387</v>
      </c>
      <c r="N23" s="881"/>
      <c r="O23" s="881"/>
      <c r="P23" s="881"/>
      <c r="Q23" s="1"/>
      <c r="R23" s="1"/>
      <c r="S23" s="1"/>
    </row>
    <row r="24" spans="1:19" ht="12.75" customHeight="1" thickBot="1" x14ac:dyDescent="0.2">
      <c r="A24" s="1"/>
      <c r="B24" s="1"/>
      <c r="C24" s="1"/>
      <c r="D24" s="1"/>
      <c r="E24" s="1"/>
      <c r="F24" s="1"/>
      <c r="G24" s="2"/>
      <c r="H24" s="2"/>
      <c r="I24" s="743"/>
      <c r="J24" s="744"/>
      <c r="K24" s="745"/>
      <c r="L24" s="1"/>
      <c r="M24" s="954" t="s">
        <v>421</v>
      </c>
      <c r="N24" s="881"/>
      <c r="O24" s="881"/>
      <c r="P24" s="881"/>
      <c r="Q24" s="1"/>
      <c r="R24" s="1"/>
      <c r="S24" s="1"/>
    </row>
    <row r="25" spans="1:19" ht="12.75" customHeight="1" x14ac:dyDescent="0.15">
      <c r="A25" s="1"/>
      <c r="B25" s="1"/>
      <c r="C25" s="1"/>
      <c r="D25" s="1"/>
      <c r="E25" s="1"/>
      <c r="F25" s="1"/>
      <c r="G25" s="2"/>
      <c r="H25" s="2"/>
      <c r="I25" s="2"/>
      <c r="J25" s="2"/>
      <c r="K25" s="2"/>
      <c r="L25" s="1"/>
      <c r="M25" s="881"/>
      <c r="N25" s="881"/>
      <c r="O25" s="881"/>
      <c r="P25" s="881"/>
      <c r="Q25" s="1"/>
      <c r="R25" s="1"/>
      <c r="S25" s="1"/>
    </row>
    <row r="26" spans="1:19" ht="12.75" customHeight="1" x14ac:dyDescent="0.15">
      <c r="A26" s="1"/>
      <c r="B26" s="1"/>
      <c r="C26" s="1"/>
      <c r="D26" s="1"/>
      <c r="E26" s="1"/>
      <c r="F26" s="1"/>
      <c r="G26" s="2"/>
      <c r="H26" s="2"/>
      <c r="I26" s="2"/>
      <c r="J26" s="2"/>
      <c r="K26" s="2"/>
      <c r="L26" s="1"/>
      <c r="M26" s="881"/>
      <c r="N26" s="881"/>
      <c r="O26" s="881"/>
      <c r="P26" s="881"/>
      <c r="Q26" s="1"/>
      <c r="R26" s="1"/>
      <c r="S26" s="1"/>
    </row>
    <row r="27" spans="1:19" ht="12.75" customHeight="1" x14ac:dyDescent="0.15">
      <c r="A27" s="1"/>
      <c r="B27" s="1"/>
      <c r="C27" s="1"/>
      <c r="D27" s="1"/>
      <c r="E27" s="1"/>
      <c r="F27" s="1"/>
      <c r="G27" s="2"/>
      <c r="H27" s="2"/>
      <c r="I27" s="2"/>
      <c r="J27" s="2"/>
      <c r="K27" s="2"/>
      <c r="L27" s="1"/>
      <c r="M27" s="881"/>
      <c r="N27" s="881"/>
      <c r="O27" s="881"/>
      <c r="P27" s="881"/>
      <c r="Q27" s="1"/>
      <c r="R27" s="1"/>
      <c r="S27" s="1"/>
    </row>
    <row r="28" spans="1:19" ht="12.75" customHeight="1" x14ac:dyDescent="0.15">
      <c r="A28" s="1"/>
      <c r="B28" s="1"/>
      <c r="C28" s="1"/>
      <c r="D28" s="1"/>
      <c r="E28" s="1"/>
      <c r="F28" s="1"/>
      <c r="G28" s="2"/>
      <c r="H28" s="2"/>
      <c r="I28" s="2"/>
      <c r="J28" s="2"/>
      <c r="K28" s="2"/>
      <c r="L28" s="1"/>
      <c r="M28" s="881"/>
      <c r="N28" s="881"/>
      <c r="O28" s="881"/>
      <c r="P28" s="881"/>
      <c r="Q28" s="1"/>
      <c r="R28" s="1"/>
      <c r="S28" s="1"/>
    </row>
    <row r="29" spans="1:19" ht="12.75" customHeight="1" x14ac:dyDescent="0.15">
      <c r="A29" s="1"/>
      <c r="B29" s="1"/>
      <c r="C29" s="1"/>
      <c r="D29" s="1"/>
      <c r="E29" s="1"/>
      <c r="F29" s="1"/>
      <c r="G29" s="2"/>
      <c r="H29" s="2"/>
      <c r="I29" s="2"/>
      <c r="J29" s="2"/>
      <c r="K29" s="2"/>
      <c r="L29" s="1"/>
      <c r="M29" s="881"/>
      <c r="N29" s="881"/>
      <c r="O29" s="881"/>
      <c r="P29" s="881"/>
      <c r="Q29" s="1"/>
      <c r="R29" s="1"/>
      <c r="S29" s="1"/>
    </row>
    <row r="30" spans="1:19" ht="12.75" customHeight="1" x14ac:dyDescent="0.15">
      <c r="A30" s="1"/>
      <c r="B30" s="1"/>
      <c r="C30" s="1"/>
      <c r="D30" s="1"/>
      <c r="E30" s="1"/>
      <c r="F30" s="1"/>
      <c r="G30" s="2"/>
      <c r="H30" s="2"/>
      <c r="I30" s="2"/>
      <c r="J30" s="2"/>
      <c r="K30" s="2"/>
      <c r="L30" s="1"/>
      <c r="M30" s="881"/>
      <c r="N30" s="881"/>
      <c r="O30" s="881"/>
      <c r="P30" s="881"/>
      <c r="Q30" s="1"/>
      <c r="R30" s="1"/>
      <c r="S30" s="1"/>
    </row>
    <row r="31" spans="1:19" ht="12.75" customHeight="1" x14ac:dyDescent="0.15">
      <c r="A31" s="1"/>
      <c r="B31" s="1"/>
      <c r="C31" s="1"/>
      <c r="D31" s="1"/>
      <c r="E31" s="1"/>
      <c r="F31" s="1"/>
      <c r="G31" s="2"/>
      <c r="H31" s="2"/>
      <c r="I31" s="2"/>
      <c r="J31" s="2"/>
      <c r="K31" s="2"/>
      <c r="L31" s="1"/>
      <c r="M31" s="881"/>
      <c r="N31" s="881"/>
      <c r="O31" s="881"/>
      <c r="P31" s="881"/>
      <c r="Q31" s="1"/>
      <c r="R31" s="1"/>
      <c r="S31" s="1"/>
    </row>
    <row r="32" spans="1:19" ht="12.75" customHeight="1" x14ac:dyDescent="0.15">
      <c r="A32" s="1"/>
      <c r="B32" s="1"/>
      <c r="C32" s="1"/>
      <c r="D32" s="1"/>
      <c r="E32" s="1"/>
      <c r="F32" s="1"/>
      <c r="G32" s="2"/>
      <c r="H32" s="2"/>
      <c r="I32" s="2"/>
      <c r="J32" s="2"/>
      <c r="K32" s="2"/>
      <c r="L32" s="1"/>
      <c r="M32" s="881"/>
      <c r="N32" s="881"/>
      <c r="O32" s="881"/>
      <c r="P32" s="881"/>
      <c r="Q32" s="1"/>
      <c r="R32" s="1"/>
      <c r="S32" s="1"/>
    </row>
    <row r="33" spans="1:19" ht="12.75" customHeight="1" x14ac:dyDescent="0.15">
      <c r="A33" s="1"/>
      <c r="B33" s="1"/>
      <c r="C33" s="1"/>
      <c r="D33" s="1"/>
      <c r="E33" s="1"/>
      <c r="F33" s="1"/>
      <c r="G33" s="2"/>
      <c r="H33" s="2"/>
      <c r="I33" s="2"/>
      <c r="J33" s="2"/>
      <c r="K33" s="2"/>
      <c r="L33" s="1"/>
      <c r="M33" s="881"/>
      <c r="N33" s="881"/>
      <c r="O33" s="881"/>
      <c r="P33" s="881"/>
      <c r="Q33" s="1"/>
      <c r="R33" s="1"/>
      <c r="S33" s="1"/>
    </row>
    <row r="34" spans="1:19" ht="12.75" customHeight="1" x14ac:dyDescent="0.15">
      <c r="A34" s="1"/>
      <c r="B34" s="1"/>
      <c r="C34" s="1"/>
      <c r="D34" s="1"/>
      <c r="E34" s="1"/>
      <c r="F34" s="1"/>
      <c r="G34" s="2"/>
      <c r="H34" s="2"/>
      <c r="I34" s="2"/>
      <c r="J34" s="2"/>
      <c r="K34" s="2"/>
      <c r="L34" s="1"/>
      <c r="M34" s="881"/>
      <c r="N34" s="881"/>
      <c r="O34" s="881"/>
      <c r="P34" s="881"/>
      <c r="Q34" s="1"/>
      <c r="R34" s="1"/>
      <c r="S34" s="1"/>
    </row>
    <row r="35" spans="1:19" ht="12.75" customHeight="1" x14ac:dyDescent="0.15">
      <c r="A35" s="1"/>
      <c r="B35" s="1"/>
      <c r="C35" s="1"/>
      <c r="D35" s="1"/>
      <c r="E35" s="1"/>
      <c r="F35" s="1"/>
      <c r="G35" s="2"/>
      <c r="H35" s="2"/>
      <c r="I35" s="2"/>
      <c r="J35" s="2"/>
      <c r="K35" s="2"/>
      <c r="L35" s="1"/>
      <c r="M35" s="881"/>
      <c r="N35" s="881"/>
      <c r="O35" s="881"/>
      <c r="P35" s="881"/>
      <c r="Q35" s="1"/>
      <c r="R35" s="1"/>
      <c r="S35" s="1"/>
    </row>
    <row r="36" spans="1:19" x14ac:dyDescent="0.15">
      <c r="A36" s="1"/>
      <c r="B36" s="1"/>
      <c r="C36" s="1"/>
      <c r="D36" s="1"/>
      <c r="E36" s="1"/>
      <c r="F36" s="1"/>
      <c r="G36" s="2"/>
      <c r="H36" s="2"/>
      <c r="I36" s="2"/>
      <c r="J36" s="2"/>
      <c r="K36" s="2"/>
      <c r="L36" s="1"/>
      <c r="M36" s="881"/>
      <c r="N36" s="881"/>
      <c r="O36" s="881"/>
      <c r="P36" s="881"/>
      <c r="Q36" s="1"/>
      <c r="R36" s="1"/>
      <c r="S36" s="1"/>
    </row>
    <row r="37" spans="1:19" x14ac:dyDescent="0.15">
      <c r="A37" s="1"/>
      <c r="B37" s="1"/>
      <c r="C37" s="1"/>
      <c r="D37" s="1"/>
      <c r="E37" s="1"/>
      <c r="F37" s="1"/>
      <c r="G37" s="2"/>
      <c r="H37" s="2"/>
      <c r="I37" s="2"/>
      <c r="J37" s="2"/>
      <c r="K37" s="2"/>
      <c r="L37" s="1"/>
      <c r="M37" s="881"/>
      <c r="N37" s="881"/>
      <c r="O37" s="881"/>
      <c r="P37" s="881"/>
      <c r="Q37" s="1"/>
      <c r="R37" s="1"/>
      <c r="S37" s="1"/>
    </row>
    <row r="38" spans="1:19" x14ac:dyDescent="0.15">
      <c r="A38" s="1"/>
      <c r="B38" s="1"/>
      <c r="C38" s="1"/>
      <c r="D38" s="1"/>
      <c r="E38" s="1"/>
      <c r="F38" s="1"/>
      <c r="G38" s="2"/>
      <c r="H38" s="2"/>
      <c r="I38" s="2"/>
      <c r="J38" s="2"/>
      <c r="K38" s="2"/>
      <c r="L38" s="1"/>
      <c r="M38" s="881"/>
      <c r="N38" s="881"/>
      <c r="O38" s="881"/>
      <c r="P38" s="881"/>
      <c r="Q38" s="1"/>
      <c r="R38" s="1"/>
      <c r="S38" s="1"/>
    </row>
  </sheetData>
  <mergeCells count="13">
    <mergeCell ref="A23:B23"/>
    <mergeCell ref="A2:A5"/>
    <mergeCell ref="C14:C18"/>
    <mergeCell ref="E14:E18"/>
    <mergeCell ref="B2:E4"/>
    <mergeCell ref="C10:C11"/>
    <mergeCell ref="E10:E11"/>
    <mergeCell ref="I12:K12"/>
    <mergeCell ref="G14:G18"/>
    <mergeCell ref="F2:F3"/>
    <mergeCell ref="G2:G3"/>
    <mergeCell ref="B8:G8"/>
    <mergeCell ref="G10:G11"/>
  </mergeCells>
  <phoneticPr fontId="4"/>
  <conditionalFormatting sqref="B12">
    <cfRule type="expression" dxfId="185" priority="135">
      <formula>LEN(B12)&gt;0</formula>
    </cfRule>
  </conditionalFormatting>
  <conditionalFormatting sqref="B20">
    <cfRule type="expression" dxfId="184" priority="134">
      <formula>LEN(B20)&gt;0</formula>
    </cfRule>
  </conditionalFormatting>
  <conditionalFormatting sqref="H20:I20">
    <cfRule type="expression" dxfId="183" priority="131">
      <formula>LEN(H20)&gt;0</formula>
    </cfRule>
  </conditionalFormatting>
  <conditionalFormatting sqref="B14">
    <cfRule type="cellIs" dxfId="182" priority="129" operator="equal">
      <formula>"入力必須(クリック後選択)"</formula>
    </cfRule>
  </conditionalFormatting>
  <conditionalFormatting sqref="B22">
    <cfRule type="expression" dxfId="181" priority="133">
      <formula>LEN(B22)&gt;0</formula>
    </cfRule>
  </conditionalFormatting>
  <conditionalFormatting sqref="F4">
    <cfRule type="expression" dxfId="180" priority="130">
      <formula>LEN(F4)&gt;0</formula>
    </cfRule>
  </conditionalFormatting>
  <conditionalFormatting sqref="C14">
    <cfRule type="expression" dxfId="179" priority="128">
      <formula>LEN(C14)&gt;0</formula>
    </cfRule>
  </conditionalFormatting>
  <conditionalFormatting sqref="B16">
    <cfRule type="cellIs" dxfId="178" priority="126" operator="equal">
      <formula>"入力必須(クリック後選択)"</formula>
    </cfRule>
  </conditionalFormatting>
  <conditionalFormatting sqref="H16:I16">
    <cfRule type="expression" dxfId="177" priority="123">
      <formula>LEN(H16)&gt;0</formula>
    </cfRule>
  </conditionalFormatting>
  <conditionalFormatting sqref="H18:I18">
    <cfRule type="expression" dxfId="176" priority="118">
      <formula>LEN(H18)&gt;0</formula>
    </cfRule>
  </conditionalFormatting>
  <conditionalFormatting sqref="B18">
    <cfRule type="cellIs" dxfId="175" priority="117" operator="equal">
      <formula>"入力必須(クリック後選択)"</formula>
    </cfRule>
  </conditionalFormatting>
  <conditionalFormatting sqref="H14:I14">
    <cfRule type="expression" dxfId="174" priority="112">
      <formula>LEN(H14)&gt;0</formula>
    </cfRule>
  </conditionalFormatting>
  <conditionalFormatting sqref="D22">
    <cfRule type="expression" dxfId="173" priority="111">
      <formula>LEN(D22)&gt;0</formula>
    </cfRule>
  </conditionalFormatting>
  <conditionalFormatting sqref="D15">
    <cfRule type="cellIs" dxfId="172" priority="21" operator="equal">
      <formula>"↑要確認！"</formula>
    </cfRule>
    <cfRule type="cellIs" dxfId="171" priority="22" operator="equal">
      <formula>"↑入力必須！"</formula>
    </cfRule>
  </conditionalFormatting>
  <conditionalFormatting sqref="J14">
    <cfRule type="cellIs" dxfId="170" priority="45" operator="equal">
      <formula>"「派遣依頼文書」未入力あり"</formula>
    </cfRule>
    <cfRule type="cellIs" dxfId="169" priority="46" operator="equal">
      <formula>"「参加」記載未入力あり"</formula>
    </cfRule>
  </conditionalFormatting>
  <conditionalFormatting sqref="J16">
    <cfRule type="cellIs" dxfId="168" priority="43" operator="equal">
      <formula>"「派遣依頼文書」未入力あり"</formula>
    </cfRule>
    <cfRule type="cellIs" dxfId="167" priority="44" operator="equal">
      <formula>"「参加」記載未入力あり"</formula>
    </cfRule>
  </conditionalFormatting>
  <conditionalFormatting sqref="J18">
    <cfRule type="cellIs" dxfId="166" priority="41" operator="equal">
      <formula>"「派遣依頼文書」未入力あり"</formula>
    </cfRule>
    <cfRule type="cellIs" dxfId="165" priority="42" operator="equal">
      <formula>"「参加」記載未入力あり"</formula>
    </cfRule>
  </conditionalFormatting>
  <conditionalFormatting sqref="K20">
    <cfRule type="expression" dxfId="164" priority="40">
      <formula>LEN(K20)&gt;0</formula>
    </cfRule>
  </conditionalFormatting>
  <conditionalFormatting sqref="K16">
    <cfRule type="expression" dxfId="163" priority="39">
      <formula>LEN(K16)&gt;0</formula>
    </cfRule>
  </conditionalFormatting>
  <conditionalFormatting sqref="K18">
    <cfRule type="expression" dxfId="162" priority="38">
      <formula>LEN(K18)&gt;0</formula>
    </cfRule>
  </conditionalFormatting>
  <conditionalFormatting sqref="K14">
    <cfRule type="expression" dxfId="161" priority="37">
      <formula>LEN(K14)&gt;0</formula>
    </cfRule>
  </conditionalFormatting>
  <conditionalFormatting sqref="I12:K12">
    <cfRule type="cellIs" dxfId="160" priority="36" operator="equal">
      <formula>"次に進む前に確認が必要です！"</formula>
    </cfRule>
  </conditionalFormatting>
  <conditionalFormatting sqref="C20">
    <cfRule type="expression" dxfId="159" priority="33">
      <formula>LEN(C20)&gt;0</formula>
    </cfRule>
  </conditionalFormatting>
  <conditionalFormatting sqref="F22">
    <cfRule type="expression" dxfId="158" priority="32">
      <formula>LEN(F22)&gt;0</formula>
    </cfRule>
  </conditionalFormatting>
  <conditionalFormatting sqref="G20">
    <cfRule type="expression" dxfId="157" priority="6">
      <formula>LEN(G20)&gt;0</formula>
    </cfRule>
  </conditionalFormatting>
  <conditionalFormatting sqref="F20">
    <cfRule type="expression" dxfId="156" priority="30">
      <formula>LEN(F20)&gt;0</formula>
    </cfRule>
  </conditionalFormatting>
  <conditionalFormatting sqref="D20">
    <cfRule type="expression" dxfId="155" priority="31">
      <formula>LEN(D20)&gt;0</formula>
    </cfRule>
  </conditionalFormatting>
  <conditionalFormatting sqref="D12">
    <cfRule type="expression" dxfId="154" priority="29">
      <formula>LEN(D12)&gt;0</formula>
    </cfRule>
  </conditionalFormatting>
  <conditionalFormatting sqref="F12">
    <cfRule type="expression" dxfId="153" priority="28">
      <formula>LEN(F12)&gt;0</formula>
    </cfRule>
  </conditionalFormatting>
  <conditionalFormatting sqref="E14">
    <cfRule type="expression" dxfId="152" priority="27">
      <formula>LEN(E14)&gt;0</formula>
    </cfRule>
  </conditionalFormatting>
  <conditionalFormatting sqref="G14">
    <cfRule type="expression" dxfId="151" priority="26">
      <formula>LEN(G14)&gt;0</formula>
    </cfRule>
  </conditionalFormatting>
  <conditionalFormatting sqref="D14">
    <cfRule type="cellIs" dxfId="150" priority="23" operator="equal">
      <formula>"入力必須(クリック後選択)"</formula>
    </cfRule>
  </conditionalFormatting>
  <conditionalFormatting sqref="D17">
    <cfRule type="cellIs" dxfId="149" priority="19" operator="equal">
      <formula>"↑要確認！"</formula>
    </cfRule>
    <cfRule type="cellIs" dxfId="148" priority="20" operator="equal">
      <formula>"↑入力必須！"</formula>
    </cfRule>
  </conditionalFormatting>
  <conditionalFormatting sqref="D19">
    <cfRule type="cellIs" dxfId="147" priority="17" operator="equal">
      <formula>"↑要確認！"</formula>
    </cfRule>
    <cfRule type="cellIs" dxfId="146" priority="18" operator="equal">
      <formula>"↑入力必須！"</formula>
    </cfRule>
  </conditionalFormatting>
  <conditionalFormatting sqref="F15">
    <cfRule type="cellIs" dxfId="145" priority="12" operator="equal">
      <formula>"↑要確認！"</formula>
    </cfRule>
    <cfRule type="cellIs" dxfId="144" priority="13" operator="equal">
      <formula>"↑入力必須！"</formula>
    </cfRule>
  </conditionalFormatting>
  <conditionalFormatting sqref="F17">
    <cfRule type="cellIs" dxfId="143" priority="10" operator="equal">
      <formula>"↑要確認！"</formula>
    </cfRule>
    <cfRule type="cellIs" dxfId="142" priority="11" operator="equal">
      <formula>"↑入力必須！"</formula>
    </cfRule>
  </conditionalFormatting>
  <conditionalFormatting sqref="F19">
    <cfRule type="cellIs" dxfId="141" priority="8" operator="equal">
      <formula>"↑要確認！"</formula>
    </cfRule>
    <cfRule type="cellIs" dxfId="140" priority="9" operator="equal">
      <formula>"↑入力必須！"</formula>
    </cfRule>
  </conditionalFormatting>
  <conditionalFormatting sqref="E20">
    <cfRule type="expression" dxfId="139" priority="7">
      <formula>LEN(E20)&gt;0</formula>
    </cfRule>
  </conditionalFormatting>
  <conditionalFormatting sqref="D16">
    <cfRule type="cellIs" dxfId="138" priority="5" operator="equal">
      <formula>"入力必須(クリック後選択)"</formula>
    </cfRule>
  </conditionalFormatting>
  <conditionalFormatting sqref="D18">
    <cfRule type="cellIs" dxfId="137" priority="4" operator="equal">
      <formula>"入力必須(クリック後選択)"</formula>
    </cfRule>
  </conditionalFormatting>
  <conditionalFormatting sqref="F14">
    <cfRule type="cellIs" dxfId="136" priority="3" operator="equal">
      <formula>"入力必須(クリック後選択)"</formula>
    </cfRule>
  </conditionalFormatting>
  <conditionalFormatting sqref="F16">
    <cfRule type="cellIs" dxfId="135" priority="2" operator="equal">
      <formula>"入力必須(クリック後選択)"</formula>
    </cfRule>
  </conditionalFormatting>
  <conditionalFormatting sqref="F18">
    <cfRule type="cellIs" dxfId="134" priority="1" operator="equal">
      <formula>"入力必須(クリック後選択)"</formula>
    </cfRule>
  </conditionalFormatting>
  <dataValidations count="8">
    <dataValidation type="list" allowBlank="1" showInputMessage="1" showErrorMessage="1" sqref="H14:I14 K14" xr:uid="{00000000-0002-0000-0500-000000000000}">
      <formula1>$P$6:$P$8</formula1>
    </dataValidation>
    <dataValidation type="list" allowBlank="1" showInputMessage="1" showErrorMessage="1" sqref="H18:I18 H16:I16 K18 K16" xr:uid="{00000000-0002-0000-0500-000001000000}">
      <formula1>$P$6:$P$9</formula1>
    </dataValidation>
    <dataValidation type="list" allowBlank="1" showInputMessage="1" showErrorMessage="1" sqref="B16" xr:uid="{00000000-0002-0000-0500-000002000000}">
      <formula1>$O$6:$O$10</formula1>
    </dataValidation>
    <dataValidation type="list" allowBlank="1" showInputMessage="1" showErrorMessage="1" sqref="B14" xr:uid="{00000000-0002-0000-0500-000003000000}">
      <formula1>$O$1:$O$5</formula1>
    </dataValidation>
    <dataValidation type="list" allowBlank="1" showInputMessage="1" showErrorMessage="1" sqref="G20 C20 E20" xr:uid="{00000000-0002-0000-0500-000004000000}">
      <formula1>$M$20:$M$27</formula1>
    </dataValidation>
    <dataValidation type="list" allowBlank="1" showInputMessage="1" showErrorMessage="1" sqref="B18" xr:uid="{00000000-0002-0000-0500-000005000000}">
      <formula1>$O$11:$O$15</formula1>
    </dataValidation>
    <dataValidation type="list" showInputMessage="1" showErrorMessage="1" sqref="D14 F14" xr:uid="{94925AFA-17D3-4573-A902-3826BB342C0F}">
      <formula1>$O$1:$O$5</formula1>
    </dataValidation>
    <dataValidation type="list" showInputMessage="1" showErrorMessage="1" sqref="D16 D18 F16 F18" xr:uid="{ADA8101F-D0B5-44F3-BFC9-249047867782}">
      <formula1>$O$6:$O$10</formula1>
    </dataValidation>
  </dataValidations>
  <pageMargins left="0.7" right="0.7" top="0.75" bottom="0.75" header="0.3" footer="0.3"/>
  <pageSetup paperSize="9" scale="83" orientation="landscape" r:id="rId1"/>
  <ignoredErrors>
    <ignoredError sqref="D12 F12 B12" unlocked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pageSetUpPr fitToPage="1"/>
  </sheetPr>
  <dimension ref="A1:Z38"/>
  <sheetViews>
    <sheetView showZeros="0" zoomScale="90" zoomScaleNormal="90" workbookViewId="0"/>
  </sheetViews>
  <sheetFormatPr defaultRowHeight="13.5" x14ac:dyDescent="0.15"/>
  <cols>
    <col min="1" max="1" width="17.375" style="5" customWidth="1"/>
    <col min="2" max="6" width="18.75" style="5" customWidth="1"/>
    <col min="7" max="7" width="18.75" style="4" customWidth="1"/>
    <col min="8" max="9" width="1.25" style="4" customWidth="1"/>
    <col min="10" max="10" width="25" style="4" customWidth="1"/>
    <col min="11" max="11" width="1.25" style="4" customWidth="1"/>
    <col min="12" max="12" width="3.625" style="10" customWidth="1"/>
    <col min="13" max="14" width="9" style="886"/>
    <col min="15" max="15" width="14.375" style="887" customWidth="1"/>
    <col min="16" max="16" width="9" style="887"/>
    <col min="17" max="16384" width="9" style="5"/>
  </cols>
  <sheetData>
    <row r="1" spans="1:26" ht="12.75" customHeight="1" thickBot="1" x14ac:dyDescent="0.2">
      <c r="A1" s="24" t="s">
        <v>152</v>
      </c>
      <c r="B1" s="1"/>
      <c r="C1" s="1"/>
      <c r="D1" s="1"/>
      <c r="E1" s="1"/>
      <c r="F1" s="1"/>
      <c r="G1" s="2"/>
      <c r="H1" s="2"/>
      <c r="I1" s="2"/>
      <c r="J1" s="2"/>
      <c r="K1" s="2"/>
      <c r="L1" s="3"/>
      <c r="M1" s="881"/>
      <c r="N1" s="881"/>
      <c r="O1" s="882" t="s">
        <v>354</v>
      </c>
      <c r="P1" s="882"/>
    </row>
    <row r="2" spans="1:26" ht="9" customHeight="1" thickTop="1" x14ac:dyDescent="0.15">
      <c r="A2" s="1028" t="s">
        <v>316</v>
      </c>
      <c r="B2" s="1029" t="str">
        <f>(初期設定!D3)</f>
        <v>第44回宮崎県高等学校総合文化祭 放送部門　
第47回全国高等学校総合文化祭放送部門　宮崎県予選
参加申込及び部顧問（運営委員）の動静調査の入力</v>
      </c>
      <c r="C2" s="1030"/>
      <c r="D2" s="1030"/>
      <c r="E2" s="1031"/>
      <c r="F2" s="1024" t="s">
        <v>10</v>
      </c>
      <c r="G2" s="732"/>
      <c r="H2" s="14"/>
      <c r="I2" s="14"/>
      <c r="J2" s="14"/>
      <c r="K2" s="14"/>
      <c r="L2" s="14"/>
      <c r="M2" s="883"/>
      <c r="N2" s="883" t="s">
        <v>399</v>
      </c>
      <c r="O2" s="884" t="s">
        <v>385</v>
      </c>
      <c r="P2" s="882"/>
      <c r="Q2" s="16"/>
      <c r="R2" s="16"/>
      <c r="S2" s="10"/>
      <c r="T2" s="17"/>
      <c r="U2" s="18"/>
      <c r="V2" s="19"/>
      <c r="W2" s="12"/>
      <c r="X2" s="10"/>
      <c r="Y2" s="20"/>
      <c r="Z2" s="15"/>
    </row>
    <row r="3" spans="1:26" ht="42" customHeight="1" thickBot="1" x14ac:dyDescent="0.2">
      <c r="A3" s="1028"/>
      <c r="B3" s="1032"/>
      <c r="C3" s="1033"/>
      <c r="D3" s="1033"/>
      <c r="E3" s="1034"/>
      <c r="F3" s="1025"/>
      <c r="G3" s="732"/>
      <c r="H3" s="14"/>
      <c r="I3" s="14"/>
      <c r="J3" s="14"/>
      <c r="K3" s="14"/>
      <c r="L3" s="14"/>
      <c r="M3" s="883"/>
      <c r="N3" s="883"/>
      <c r="O3" s="882" t="s">
        <v>73</v>
      </c>
      <c r="P3" s="882"/>
      <c r="Q3" s="16"/>
      <c r="R3" s="16"/>
      <c r="S3" s="10"/>
      <c r="T3" s="17"/>
      <c r="U3" s="18"/>
      <c r="V3" s="19"/>
      <c r="W3" s="12"/>
      <c r="X3" s="10"/>
      <c r="Y3" s="20"/>
      <c r="Z3" s="15"/>
    </row>
    <row r="4" spans="1:26" ht="42" customHeight="1" thickTop="1" thickBot="1" x14ac:dyDescent="0.2">
      <c r="A4" s="1028"/>
      <c r="B4" s="1035"/>
      <c r="C4" s="1036"/>
      <c r="D4" s="1036"/>
      <c r="E4" s="1037"/>
      <c r="F4" s="716">
        <f>(Ⅰ!C9)</f>
        <v>0</v>
      </c>
      <c r="G4" s="731"/>
      <c r="H4" s="14"/>
      <c r="I4" s="14"/>
      <c r="J4" s="14"/>
      <c r="K4" s="14"/>
      <c r="L4" s="14"/>
      <c r="M4" s="883"/>
      <c r="N4" s="883"/>
      <c r="O4" s="882" t="s">
        <v>147</v>
      </c>
      <c r="P4" s="882"/>
      <c r="Q4" s="16"/>
      <c r="R4" s="16"/>
      <c r="S4" s="10"/>
      <c r="T4" s="17"/>
      <c r="U4" s="18"/>
      <c r="V4" s="19"/>
      <c r="W4" s="12"/>
      <c r="X4" s="10"/>
      <c r="Y4" s="20"/>
      <c r="Z4" s="15"/>
    </row>
    <row r="5" spans="1:26" ht="3" customHeight="1" thickTop="1" x14ac:dyDescent="0.15">
      <c r="A5" s="1028"/>
      <c r="B5" s="1"/>
      <c r="C5" s="1"/>
      <c r="D5" s="1"/>
      <c r="E5" s="1"/>
      <c r="F5" s="1"/>
      <c r="G5" s="2"/>
      <c r="H5" s="2"/>
      <c r="I5" s="2"/>
      <c r="J5" s="2"/>
      <c r="K5" s="2"/>
      <c r="L5" s="3"/>
      <c r="M5" s="881"/>
      <c r="N5" s="881"/>
      <c r="O5" s="882"/>
      <c r="P5" s="882"/>
    </row>
    <row r="6" spans="1:26" ht="3" customHeight="1" x14ac:dyDescent="0.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881"/>
      <c r="N6" s="881" t="s">
        <v>400</v>
      </c>
      <c r="O6" s="882" t="s">
        <v>365</v>
      </c>
      <c r="P6" s="882"/>
    </row>
    <row r="7" spans="1:26" ht="3" customHeight="1" thickBot="1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881"/>
      <c r="N7" s="881"/>
      <c r="O7" s="885" t="s">
        <v>148</v>
      </c>
      <c r="P7" s="882" t="s">
        <v>74</v>
      </c>
    </row>
    <row r="8" spans="1:26" ht="24" customHeight="1" thickBot="1" x14ac:dyDescent="0.2">
      <c r="A8" s="1"/>
      <c r="B8" s="968" t="s">
        <v>337</v>
      </c>
      <c r="C8" s="969"/>
      <c r="D8" s="969"/>
      <c r="E8" s="969"/>
      <c r="F8" s="969"/>
      <c r="G8" s="970"/>
      <c r="H8" s="2"/>
      <c r="I8" s="2"/>
      <c r="J8" s="2"/>
      <c r="K8" s="2"/>
      <c r="L8" s="3"/>
      <c r="M8" s="881"/>
      <c r="N8" s="881"/>
      <c r="O8" s="885" t="s">
        <v>149</v>
      </c>
      <c r="P8" s="881" t="s">
        <v>317</v>
      </c>
    </row>
    <row r="9" spans="1:26" ht="7.5" customHeight="1" thickBot="1" x14ac:dyDescent="0.2">
      <c r="A9" s="1"/>
      <c r="H9" s="711"/>
      <c r="I9" s="711"/>
      <c r="J9" s="2"/>
      <c r="K9" s="711"/>
      <c r="L9" s="3"/>
      <c r="M9" s="881"/>
      <c r="N9" s="881"/>
      <c r="O9" s="885" t="s">
        <v>150</v>
      </c>
      <c r="P9" s="882" t="s">
        <v>75</v>
      </c>
    </row>
    <row r="10" spans="1:26" ht="26.25" customHeight="1" x14ac:dyDescent="0.15">
      <c r="A10" s="1"/>
      <c r="B10" s="718" t="s">
        <v>363</v>
      </c>
      <c r="C10" s="1038" t="s">
        <v>362</v>
      </c>
      <c r="D10" s="719" t="s">
        <v>389</v>
      </c>
      <c r="E10" s="1038" t="s">
        <v>362</v>
      </c>
      <c r="F10" s="720" t="s">
        <v>390</v>
      </c>
      <c r="G10" s="1026" t="s">
        <v>362</v>
      </c>
      <c r="H10" s="2"/>
      <c r="I10" s="2"/>
      <c r="J10" s="2"/>
      <c r="K10" s="2"/>
      <c r="L10" s="3"/>
      <c r="M10" s="881"/>
      <c r="N10" s="881"/>
      <c r="O10" s="885" t="s">
        <v>318</v>
      </c>
      <c r="P10" s="882"/>
    </row>
    <row r="11" spans="1:26" ht="17.25" customHeight="1" thickBot="1" x14ac:dyDescent="0.2">
      <c r="A11" s="243"/>
      <c r="B11" s="721" t="s">
        <v>361</v>
      </c>
      <c r="C11" s="1039"/>
      <c r="D11" s="722" t="s">
        <v>361</v>
      </c>
      <c r="E11" s="1039"/>
      <c r="F11" s="723" t="s">
        <v>361</v>
      </c>
      <c r="G11" s="1027"/>
      <c r="H11" s="710"/>
      <c r="I11" s="710"/>
      <c r="J11" s="2"/>
      <c r="K11" s="710"/>
      <c r="L11" s="3"/>
      <c r="M11" s="881"/>
      <c r="N11" s="881" t="s">
        <v>401</v>
      </c>
      <c r="O11" s="885" t="s">
        <v>365</v>
      </c>
      <c r="P11" s="882"/>
    </row>
    <row r="12" spans="1:26" ht="21.75" customHeight="1" thickBot="1" x14ac:dyDescent="0.2">
      <c r="A12" s="240" t="s">
        <v>71</v>
      </c>
      <c r="B12" s="190" t="str">
        <f>(Ⅲ２!E13)</f>
        <v/>
      </c>
      <c r="C12" s="724"/>
      <c r="D12" s="822" t="str">
        <f>Ⅲ２!E14</f>
        <v/>
      </c>
      <c r="E12" s="724"/>
      <c r="F12" s="190" t="str">
        <f>Ⅲ２!E15</f>
        <v/>
      </c>
      <c r="G12" s="725"/>
      <c r="H12" s="709"/>
      <c r="I12" s="1018" t="str">
        <f>IF(AND(J14="",J16="",J18=""),"OK！","次に進む前に確認が必要です！")</f>
        <v>次に進む前に確認が必要です！</v>
      </c>
      <c r="J12" s="1019"/>
      <c r="K12" s="1020"/>
      <c r="L12" s="3"/>
      <c r="M12" s="881"/>
      <c r="N12" s="881"/>
      <c r="O12" s="885" t="s">
        <v>148</v>
      </c>
      <c r="P12" s="882"/>
    </row>
    <row r="13" spans="1:26" ht="6" customHeight="1" thickBot="1" x14ac:dyDescent="0.2">
      <c r="A13" s="244"/>
      <c r="B13" s="41"/>
      <c r="C13" s="42"/>
      <c r="D13" s="41"/>
      <c r="E13" s="42"/>
      <c r="F13" s="41"/>
      <c r="G13" s="42"/>
      <c r="H13" s="712"/>
      <c r="I13" s="733"/>
      <c r="J13" s="734"/>
      <c r="K13" s="735"/>
      <c r="L13" s="3"/>
      <c r="M13" s="881"/>
      <c r="N13" s="881"/>
      <c r="O13" s="885" t="s">
        <v>149</v>
      </c>
      <c r="P13" s="882"/>
    </row>
    <row r="14" spans="1:26" ht="22.5" customHeight="1" thickBot="1" x14ac:dyDescent="0.2">
      <c r="A14" s="241" t="str">
        <f>Ⅳ１!A14</f>
        <v>28日準備</v>
      </c>
      <c r="B14" s="730" t="s">
        <v>354</v>
      </c>
      <c r="C14" s="43"/>
      <c r="D14" s="730" t="str">
        <f>IF(D$12=0,"","入力必須(クリック後選択)")</f>
        <v>入力必須(クリック後選択)</v>
      </c>
      <c r="E14" s="43"/>
      <c r="F14" s="730" t="str">
        <f>IF(F$12=0,"","入力必須(クリック後選択)")</f>
        <v>入力必須(クリック後選択)</v>
      </c>
      <c r="G14" s="43"/>
      <c r="H14" s="709"/>
      <c r="I14" s="763"/>
      <c r="J14" s="736" t="str">
        <f>IF(B12=0,"",IF(B14="入力必須(クリック後選択)","「参加」記載未入力あり",IF(C14="","「派遣依頼文書」未入力あり",IF(D12=0,"",IF(D14="入力必須(クリック後選択)","「参加」記載未入力あり",IF(D14="","「参加」記載未入力あり",IF(E14="","「派遣依頼文書」未入力あり",IF(F12=0,"",IF(F14="入力必須(クリック後選択)","「参加」記載未入力あり",IF(F14="","「参加」記載未入力あり",IF(G14="","「派遣依頼文書」未入力あり","")))))))))))</f>
        <v>「参加」記載未入力あり</v>
      </c>
      <c r="K14" s="764"/>
      <c r="L14" s="3"/>
      <c r="M14" s="881"/>
      <c r="N14" s="881"/>
      <c r="O14" s="885" t="s">
        <v>150</v>
      </c>
      <c r="P14" s="882"/>
    </row>
    <row r="15" spans="1:26" ht="13.5" customHeight="1" thickBot="1" x14ac:dyDescent="0.2">
      <c r="A15" s="244"/>
      <c r="B15" s="246"/>
      <c r="C15" s="246" t="str">
        <f>IF(B14="","",IF(C14="","↑入力必須！",""))</f>
        <v>↑入力必須！</v>
      </c>
      <c r="D15" s="246" t="str">
        <f>IF(D12=0,"",IF(D14="","↑入力必須！",IF(D14="入力必須(クリック後選択)","↑要確認！","")))</f>
        <v>↑要確認！</v>
      </c>
      <c r="E15" s="246" t="str">
        <f>IF(D14="","",IF(E14="","↑入力必須！",""))</f>
        <v>↑入力必須！</v>
      </c>
      <c r="F15" s="246" t="str">
        <f>IF(F12=0,"",IF(F14="","↑入力必須！",IF(F14="入力必須(クリック後選択)","↑要確認！","")))</f>
        <v>↑要確認！</v>
      </c>
      <c r="G15" s="246" t="str">
        <f>IF(F14="","",IF(G14="","↑入力必須！",""))</f>
        <v>↑入力必須！</v>
      </c>
      <c r="H15" s="713"/>
      <c r="I15" s="737"/>
      <c r="J15" s="734"/>
      <c r="K15" s="738"/>
      <c r="L15" s="3"/>
      <c r="M15" s="881"/>
      <c r="N15" s="881"/>
      <c r="O15" s="885" t="s">
        <v>318</v>
      </c>
      <c r="P15" s="882"/>
    </row>
    <row r="16" spans="1:26" ht="22.5" customHeight="1" thickBot="1" x14ac:dyDescent="0.2">
      <c r="A16" s="241" t="str">
        <f>Ⅳ１!A16</f>
        <v>29日の運営</v>
      </c>
      <c r="B16" s="730" t="s">
        <v>364</v>
      </c>
      <c r="C16" s="43"/>
      <c r="D16" s="730" t="str">
        <f>IF(D$12=0,"","入力必須(クリック後選択)")</f>
        <v>入力必須(クリック後選択)</v>
      </c>
      <c r="E16" s="43"/>
      <c r="F16" s="730" t="str">
        <f>IF(F$12=0,"","入力必須(クリック後選択)")</f>
        <v>入力必須(クリック後選択)</v>
      </c>
      <c r="G16" s="43"/>
      <c r="H16" s="709"/>
      <c r="I16" s="763"/>
      <c r="J16" s="736" t="str">
        <f>IF(B12=0,"",IF(B16="入力必須(クリック後選択)","「参加」記載未入力あり",IF(C16="","「派遣依頼文書」未入力あり",IF(D12=0,"",IF(D16="入力必須(クリック後選択)","「参加」記載未入力あり",IF(D16="","「参加」記載未入力あり",IF(E16="","「派遣依頼文書」未入力あり",IF(F12=0,"",IF(F16="入力必須(クリック後選択)","「参加」記載未入力あり",IF(F16="","「参加」記載未入力あり",IF(G16="","「派遣依頼文書」未入力あり","")))))))))))</f>
        <v>「参加」記載未入力あり</v>
      </c>
      <c r="K16" s="764"/>
      <c r="L16" s="3"/>
      <c r="M16" s="881"/>
      <c r="N16" s="881"/>
      <c r="O16" s="882"/>
      <c r="P16" s="882"/>
    </row>
    <row r="17" spans="1:16" ht="13.5" customHeight="1" thickBot="1" x14ac:dyDescent="0.2">
      <c r="A17" s="244"/>
      <c r="B17" s="246"/>
      <c r="C17" s="246" t="str">
        <f>IF(B16="","",IF(C16="","↑入力必須！",""))</f>
        <v>↑入力必須！</v>
      </c>
      <c r="D17" s="246" t="str">
        <f>IF(D12=0,"",IF(D16="","↑入力必須！",IF(D16="入力必須(クリック後選択)","↑要確認！","")))</f>
        <v>↑要確認！</v>
      </c>
      <c r="E17" s="246" t="str">
        <f>IF(D16="","",IF(E16="","↑入力必須！",""))</f>
        <v>↑入力必須！</v>
      </c>
      <c r="F17" s="246" t="str">
        <f>IF(F12=0,"",IF(F16="","↑入力必須！",IF(F16="入力必須(クリック後選択)","↑要確認！","")))</f>
        <v>↑要確認！</v>
      </c>
      <c r="G17" s="246" t="str">
        <f>IF(F16="","",IF(G16="","↑入力必須！",""))</f>
        <v>↑入力必須！</v>
      </c>
      <c r="H17" s="713"/>
      <c r="I17" s="737"/>
      <c r="J17" s="734"/>
      <c r="K17" s="738"/>
      <c r="L17" s="1"/>
      <c r="M17" s="881"/>
      <c r="N17" s="881"/>
      <c r="O17" s="881"/>
      <c r="P17" s="881"/>
    </row>
    <row r="18" spans="1:16" ht="22.5" customHeight="1" thickBot="1" x14ac:dyDescent="0.2">
      <c r="A18" s="241" t="str">
        <f>Ⅳ１!A18</f>
        <v>30日の運営</v>
      </c>
      <c r="B18" s="730" t="s">
        <v>364</v>
      </c>
      <c r="C18" s="43"/>
      <c r="D18" s="730" t="str">
        <f>IF(D$12=0,"","入力必須(クリック後選択)")</f>
        <v>入力必須(クリック後選択)</v>
      </c>
      <c r="E18" s="43"/>
      <c r="F18" s="730" t="str">
        <f>IF(F$12=0,"","入力必須(クリック後選択)")</f>
        <v>入力必須(クリック後選択)</v>
      </c>
      <c r="G18" s="43"/>
      <c r="H18" s="709"/>
      <c r="I18" s="763"/>
      <c r="J18" s="736" t="str">
        <f>IF(B12=0,"",IF(B18="入力必須(クリック後選択)","「参加」記載未入力あり",IF(C18="","「派遣依頼文書」未入力あり",IF(D12=0,"",IF(D18="入力必須(クリック後選択)","「参加」記載未入力あり",IF(D18="","「参加」記載未入力あり",IF(E18="","「派遣依頼文書」未入力あり",IF(F12=0,"",IF(F18="入力必須(クリック後選択)","「参加」記載未入力あり",IF(F18="","「参加」記載未入力あり",IF(G18="","「派遣依頼文書」未入力あり","")))))))))))</f>
        <v>「参加」記載未入力あり</v>
      </c>
      <c r="K18" s="764"/>
      <c r="L18" s="1"/>
      <c r="M18" s="881"/>
      <c r="N18" s="881"/>
      <c r="O18" s="881"/>
      <c r="P18" s="881"/>
    </row>
    <row r="19" spans="1:16" ht="13.5" customHeight="1" thickBot="1" x14ac:dyDescent="0.2">
      <c r="A19" s="244"/>
      <c r="B19" s="246"/>
      <c r="C19" s="246" t="str">
        <f>IF(B18="","",IF(C18="","↑入力必須！",""))</f>
        <v>↑入力必須！</v>
      </c>
      <c r="D19" s="246" t="str">
        <f>IF(D12=0,"",IF(D18="","↑入力必須！",IF(D18="入力必須(クリック後選択)","↑要確認！","")))</f>
        <v>↑要確認！</v>
      </c>
      <c r="E19" s="246" t="str">
        <f>IF(D18="","",IF(E18="","↑入力必須！",""))</f>
        <v>↑入力必須！</v>
      </c>
      <c r="F19" s="246" t="str">
        <f>IF(F12=0,"",IF(F18="","↑入力必須！",IF(F18="入力必須(クリック後選択)","↑要確認！","")))</f>
        <v>↑要確認！</v>
      </c>
      <c r="G19" s="246" t="str">
        <f>IF(F18="","",IF(G18="","↑入力必須！",""))</f>
        <v>↑入力必須！</v>
      </c>
      <c r="H19" s="713"/>
      <c r="I19" s="737"/>
      <c r="J19" s="734"/>
      <c r="K19" s="738"/>
      <c r="L19" s="1"/>
      <c r="M19" s="881"/>
      <c r="N19" s="881"/>
      <c r="O19" s="881"/>
      <c r="P19" s="881"/>
    </row>
    <row r="20" spans="1:16" ht="30" customHeight="1" thickBot="1" x14ac:dyDescent="0.2">
      <c r="A20" s="242" t="s">
        <v>69</v>
      </c>
      <c r="B20" s="816"/>
      <c r="C20" s="818" t="s">
        <v>421</v>
      </c>
      <c r="D20" s="816"/>
      <c r="E20" s="818" t="s">
        <v>486</v>
      </c>
      <c r="F20" s="816"/>
      <c r="G20" s="818" t="s">
        <v>421</v>
      </c>
      <c r="H20" s="765"/>
      <c r="I20" s="766"/>
      <c r="J20" s="734"/>
      <c r="K20" s="767"/>
      <c r="L20" s="1"/>
      <c r="M20" s="881">
        <f>Ⅳ１!M19</f>
        <v>0</v>
      </c>
      <c r="N20" s="881"/>
      <c r="O20" s="881"/>
      <c r="P20" s="881"/>
    </row>
    <row r="21" spans="1:16" ht="6" customHeight="1" thickBot="1" x14ac:dyDescent="0.2">
      <c r="A21" s="244"/>
      <c r="B21" s="41"/>
      <c r="C21" s="245"/>
      <c r="D21" s="41"/>
      <c r="E21" s="245"/>
      <c r="F21" s="41"/>
      <c r="G21" s="245"/>
      <c r="H21" s="540"/>
      <c r="I21" s="733"/>
      <c r="J21" s="734"/>
      <c r="K21" s="735"/>
      <c r="L21" s="1"/>
      <c r="M21" s="881" t="str">
        <f>Ⅳ１!M20</f>
        <v>×弁当不要</v>
      </c>
      <c r="N21" s="881"/>
      <c r="O21" s="881"/>
      <c r="P21" s="881"/>
    </row>
    <row r="22" spans="1:16" ht="18.75" customHeight="1" thickBot="1" x14ac:dyDescent="0.2">
      <c r="A22" s="241" t="s">
        <v>70</v>
      </c>
      <c r="B22" s="191"/>
      <c r="C22" s="28" t="s">
        <v>76</v>
      </c>
      <c r="D22" s="191"/>
      <c r="E22" s="22"/>
      <c r="F22" s="191"/>
      <c r="G22" s="22"/>
      <c r="H22" s="710"/>
      <c r="I22" s="739"/>
      <c r="J22" s="734"/>
      <c r="K22" s="740"/>
      <c r="L22" s="1"/>
      <c r="M22" s="881" t="str">
        <f>Ⅳ１!M21</f>
        <v>①29日のみ必要</v>
      </c>
      <c r="N22" s="881"/>
      <c r="O22" s="881"/>
      <c r="P22" s="881"/>
    </row>
    <row r="23" spans="1:16" ht="12.75" customHeight="1" x14ac:dyDescent="0.15">
      <c r="A23" s="1012" t="s">
        <v>72</v>
      </c>
      <c r="B23" s="1013"/>
      <c r="C23" s="1"/>
      <c r="D23" s="1"/>
      <c r="E23" s="1"/>
      <c r="F23" s="1"/>
      <c r="G23" s="2"/>
      <c r="H23" s="2"/>
      <c r="I23" s="741"/>
      <c r="J23" s="734"/>
      <c r="K23" s="742"/>
      <c r="L23" s="1"/>
      <c r="M23" s="881" t="str">
        <f>Ⅳ１!M22</f>
        <v>②30日のみ必要</v>
      </c>
      <c r="N23" s="881"/>
      <c r="O23" s="881"/>
      <c r="P23" s="881"/>
    </row>
    <row r="24" spans="1:16" ht="12.75" customHeight="1" thickBot="1" x14ac:dyDescent="0.2">
      <c r="A24" s="1"/>
      <c r="B24" s="1"/>
      <c r="C24" s="1"/>
      <c r="D24" s="1"/>
      <c r="E24" s="1"/>
      <c r="F24" s="1"/>
      <c r="G24" s="2"/>
      <c r="H24" s="2"/>
      <c r="I24" s="743"/>
      <c r="J24" s="744"/>
      <c r="K24" s="745"/>
      <c r="L24" s="1"/>
      <c r="M24" s="881" t="str">
        <f>Ⅳ１!M23</f>
        <v>③両方必要</v>
      </c>
      <c r="N24" s="881"/>
      <c r="O24" s="881"/>
      <c r="P24" s="881"/>
    </row>
    <row r="25" spans="1:16" ht="12.75" customHeight="1" x14ac:dyDescent="0.15">
      <c r="A25" s="1"/>
      <c r="B25" s="1"/>
      <c r="C25" s="1"/>
      <c r="D25" s="1"/>
      <c r="E25" s="1"/>
      <c r="F25" s="1"/>
      <c r="G25" s="2"/>
      <c r="H25" s="2"/>
      <c r="I25" s="2"/>
      <c r="J25" s="2"/>
      <c r="K25" s="2"/>
      <c r="L25" s="1"/>
      <c r="M25" s="881" t="str">
        <f>Ⅳ１!M24</f>
        <v>弁当注文について</v>
      </c>
      <c r="N25" s="881"/>
      <c r="O25" s="881"/>
      <c r="P25" s="881"/>
    </row>
    <row r="26" spans="1:16" ht="12.75" customHeight="1" x14ac:dyDescent="0.15">
      <c r="A26" s="1"/>
      <c r="B26" s="1"/>
      <c r="C26" s="1"/>
      <c r="D26" s="1"/>
      <c r="E26" s="1"/>
      <c r="F26" s="1"/>
      <c r="G26" s="2"/>
      <c r="H26" s="2"/>
      <c r="I26" s="2"/>
      <c r="J26" s="2"/>
      <c r="K26" s="2"/>
      <c r="L26" s="1"/>
      <c r="M26" s="881"/>
      <c r="N26" s="881"/>
      <c r="O26" s="881"/>
      <c r="P26" s="881"/>
    </row>
    <row r="27" spans="1:16" ht="12.75" customHeight="1" x14ac:dyDescent="0.15">
      <c r="A27" s="1"/>
      <c r="B27" s="1"/>
      <c r="C27" s="1"/>
      <c r="D27" s="1"/>
      <c r="E27" s="1"/>
      <c r="F27" s="1"/>
      <c r="G27" s="2"/>
      <c r="H27" s="2"/>
      <c r="I27" s="2"/>
      <c r="J27" s="2"/>
      <c r="K27" s="2"/>
      <c r="L27" s="1"/>
      <c r="M27" s="881"/>
      <c r="N27" s="881"/>
      <c r="O27" s="881"/>
      <c r="P27" s="881"/>
    </row>
    <row r="28" spans="1:16" ht="12.75" customHeight="1" x14ac:dyDescent="0.15">
      <c r="A28" s="1"/>
      <c r="B28" s="1"/>
      <c r="C28" s="1"/>
      <c r="D28" s="1"/>
      <c r="E28" s="1"/>
      <c r="F28" s="1"/>
      <c r="G28" s="2"/>
      <c r="H28" s="2"/>
      <c r="I28" s="2"/>
      <c r="J28" s="2"/>
      <c r="K28" s="2"/>
      <c r="L28" s="1"/>
      <c r="M28" s="881"/>
      <c r="N28" s="881"/>
      <c r="O28" s="881"/>
      <c r="P28" s="881"/>
    </row>
    <row r="29" spans="1:16" ht="12.75" customHeight="1" x14ac:dyDescent="0.15">
      <c r="A29" s="1"/>
      <c r="B29" s="1"/>
      <c r="C29" s="1"/>
      <c r="D29" s="1"/>
      <c r="E29" s="1"/>
      <c r="F29" s="1"/>
      <c r="G29" s="2"/>
      <c r="H29" s="2"/>
      <c r="I29" s="2"/>
      <c r="J29" s="2"/>
      <c r="K29" s="2"/>
      <c r="L29" s="1"/>
      <c r="M29" s="881"/>
      <c r="N29" s="881"/>
      <c r="O29" s="881"/>
      <c r="P29" s="881"/>
    </row>
    <row r="30" spans="1:16" ht="12.75" customHeight="1" x14ac:dyDescent="0.15">
      <c r="A30" s="1"/>
      <c r="B30" s="1"/>
      <c r="C30" s="1"/>
      <c r="D30" s="1"/>
      <c r="E30" s="1"/>
      <c r="F30" s="1"/>
      <c r="G30" s="2"/>
      <c r="H30" s="2"/>
      <c r="I30" s="2"/>
      <c r="J30" s="2"/>
      <c r="K30" s="2"/>
      <c r="L30" s="1"/>
      <c r="M30" s="881"/>
      <c r="N30" s="881"/>
      <c r="O30" s="881"/>
      <c r="P30" s="881"/>
    </row>
    <row r="31" spans="1:16" ht="12.75" customHeight="1" x14ac:dyDescent="0.15">
      <c r="A31" s="1"/>
      <c r="B31" s="1"/>
      <c r="C31" s="1"/>
      <c r="D31" s="1"/>
      <c r="E31" s="1"/>
      <c r="F31" s="1"/>
      <c r="G31" s="2"/>
      <c r="H31" s="2"/>
      <c r="I31" s="2"/>
      <c r="J31" s="2"/>
      <c r="K31" s="2"/>
      <c r="L31" s="1"/>
      <c r="M31" s="881"/>
      <c r="N31" s="881"/>
      <c r="O31" s="881"/>
      <c r="P31" s="881"/>
    </row>
    <row r="32" spans="1:16" ht="12.75" customHeight="1" x14ac:dyDescent="0.15">
      <c r="A32" s="1"/>
      <c r="B32" s="1"/>
      <c r="C32" s="1"/>
      <c r="D32" s="1"/>
      <c r="E32" s="1"/>
      <c r="F32" s="1"/>
      <c r="G32" s="2"/>
      <c r="H32" s="2"/>
      <c r="I32" s="2"/>
      <c r="J32" s="2"/>
      <c r="K32" s="2"/>
      <c r="L32" s="1"/>
      <c r="M32" s="881"/>
      <c r="N32" s="881"/>
      <c r="O32" s="881"/>
      <c r="P32" s="881"/>
    </row>
    <row r="33" spans="1:16" ht="12.75" customHeight="1" x14ac:dyDescent="0.15">
      <c r="A33" s="1"/>
      <c r="B33" s="1"/>
      <c r="C33" s="1"/>
      <c r="D33" s="1"/>
      <c r="E33" s="1"/>
      <c r="F33" s="1"/>
      <c r="G33" s="2"/>
      <c r="H33" s="2"/>
      <c r="I33" s="2"/>
      <c r="J33" s="2"/>
      <c r="K33" s="2"/>
      <c r="L33" s="1"/>
      <c r="M33" s="881"/>
      <c r="N33" s="881"/>
      <c r="O33" s="881"/>
      <c r="P33" s="881"/>
    </row>
    <row r="34" spans="1:16" ht="12.75" customHeight="1" x14ac:dyDescent="0.15">
      <c r="A34" s="1"/>
      <c r="B34" s="1"/>
      <c r="C34" s="1"/>
      <c r="D34" s="1"/>
      <c r="E34" s="1"/>
      <c r="F34" s="1"/>
      <c r="G34" s="2"/>
      <c r="H34" s="2"/>
      <c r="I34" s="2"/>
      <c r="J34" s="2"/>
      <c r="K34" s="2"/>
      <c r="L34" s="1"/>
      <c r="M34" s="881"/>
      <c r="N34" s="881"/>
      <c r="O34" s="881"/>
      <c r="P34" s="881"/>
    </row>
    <row r="35" spans="1:16" ht="12.75" customHeight="1" x14ac:dyDescent="0.15">
      <c r="A35" s="1"/>
      <c r="B35" s="1"/>
      <c r="C35" s="1"/>
      <c r="D35" s="1"/>
      <c r="E35" s="1"/>
      <c r="F35" s="1"/>
      <c r="G35" s="2"/>
      <c r="H35" s="2"/>
      <c r="I35" s="2"/>
      <c r="J35" s="2"/>
      <c r="K35" s="2"/>
      <c r="L35" s="1"/>
      <c r="M35" s="881"/>
      <c r="N35" s="881"/>
      <c r="O35" s="881"/>
      <c r="P35" s="881"/>
    </row>
    <row r="36" spans="1:16" x14ac:dyDescent="0.15">
      <c r="A36" s="1"/>
      <c r="B36" s="1"/>
      <c r="C36" s="1"/>
      <c r="D36" s="1"/>
      <c r="E36" s="1"/>
      <c r="F36" s="1"/>
      <c r="G36" s="2"/>
      <c r="H36" s="2"/>
      <c r="I36" s="2"/>
      <c r="J36" s="2"/>
      <c r="K36" s="2"/>
      <c r="L36" s="1"/>
      <c r="M36" s="881"/>
      <c r="N36" s="881"/>
      <c r="O36" s="881"/>
      <c r="P36" s="881"/>
    </row>
    <row r="37" spans="1:16" x14ac:dyDescent="0.15">
      <c r="A37" s="1"/>
      <c r="B37" s="1"/>
      <c r="C37" s="1"/>
      <c r="D37" s="1"/>
      <c r="E37" s="1"/>
      <c r="F37" s="1"/>
      <c r="G37" s="2"/>
      <c r="H37" s="2"/>
      <c r="I37" s="2"/>
      <c r="J37" s="2"/>
      <c r="K37" s="2"/>
      <c r="L37" s="1"/>
      <c r="M37" s="881"/>
      <c r="N37" s="881"/>
      <c r="O37" s="881"/>
      <c r="P37" s="881"/>
    </row>
    <row r="38" spans="1:16" x14ac:dyDescent="0.15">
      <c r="A38" s="1"/>
      <c r="B38" s="1"/>
      <c r="C38" s="1"/>
      <c r="D38" s="1"/>
      <c r="E38" s="1"/>
      <c r="F38" s="1"/>
      <c r="G38" s="2"/>
      <c r="H38" s="2"/>
      <c r="I38" s="2"/>
      <c r="J38" s="2"/>
      <c r="K38" s="2"/>
      <c r="L38" s="1"/>
      <c r="M38" s="881"/>
      <c r="N38" s="881"/>
      <c r="O38" s="881"/>
      <c r="P38" s="881"/>
    </row>
  </sheetData>
  <mergeCells count="9">
    <mergeCell ref="I12:K12"/>
    <mergeCell ref="A23:B23"/>
    <mergeCell ref="A2:A5"/>
    <mergeCell ref="B8:G8"/>
    <mergeCell ref="B2:E4"/>
    <mergeCell ref="F2:F3"/>
    <mergeCell ref="C10:C11"/>
    <mergeCell ref="E10:E11"/>
    <mergeCell ref="G10:G11"/>
  </mergeCells>
  <phoneticPr fontId="4"/>
  <conditionalFormatting sqref="B12">
    <cfRule type="expression" dxfId="133" priority="196">
      <formula>LEN(B12)&gt;0</formula>
    </cfRule>
  </conditionalFormatting>
  <conditionalFormatting sqref="H20:I20">
    <cfRule type="expression" dxfId="132" priority="183">
      <formula>LEN(H20)&gt;0</formula>
    </cfRule>
  </conditionalFormatting>
  <conditionalFormatting sqref="B22">
    <cfRule type="expression" dxfId="131" priority="185">
      <formula>LEN(B22)&gt;0</formula>
    </cfRule>
  </conditionalFormatting>
  <conditionalFormatting sqref="F4">
    <cfRule type="expression" dxfId="130" priority="182">
      <formula>LEN(F4)&gt;0</formula>
    </cfRule>
  </conditionalFormatting>
  <conditionalFormatting sqref="C14">
    <cfRule type="expression" dxfId="129" priority="174">
      <formula>LEN(C14)&gt;0</formula>
    </cfRule>
  </conditionalFormatting>
  <conditionalFormatting sqref="C16">
    <cfRule type="expression" dxfId="128" priority="168">
      <formula>LEN(C16)&gt;0</formula>
    </cfRule>
  </conditionalFormatting>
  <conditionalFormatting sqref="H16:I16">
    <cfRule type="expression" dxfId="127" priority="166">
      <formula>LEN(H16)&gt;0</formula>
    </cfRule>
  </conditionalFormatting>
  <conditionalFormatting sqref="B18">
    <cfRule type="cellIs" dxfId="126" priority="109" operator="equal">
      <formula>"入力必須(クリック後選択)"</formula>
    </cfRule>
  </conditionalFormatting>
  <conditionalFormatting sqref="C18">
    <cfRule type="expression" dxfId="125" priority="163">
      <formula>LEN(C18)&gt;0</formula>
    </cfRule>
  </conditionalFormatting>
  <conditionalFormatting sqref="H18:I18">
    <cfRule type="expression" dxfId="124" priority="161">
      <formula>LEN(H18)&gt;0</formula>
    </cfRule>
  </conditionalFormatting>
  <conditionalFormatting sqref="H14:I14">
    <cfRule type="expression" dxfId="123" priority="155">
      <formula>LEN(H14)&gt;0</formula>
    </cfRule>
  </conditionalFormatting>
  <conditionalFormatting sqref="D22">
    <cfRule type="expression" dxfId="122" priority="154">
      <formula>LEN(D22)&gt;0</formula>
    </cfRule>
  </conditionalFormatting>
  <conditionalFormatting sqref="C15">
    <cfRule type="cellIs" dxfId="121" priority="130" operator="equal">
      <formula>"↑入力必須！"</formula>
    </cfRule>
  </conditionalFormatting>
  <conditionalFormatting sqref="C17">
    <cfRule type="cellIs" dxfId="120" priority="124" operator="equal">
      <formula>"↑入力必須！"</formula>
    </cfRule>
  </conditionalFormatting>
  <conditionalFormatting sqref="C19">
    <cfRule type="cellIs" dxfId="119" priority="118" operator="equal">
      <formula>"↑入力必須！"</formula>
    </cfRule>
  </conditionalFormatting>
  <conditionalFormatting sqref="K20">
    <cfRule type="expression" dxfId="118" priority="77">
      <formula>LEN(K20)&gt;0</formula>
    </cfRule>
  </conditionalFormatting>
  <conditionalFormatting sqref="K16">
    <cfRule type="expression" dxfId="117" priority="76">
      <formula>LEN(K16)&gt;0</formula>
    </cfRule>
  </conditionalFormatting>
  <conditionalFormatting sqref="B14">
    <cfRule type="cellIs" dxfId="116" priority="111" operator="equal">
      <formula>"入力必須(クリック後選択)"</formula>
    </cfRule>
  </conditionalFormatting>
  <conditionalFormatting sqref="B16">
    <cfRule type="cellIs" dxfId="115" priority="110" operator="equal">
      <formula>"入力必須(クリック後選択)"</formula>
    </cfRule>
  </conditionalFormatting>
  <conditionalFormatting sqref="J14">
    <cfRule type="cellIs" dxfId="114" priority="107" operator="equal">
      <formula>"「派遣依頼文書」未入力あり"</formula>
    </cfRule>
    <cfRule type="cellIs" dxfId="113" priority="108" operator="equal">
      <formula>"「参加」記載未入力あり"</formula>
    </cfRule>
  </conditionalFormatting>
  <conditionalFormatting sqref="K14">
    <cfRule type="expression" dxfId="112" priority="74">
      <formula>LEN(K14)&gt;0</formula>
    </cfRule>
  </conditionalFormatting>
  <conditionalFormatting sqref="K18">
    <cfRule type="expression" dxfId="111" priority="75">
      <formula>LEN(K18)&gt;0</formula>
    </cfRule>
  </conditionalFormatting>
  <conditionalFormatting sqref="I12:K12">
    <cfRule type="cellIs" dxfId="110" priority="73" operator="equal">
      <formula>"次に進む前に確認が必要です！"</formula>
    </cfRule>
  </conditionalFormatting>
  <conditionalFormatting sqref="J16">
    <cfRule type="cellIs" dxfId="109" priority="71" operator="equal">
      <formula>"「派遣依頼文書」未入力あり"</formula>
    </cfRule>
    <cfRule type="cellIs" dxfId="108" priority="72" operator="equal">
      <formula>"「参加」記載未入力あり"</formula>
    </cfRule>
  </conditionalFormatting>
  <conditionalFormatting sqref="J18">
    <cfRule type="cellIs" dxfId="107" priority="69" operator="equal">
      <formula>"「派遣依頼文書」未入力あり"</formula>
    </cfRule>
    <cfRule type="cellIs" dxfId="106" priority="70" operator="equal">
      <formula>"「参加」記載未入力あり"</formula>
    </cfRule>
  </conditionalFormatting>
  <conditionalFormatting sqref="B20">
    <cfRule type="expression" dxfId="105" priority="68">
      <formula>LEN(B20)&gt;0</formula>
    </cfRule>
  </conditionalFormatting>
  <conditionalFormatting sqref="G20">
    <cfRule type="expression" dxfId="104" priority="8">
      <formula>LEN(G20)&gt;0</formula>
    </cfRule>
  </conditionalFormatting>
  <conditionalFormatting sqref="G19">
    <cfRule type="cellIs" dxfId="103" priority="17" operator="equal">
      <formula>"↑入力必須！"</formula>
    </cfRule>
  </conditionalFormatting>
  <conditionalFormatting sqref="C20">
    <cfRule type="expression" dxfId="102" priority="53">
      <formula>LEN(C20)&gt;0</formula>
    </cfRule>
  </conditionalFormatting>
  <conditionalFormatting sqref="F22">
    <cfRule type="expression" dxfId="101" priority="44">
      <formula>LEN(F22)&gt;0</formula>
    </cfRule>
  </conditionalFormatting>
  <conditionalFormatting sqref="E16">
    <cfRule type="expression" dxfId="100" priority="43">
      <formula>LEN(E16)&gt;0</formula>
    </cfRule>
  </conditionalFormatting>
  <conditionalFormatting sqref="E18">
    <cfRule type="expression" dxfId="99" priority="41">
      <formula>LEN(E18)&gt;0</formula>
    </cfRule>
  </conditionalFormatting>
  <conditionalFormatting sqref="E14">
    <cfRule type="expression" dxfId="98" priority="38">
      <formula>LEN(E14)&gt;0</formula>
    </cfRule>
  </conditionalFormatting>
  <conditionalFormatting sqref="D15">
    <cfRule type="cellIs" dxfId="97" priority="31" operator="equal">
      <formula>"↑要確認！"</formula>
    </cfRule>
    <cfRule type="cellIs" dxfId="96" priority="37" operator="equal">
      <formula>"↑入力必須！"</formula>
    </cfRule>
  </conditionalFormatting>
  <conditionalFormatting sqref="E15">
    <cfRule type="cellIs" dxfId="95" priority="36" operator="equal">
      <formula>"↑入力必須！"</formula>
    </cfRule>
  </conditionalFormatting>
  <conditionalFormatting sqref="E17">
    <cfRule type="cellIs" dxfId="94" priority="35" operator="equal">
      <formula>"↑入力必須！"</formula>
    </cfRule>
  </conditionalFormatting>
  <conditionalFormatting sqref="E19">
    <cfRule type="cellIs" dxfId="93" priority="34" operator="equal">
      <formula>"↑入力必須！"</formula>
    </cfRule>
  </conditionalFormatting>
  <conditionalFormatting sqref="F12">
    <cfRule type="expression" dxfId="92" priority="32">
      <formula>LEN(F12)&gt;0</formula>
    </cfRule>
  </conditionalFormatting>
  <conditionalFormatting sqref="D17">
    <cfRule type="cellIs" dxfId="91" priority="29" operator="equal">
      <formula>"↑要確認！"</formula>
    </cfRule>
    <cfRule type="cellIs" dxfId="90" priority="30" operator="equal">
      <formula>"↑入力必須！"</formula>
    </cfRule>
  </conditionalFormatting>
  <conditionalFormatting sqref="D19">
    <cfRule type="cellIs" dxfId="89" priority="27" operator="equal">
      <formula>"↑要確認！"</formula>
    </cfRule>
    <cfRule type="cellIs" dxfId="88" priority="28" operator="equal">
      <formula>"↑入力必須！"</formula>
    </cfRule>
  </conditionalFormatting>
  <conditionalFormatting sqref="G16">
    <cfRule type="expression" dxfId="87" priority="26">
      <formula>LEN(G16)&gt;0</formula>
    </cfRule>
  </conditionalFormatting>
  <conditionalFormatting sqref="G18">
    <cfRule type="expression" dxfId="86" priority="24">
      <formula>LEN(G18)&gt;0</formula>
    </cfRule>
  </conditionalFormatting>
  <conditionalFormatting sqref="G14">
    <cfRule type="expression" dxfId="85" priority="21">
      <formula>LEN(G14)&gt;0</formula>
    </cfRule>
  </conditionalFormatting>
  <conditionalFormatting sqref="F15">
    <cfRule type="cellIs" dxfId="84" priority="16" operator="equal">
      <formula>"↑要確認！"</formula>
    </cfRule>
    <cfRule type="cellIs" dxfId="83" priority="20" operator="equal">
      <formula>"↑入力必須！"</formula>
    </cfRule>
  </conditionalFormatting>
  <conditionalFormatting sqref="G15">
    <cfRule type="cellIs" dxfId="82" priority="19" operator="equal">
      <formula>"↑入力必須！"</formula>
    </cfRule>
  </conditionalFormatting>
  <conditionalFormatting sqref="G17">
    <cfRule type="cellIs" dxfId="81" priority="18" operator="equal">
      <formula>"↑入力必須！"</formula>
    </cfRule>
  </conditionalFormatting>
  <conditionalFormatting sqref="F17">
    <cfRule type="cellIs" dxfId="80" priority="14" operator="equal">
      <formula>"↑要確認！"</formula>
    </cfRule>
    <cfRule type="cellIs" dxfId="79" priority="15" operator="equal">
      <formula>"↑入力必須！"</formula>
    </cfRule>
  </conditionalFormatting>
  <conditionalFormatting sqref="F19">
    <cfRule type="cellIs" dxfId="78" priority="12" operator="equal">
      <formula>"↑要確認！"</formula>
    </cfRule>
    <cfRule type="cellIs" dxfId="77" priority="13" operator="equal">
      <formula>"↑入力必須！"</formula>
    </cfRule>
  </conditionalFormatting>
  <conditionalFormatting sqref="F20">
    <cfRule type="expression" dxfId="76" priority="10">
      <formula>LEN(F20)&gt;0</formula>
    </cfRule>
  </conditionalFormatting>
  <conditionalFormatting sqref="D20">
    <cfRule type="expression" dxfId="75" priority="11">
      <formula>LEN(D20)&gt;0</formula>
    </cfRule>
  </conditionalFormatting>
  <conditionalFormatting sqref="E20">
    <cfRule type="expression" dxfId="74" priority="9">
      <formula>LEN(E20)&gt;0</formula>
    </cfRule>
  </conditionalFormatting>
  <conditionalFormatting sqref="D12">
    <cfRule type="expression" dxfId="73" priority="7">
      <formula>LEN(D12)&gt;0</formula>
    </cfRule>
  </conditionalFormatting>
  <conditionalFormatting sqref="D14">
    <cfRule type="cellIs" dxfId="72" priority="6" operator="equal">
      <formula>"入力必須(クリック後選択)"</formula>
    </cfRule>
  </conditionalFormatting>
  <conditionalFormatting sqref="D16">
    <cfRule type="cellIs" dxfId="71" priority="5" operator="equal">
      <formula>"入力必須(クリック後選択)"</formula>
    </cfRule>
  </conditionalFormatting>
  <conditionalFormatting sqref="D18">
    <cfRule type="cellIs" dxfId="70" priority="4" operator="equal">
      <formula>"入力必須(クリック後選択)"</formula>
    </cfRule>
  </conditionalFormatting>
  <conditionalFormatting sqref="F14">
    <cfRule type="cellIs" dxfId="69" priority="3" operator="equal">
      <formula>"入力必須(クリック後選択)"</formula>
    </cfRule>
  </conditionalFormatting>
  <conditionalFormatting sqref="F16">
    <cfRule type="cellIs" dxfId="68" priority="2" operator="equal">
      <formula>"入力必須(クリック後選択)"</formula>
    </cfRule>
  </conditionalFormatting>
  <conditionalFormatting sqref="F18">
    <cfRule type="cellIs" dxfId="67" priority="1" operator="equal">
      <formula>"入力必須(クリック後選択)"</formula>
    </cfRule>
  </conditionalFormatting>
  <dataValidations count="8">
    <dataValidation type="list" allowBlank="1" showInputMessage="1" showErrorMessage="1" sqref="B14" xr:uid="{00000000-0002-0000-0600-000000000000}">
      <formula1>$O$1:$O$5</formula1>
    </dataValidation>
    <dataValidation type="list" allowBlank="1" showInputMessage="1" showErrorMessage="1" sqref="B16" xr:uid="{00000000-0002-0000-0600-000001000000}">
      <formula1>$O$6:$O$10</formula1>
    </dataValidation>
    <dataValidation type="list" allowBlank="1" showInputMessage="1" showErrorMessage="1" sqref="E18 K18 G18:I18 C18 K16 G16:I16 C16 E16" xr:uid="{00000000-0002-0000-0600-000002000000}">
      <formula1>$P$6:$P$9</formula1>
    </dataValidation>
    <dataValidation type="list" allowBlank="1" showInputMessage="1" showErrorMessage="1" sqref="C14 K14 G14:I14 E14" xr:uid="{00000000-0002-0000-0600-000003000000}">
      <formula1>$P$6:$P$8</formula1>
    </dataValidation>
    <dataValidation type="list" allowBlank="1" showInputMessage="1" showErrorMessage="1" sqref="G20 C20 E20" xr:uid="{00000000-0002-0000-0600-000004000000}">
      <formula1>$M$20:$M$27</formula1>
    </dataValidation>
    <dataValidation type="list" allowBlank="1" showInputMessage="1" showErrorMessage="1" sqref="B18" xr:uid="{00000000-0002-0000-0600-000005000000}">
      <formula1>$O$11:$O$15</formula1>
    </dataValidation>
    <dataValidation type="list" showInputMessage="1" showErrorMessage="1" sqref="D14 F14" xr:uid="{CA859908-89F3-4AFF-9AB1-3DEE509EE8AD}">
      <formula1>$O$1:$O$5</formula1>
    </dataValidation>
    <dataValidation type="list" showInputMessage="1" showErrorMessage="1" sqref="D16 D18 F16 F18" xr:uid="{0901DE78-C006-4832-88AD-F78667DAACE8}">
      <formula1>$O$6:$O$10</formula1>
    </dataValidation>
  </dataValidations>
  <pageMargins left="0.7" right="0.7" top="0.75" bottom="0.75" header="0.3" footer="0.3"/>
  <pageSetup paperSize="9" scale="83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W277"/>
  <sheetViews>
    <sheetView showZeros="0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RowHeight="13.5" x14ac:dyDescent="0.15"/>
  <cols>
    <col min="1" max="1" width="18" style="5" customWidth="1"/>
    <col min="2" max="2" width="16.875" style="5" customWidth="1"/>
    <col min="3" max="3" width="22.5" style="5" customWidth="1"/>
    <col min="4" max="4" width="16.375" style="5" customWidth="1"/>
    <col min="5" max="6" width="13.125" style="5" customWidth="1"/>
    <col min="7" max="7" width="5" style="5" hidden="1" customWidth="1"/>
    <col min="8" max="8" width="5.375" style="5" hidden="1" customWidth="1"/>
    <col min="9" max="9" width="5" style="250" hidden="1" customWidth="1"/>
    <col min="10" max="10" width="5.125" style="5" hidden="1" customWidth="1"/>
    <col min="11" max="11" width="5" style="5" hidden="1" customWidth="1"/>
    <col min="12" max="12" width="19.875" style="5" hidden="1" customWidth="1"/>
    <col min="13" max="13" width="5" style="5" hidden="1" customWidth="1"/>
    <col min="14" max="14" width="7.875" style="254" hidden="1" customWidth="1"/>
    <col min="15" max="15" width="12.5" style="4" customWidth="1"/>
    <col min="16" max="16" width="23" style="4" customWidth="1"/>
    <col min="17" max="17" width="5.125" style="632" customWidth="1"/>
    <col min="18" max="20" width="5.375" style="897" customWidth="1"/>
    <col min="21" max="21" width="9" style="899"/>
    <col min="22" max="22" width="9" style="33"/>
    <col min="23" max="23" width="9" style="29"/>
    <col min="24" max="16384" width="9" style="5"/>
  </cols>
  <sheetData>
    <row r="1" spans="1:23" ht="15" thickBot="1" x14ac:dyDescent="0.2">
      <c r="A1" s="24" t="s">
        <v>153</v>
      </c>
      <c r="B1" s="1"/>
      <c r="C1" s="1"/>
      <c r="D1" s="1"/>
      <c r="E1" s="1"/>
      <c r="F1" s="1"/>
      <c r="G1" s="1"/>
      <c r="H1" s="1"/>
      <c r="I1" s="54"/>
      <c r="J1" s="1"/>
      <c r="K1" s="1"/>
      <c r="L1" s="1"/>
      <c r="M1" s="1"/>
      <c r="N1" s="252"/>
      <c r="O1" s="2"/>
      <c r="P1" s="2"/>
      <c r="Q1" s="629"/>
      <c r="R1" s="889"/>
      <c r="S1" s="889"/>
      <c r="T1" s="889"/>
      <c r="U1" s="890"/>
      <c r="V1" s="31"/>
    </row>
    <row r="2" spans="1:23" ht="27" customHeight="1" thickBot="1" x14ac:dyDescent="0.2">
      <c r="A2" s="259" t="s">
        <v>321</v>
      </c>
      <c r="B2" s="1040" t="s">
        <v>338</v>
      </c>
      <c r="C2" s="1041"/>
      <c r="D2" s="1041"/>
      <c r="E2" s="1041"/>
      <c r="F2" s="1042"/>
      <c r="G2" s="1"/>
      <c r="H2" s="1"/>
      <c r="I2" s="54"/>
      <c r="J2" s="1"/>
      <c r="K2" s="1"/>
      <c r="L2" s="1"/>
      <c r="M2" s="1"/>
      <c r="N2" s="252"/>
      <c r="O2" s="2"/>
      <c r="P2" s="2"/>
      <c r="Q2" s="631">
        <f>(初期設定!C11)</f>
        <v>0</v>
      </c>
      <c r="R2" s="890" t="str">
        <f>(初期設定!D11)</f>
        <v>アナウンス部門</v>
      </c>
      <c r="S2" s="890">
        <f>(初期設定!C20)</f>
        <v>1</v>
      </c>
      <c r="T2" s="890">
        <f>(初期設定!D20)</f>
        <v>0</v>
      </c>
      <c r="U2" s="890">
        <f>(初期設定!D28)</f>
        <v>0</v>
      </c>
      <c r="V2" s="631"/>
    </row>
    <row r="3" spans="1:23" ht="73.5" customHeight="1" thickBot="1" x14ac:dyDescent="0.2">
      <c r="A3" s="526" t="s">
        <v>335</v>
      </c>
      <c r="B3" s="1"/>
      <c r="C3" s="1"/>
      <c r="D3" s="1"/>
      <c r="E3" s="1"/>
      <c r="F3" s="1"/>
      <c r="G3" s="1"/>
      <c r="H3" s="1"/>
      <c r="I3" s="54"/>
      <c r="J3" s="1"/>
      <c r="K3" s="1"/>
      <c r="L3" s="1"/>
      <c r="M3" s="1"/>
      <c r="N3" s="252"/>
      <c r="O3" s="2"/>
      <c r="P3" s="2"/>
      <c r="Q3" s="631">
        <f>(初期設定!C12)</f>
        <v>0</v>
      </c>
      <c r="R3" s="890" t="str">
        <f>(初期設定!D12)</f>
        <v>朗読部門</v>
      </c>
      <c r="S3" s="890">
        <f>(初期設定!C21)</f>
        <v>2</v>
      </c>
      <c r="T3" s="890">
        <f>(初期設定!D21)</f>
        <v>0</v>
      </c>
      <c r="U3" s="890">
        <f>(初期設定!D29)</f>
        <v>0</v>
      </c>
      <c r="V3" s="631"/>
    </row>
    <row r="4" spans="1:23" ht="21.75" customHeight="1" x14ac:dyDescent="0.15">
      <c r="A4" s="251"/>
      <c r="B4" s="625" t="s">
        <v>347</v>
      </c>
      <c r="C4" s="1052" t="s">
        <v>503</v>
      </c>
      <c r="D4" s="1052" t="s">
        <v>502</v>
      </c>
      <c r="E4" s="1055" t="s">
        <v>78</v>
      </c>
      <c r="F4" s="1056"/>
      <c r="G4" s="642" t="s">
        <v>79</v>
      </c>
      <c r="H4" s="626"/>
      <c r="I4" s="1043" t="s">
        <v>348</v>
      </c>
      <c r="J4" s="1044"/>
      <c r="K4" s="1044"/>
      <c r="L4" s="1045"/>
      <c r="M4" s="1046" t="s">
        <v>349</v>
      </c>
      <c r="N4" s="1047"/>
      <c r="O4" s="2"/>
      <c r="P4" s="2"/>
      <c r="Q4" s="631">
        <f>(初期設定!C13)</f>
        <v>0</v>
      </c>
      <c r="R4" s="890" t="str">
        <f>(初期設定!D13)</f>
        <v>講習部門</v>
      </c>
      <c r="S4" s="890">
        <f>(初期設定!C22)</f>
        <v>3</v>
      </c>
      <c r="T4" s="890">
        <f>(初期設定!D22)</f>
        <v>0</v>
      </c>
      <c r="U4" s="890"/>
      <c r="V4" s="631"/>
      <c r="W4" s="39"/>
    </row>
    <row r="5" spans="1:23" ht="32.25" customHeight="1" x14ac:dyDescent="0.15">
      <c r="A5" s="251"/>
      <c r="B5" s="627" t="s">
        <v>80</v>
      </c>
      <c r="C5" s="1053"/>
      <c r="D5" s="1053"/>
      <c r="E5" s="1057"/>
      <c r="F5" s="1058"/>
      <c r="G5" s="643" t="s">
        <v>350</v>
      </c>
      <c r="H5" s="628"/>
      <c r="I5" s="1048" t="s">
        <v>384</v>
      </c>
      <c r="J5" s="1049"/>
      <c r="K5" s="1048" t="s">
        <v>352</v>
      </c>
      <c r="L5" s="1054"/>
      <c r="M5" s="1050" t="s">
        <v>242</v>
      </c>
      <c r="N5" s="1051"/>
      <c r="O5" s="2"/>
      <c r="P5" s="2"/>
      <c r="Q5" s="631">
        <f>(初期設定!C14)</f>
        <v>0</v>
      </c>
      <c r="R5" s="890">
        <f>(初期設定!D14)</f>
        <v>0</v>
      </c>
      <c r="S5" s="890">
        <f>(初期設定!C23)</f>
        <v>4</v>
      </c>
      <c r="T5" s="890">
        <f>(初期設定!D23)</f>
        <v>0</v>
      </c>
      <c r="U5" s="890"/>
      <c r="V5" s="631"/>
      <c r="W5" s="1"/>
    </row>
    <row r="6" spans="1:23" ht="15" customHeight="1" x14ac:dyDescent="0.15">
      <c r="A6" s="1">
        <v>1</v>
      </c>
      <c r="B6" s="255"/>
      <c r="C6" s="714" t="str">
        <f>IF((Ⅳ１!$I$12)="次に進む前に確認が必要です！","入力不可(前ページへ戻って確認！）","")</f>
        <v>入力不可(前ページへ戻って確認！）</v>
      </c>
      <c r="D6" s="256"/>
      <c r="E6" s="726">
        <f>IF(B6="講習部門","入力→",IF(B6="アナウンス部門","入力→",IF(B6="朗読部門","入力→",IF(B6="テレビ番組","",IF(B6="ラジオ番組","",IF(B6="創作テレビドラマ","",IF(B6="創作ラジオドラマ","",IF(B6="校内放送研究発表","",IF(B6="番組研発のみ参加","入力→",)))))))))</f>
        <v>0</v>
      </c>
      <c r="F6" s="647"/>
      <c r="G6" s="639" t="str">
        <f t="shared" ref="G6:G65" si="0">IF(B6="アナウンス","入力→","")</f>
        <v/>
      </c>
      <c r="H6" s="646"/>
      <c r="I6" s="727" t="str">
        <f t="shared" ref="I6:I65" si="1">IF(B6="アナウンス","",IF(B6="朗読","入力→",""))</f>
        <v/>
      </c>
      <c r="J6" s="645"/>
      <c r="K6" s="638"/>
      <c r="L6" s="729" t="str">
        <f>IF(ISERROR(VLOOKUP(J6,(初期設定!$C$20):(初期設定!$D$26),2)),"",VLOOKUP(J6,(初期設定!$C$20):(初期設定!$D$26),2))</f>
        <v/>
      </c>
      <c r="M6" s="727" t="str">
        <f>IF(OR(B6="テレビドキュメント",B6="創作テレビドラマ",B6="テレビ番組"),"入力→","")</f>
        <v/>
      </c>
      <c r="N6" s="914"/>
      <c r="O6" s="2"/>
      <c r="P6" s="2"/>
      <c r="Q6" s="631">
        <f>(初期設定!C15)</f>
        <v>0</v>
      </c>
      <c r="R6" s="890">
        <f>(初期設定!D15)</f>
        <v>0</v>
      </c>
      <c r="S6" s="890">
        <f>(初期設定!C24)</f>
        <v>5</v>
      </c>
      <c r="T6" s="890">
        <f>(初期設定!D24)</f>
        <v>0</v>
      </c>
      <c r="U6" s="890"/>
      <c r="V6" s="631"/>
      <c r="W6" s="1"/>
    </row>
    <row r="7" spans="1:23" ht="15" customHeight="1" x14ac:dyDescent="0.15">
      <c r="A7" s="1">
        <v>2</v>
      </c>
      <c r="B7" s="255"/>
      <c r="C7" s="714" t="str">
        <f>IF((Ⅳ１!$I$12)="次に進む前に確認が必要です！","入力不可(前ページへ戻って確認！）","")</f>
        <v>入力不可(前ページへ戻って確認！）</v>
      </c>
      <c r="D7" s="257"/>
      <c r="E7" s="726">
        <f t="shared" ref="E7:E65" si="2">IF(B7="講習部門","入力→",IF(B7="アナウンス部門","入力→",IF(B7="朗読部門","入力→",IF(B7="テレビ番組","",IF(B7="ラジオ番組","",IF(B7="創作テレビドラマ","",IF(B7="創作ラジオドラマ","",IF(B7="校内放送研究発表","",IF(B7="番組研発のみ参加","入力→",)))))))))</f>
        <v>0</v>
      </c>
      <c r="F7" s="647"/>
      <c r="G7" s="639" t="str">
        <f t="shared" si="0"/>
        <v/>
      </c>
      <c r="H7" s="558"/>
      <c r="I7" s="727" t="str">
        <f t="shared" si="1"/>
        <v/>
      </c>
      <c r="J7" s="645"/>
      <c r="K7" s="638"/>
      <c r="L7" s="729" t="str">
        <f>IF(ISERROR(VLOOKUP(J7,(初期設定!$C$20):(初期設定!$D$26),2)),"",VLOOKUP(J7,(初期設定!$C$20):(初期設定!$D$26),2))</f>
        <v/>
      </c>
      <c r="M7" s="727" t="str">
        <f t="shared" ref="M7:M65" si="3">IF(OR(B7="テレビドキュメント",B7="創作テレビドラマ",B7="テレビ番組"),"入力→","")</f>
        <v/>
      </c>
      <c r="N7" s="915"/>
      <c r="O7" s="2"/>
      <c r="P7" s="2"/>
      <c r="Q7" s="631">
        <f>(初期設定!C16)</f>
        <v>0</v>
      </c>
      <c r="R7" s="890">
        <f>(初期設定!D16)</f>
        <v>0</v>
      </c>
      <c r="S7" s="890">
        <f>(初期設定!C25)</f>
        <v>0</v>
      </c>
      <c r="T7" s="890">
        <f>(初期設定!D25)</f>
        <v>0</v>
      </c>
      <c r="U7" s="890"/>
      <c r="V7" s="32"/>
      <c r="W7" s="1"/>
    </row>
    <row r="8" spans="1:23" ht="15" customHeight="1" x14ac:dyDescent="0.15">
      <c r="A8" s="1">
        <v>3</v>
      </c>
      <c r="B8" s="255"/>
      <c r="C8" s="714" t="str">
        <f>IF((Ⅳ１!$I$12)="次に進む前に確認が必要です！","入力不可(前ページへ戻って確認！）","")</f>
        <v>入力不可(前ページへ戻って確認！）</v>
      </c>
      <c r="D8" s="257"/>
      <c r="E8" s="726">
        <f t="shared" si="2"/>
        <v>0</v>
      </c>
      <c r="F8" s="647"/>
      <c r="G8" s="639" t="str">
        <f t="shared" si="0"/>
        <v/>
      </c>
      <c r="H8" s="558"/>
      <c r="I8" s="727" t="str">
        <f t="shared" si="1"/>
        <v/>
      </c>
      <c r="J8" s="645"/>
      <c r="K8" s="638"/>
      <c r="L8" s="729" t="str">
        <f>IF(ISERROR(VLOOKUP(J8,(初期設定!$C$20):(初期設定!$D$26),2)),"",VLOOKUP(J8,(初期設定!$C$20):(初期設定!$D$26),2))</f>
        <v/>
      </c>
      <c r="M8" s="727" t="str">
        <f t="shared" si="3"/>
        <v/>
      </c>
      <c r="N8" s="915"/>
      <c r="O8" s="2"/>
      <c r="P8" s="2"/>
      <c r="Q8" s="631">
        <f>(初期設定!C17)</f>
        <v>0</v>
      </c>
      <c r="R8" s="890">
        <f>(初期設定!D17)</f>
        <v>0</v>
      </c>
      <c r="S8" s="890">
        <f>(初期設定!C26)</f>
        <v>0</v>
      </c>
      <c r="T8" s="890">
        <f>(初期設定!D26)</f>
        <v>0</v>
      </c>
      <c r="U8" s="890"/>
      <c r="V8" s="32"/>
      <c r="W8" s="1"/>
    </row>
    <row r="9" spans="1:23" ht="15" customHeight="1" x14ac:dyDescent="0.15">
      <c r="A9" s="1">
        <v>4</v>
      </c>
      <c r="B9" s="255"/>
      <c r="C9" s="714" t="str">
        <f>IF((Ⅳ１!$I$12)="次に進む前に確認が必要です！","入力不可(前ページへ戻って確認！）","")</f>
        <v>入力不可(前ページへ戻って確認！）</v>
      </c>
      <c r="D9" s="257"/>
      <c r="E9" s="726">
        <f t="shared" si="2"/>
        <v>0</v>
      </c>
      <c r="F9" s="647"/>
      <c r="G9" s="639" t="str">
        <f t="shared" si="0"/>
        <v/>
      </c>
      <c r="H9" s="558"/>
      <c r="I9" s="727" t="str">
        <f t="shared" si="1"/>
        <v/>
      </c>
      <c r="J9" s="645"/>
      <c r="K9" s="638"/>
      <c r="L9" s="729" t="str">
        <f>IF(ISERROR(VLOOKUP(J9,(初期設定!$C$20):(初期設定!$D$26),2)),"",VLOOKUP(J9,(初期設定!$C$20):(初期設定!$D$26),2))</f>
        <v/>
      </c>
      <c r="M9" s="727" t="str">
        <f t="shared" si="3"/>
        <v/>
      </c>
      <c r="N9" s="915"/>
      <c r="O9" s="2"/>
      <c r="P9" s="2"/>
      <c r="Q9" s="631">
        <f>(初期設定!C18)</f>
        <v>0</v>
      </c>
      <c r="R9" s="890">
        <f>(初期設定!D18)</f>
        <v>0</v>
      </c>
      <c r="S9" s="890">
        <f>(初期設定!C27)</f>
        <v>0</v>
      </c>
      <c r="T9" s="890"/>
      <c r="U9" s="890"/>
      <c r="V9" s="32"/>
      <c r="W9" s="1"/>
    </row>
    <row r="10" spans="1:23" ht="15" customHeight="1" x14ac:dyDescent="0.15">
      <c r="A10" s="1">
        <v>5</v>
      </c>
      <c r="B10" s="255"/>
      <c r="C10" s="714" t="str">
        <f>IF((Ⅳ１!$I$12)="次に進む前に確認が必要です！","入力不可(前ページへ戻って確認！）","")</f>
        <v>入力不可(前ページへ戻って確認！）</v>
      </c>
      <c r="D10" s="257"/>
      <c r="E10" s="726">
        <f t="shared" si="2"/>
        <v>0</v>
      </c>
      <c r="F10" s="647"/>
      <c r="G10" s="639" t="str">
        <f t="shared" si="0"/>
        <v/>
      </c>
      <c r="H10" s="558"/>
      <c r="I10" s="727" t="str">
        <f t="shared" si="1"/>
        <v/>
      </c>
      <c r="J10" s="645"/>
      <c r="K10" s="638" t="s">
        <v>353</v>
      </c>
      <c r="L10" s="729" t="str">
        <f>IF(ISERROR(VLOOKUP(J10,(初期設定!$C$20):(初期設定!$D$26),2)),"",VLOOKUP(J10,(初期設定!$C$20):(初期設定!$D$26),2))</f>
        <v/>
      </c>
      <c r="M10" s="727" t="str">
        <f t="shared" si="3"/>
        <v/>
      </c>
      <c r="N10" s="915"/>
      <c r="O10" s="2"/>
      <c r="P10" s="2"/>
      <c r="Q10" s="631"/>
      <c r="R10" s="890"/>
      <c r="S10" s="890"/>
      <c r="T10" s="890"/>
      <c r="U10" s="890"/>
      <c r="V10" s="32"/>
      <c r="W10" s="1"/>
    </row>
    <row r="11" spans="1:23" ht="15" customHeight="1" x14ac:dyDescent="0.15">
      <c r="A11" s="1">
        <v>6</v>
      </c>
      <c r="B11" s="255"/>
      <c r="C11" s="714" t="str">
        <f>IF((Ⅳ１!$I$12)="次に進む前に確認が必要です！","入力不可(前ページへ戻って確認！）","")</f>
        <v>入力不可(前ページへ戻って確認！）</v>
      </c>
      <c r="D11" s="257"/>
      <c r="E11" s="726">
        <f t="shared" si="2"/>
        <v>0</v>
      </c>
      <c r="F11" s="647"/>
      <c r="G11" s="639" t="str">
        <f t="shared" si="0"/>
        <v/>
      </c>
      <c r="H11" s="558"/>
      <c r="I11" s="727" t="str">
        <f t="shared" si="1"/>
        <v/>
      </c>
      <c r="J11" s="645"/>
      <c r="K11" s="638" t="s">
        <v>353</v>
      </c>
      <c r="L11" s="729" t="str">
        <f>IF(ISERROR(VLOOKUP(J11,(初期設定!$C$20):(初期設定!$D$26),2)),"",VLOOKUP(J11,(初期設定!$C$20):(初期設定!$D$26),2))</f>
        <v/>
      </c>
      <c r="M11" s="727" t="str">
        <f t="shared" si="3"/>
        <v/>
      </c>
      <c r="N11" s="915"/>
      <c r="O11" s="2"/>
      <c r="P11" s="2"/>
      <c r="Q11" s="631"/>
      <c r="R11" s="890"/>
      <c r="S11" s="890"/>
      <c r="T11" s="890"/>
      <c r="U11" s="890"/>
      <c r="V11" s="32"/>
      <c r="W11" s="1"/>
    </row>
    <row r="12" spans="1:23" ht="15" customHeight="1" x14ac:dyDescent="0.15">
      <c r="A12" s="1">
        <v>7</v>
      </c>
      <c r="B12" s="255"/>
      <c r="C12" s="714" t="str">
        <f>IF((Ⅳ１!$I$12)="次に進む前に確認が必要です！","入力不可(前ページへ戻って確認！）","")</f>
        <v>入力不可(前ページへ戻って確認！）</v>
      </c>
      <c r="D12" s="257"/>
      <c r="E12" s="726">
        <f t="shared" si="2"/>
        <v>0</v>
      </c>
      <c r="F12" s="647"/>
      <c r="G12" s="639" t="str">
        <f t="shared" si="0"/>
        <v/>
      </c>
      <c r="H12" s="558"/>
      <c r="I12" s="727" t="str">
        <f t="shared" si="1"/>
        <v/>
      </c>
      <c r="J12" s="645"/>
      <c r="K12" s="638" t="s">
        <v>353</v>
      </c>
      <c r="L12" s="729" t="str">
        <f>IF(ISERROR(VLOOKUP(J12,(初期設定!$C$20):(初期設定!$D$26),2)),"",VLOOKUP(J12,(初期設定!$C$20):(初期設定!$D$26),2))</f>
        <v/>
      </c>
      <c r="M12" s="727" t="str">
        <f t="shared" si="3"/>
        <v/>
      </c>
      <c r="N12" s="915"/>
      <c r="O12" s="2"/>
      <c r="P12" s="2"/>
      <c r="Q12" s="631"/>
      <c r="R12" s="890"/>
      <c r="S12" s="890"/>
      <c r="T12" s="890"/>
      <c r="U12" s="890"/>
      <c r="V12" s="32"/>
      <c r="W12" s="1"/>
    </row>
    <row r="13" spans="1:23" ht="15" customHeight="1" x14ac:dyDescent="0.15">
      <c r="A13" s="1">
        <v>8</v>
      </c>
      <c r="B13" s="255"/>
      <c r="C13" s="714" t="str">
        <f>IF((Ⅳ１!$I$12)="次に進む前に確認が必要です！","入力不可(前ページへ戻って確認！）","")</f>
        <v>入力不可(前ページへ戻って確認！）</v>
      </c>
      <c r="D13" s="257"/>
      <c r="E13" s="726">
        <f t="shared" si="2"/>
        <v>0</v>
      </c>
      <c r="F13" s="647"/>
      <c r="G13" s="639" t="str">
        <f t="shared" si="0"/>
        <v/>
      </c>
      <c r="H13" s="558"/>
      <c r="I13" s="727" t="str">
        <f t="shared" si="1"/>
        <v/>
      </c>
      <c r="J13" s="645"/>
      <c r="K13" s="638" t="s">
        <v>353</v>
      </c>
      <c r="L13" s="729" t="str">
        <f>IF(ISERROR(VLOOKUP(J13,(初期設定!$C$20):(初期設定!$D$26),2)),"",VLOOKUP(J13,(初期設定!$C$20):(初期設定!$D$26),2))</f>
        <v/>
      </c>
      <c r="M13" s="727" t="str">
        <f t="shared" si="3"/>
        <v/>
      </c>
      <c r="N13" s="915"/>
      <c r="O13" s="2"/>
      <c r="P13" s="2"/>
      <c r="Q13" s="629"/>
      <c r="R13" s="890"/>
      <c r="S13" s="890"/>
      <c r="T13" s="890"/>
      <c r="U13" s="890"/>
      <c r="V13" s="32"/>
      <c r="W13" s="1"/>
    </row>
    <row r="14" spans="1:23" ht="15" customHeight="1" x14ac:dyDescent="0.15">
      <c r="A14" s="1">
        <v>9</v>
      </c>
      <c r="B14" s="255"/>
      <c r="C14" s="714" t="str">
        <f>IF((Ⅳ１!$I$12)="次に進む前に確認が必要です！","入力不可(前ページへ戻って確認！）","")</f>
        <v>入力不可(前ページへ戻って確認！）</v>
      </c>
      <c r="D14" s="257"/>
      <c r="E14" s="726">
        <f t="shared" si="2"/>
        <v>0</v>
      </c>
      <c r="F14" s="647"/>
      <c r="G14" s="639" t="str">
        <f t="shared" si="0"/>
        <v/>
      </c>
      <c r="H14" s="558"/>
      <c r="I14" s="727" t="str">
        <f t="shared" si="1"/>
        <v/>
      </c>
      <c r="J14" s="645"/>
      <c r="K14" s="638" t="s">
        <v>353</v>
      </c>
      <c r="L14" s="729" t="str">
        <f>IF(ISERROR(VLOOKUP(J14,(初期設定!$C$20):(初期設定!$D$26),2)),"",VLOOKUP(J14,(初期設定!$C$20):(初期設定!$D$26),2))</f>
        <v/>
      </c>
      <c r="M14" s="727" t="str">
        <f t="shared" si="3"/>
        <v/>
      </c>
      <c r="N14" s="915"/>
      <c r="O14" s="2"/>
      <c r="P14" s="2"/>
      <c r="Q14" s="629"/>
      <c r="R14" s="890"/>
      <c r="S14" s="890"/>
      <c r="T14" s="890"/>
      <c r="U14" s="890"/>
      <c r="V14" s="32"/>
      <c r="W14" s="1"/>
    </row>
    <row r="15" spans="1:23" ht="15" customHeight="1" x14ac:dyDescent="0.15">
      <c r="A15" s="1">
        <v>10</v>
      </c>
      <c r="B15" s="255"/>
      <c r="C15" s="714" t="str">
        <f>IF((Ⅳ１!$I$12)="次に進む前に確認が必要です！","入力不可(前ページへ戻って確認！）","")</f>
        <v>入力不可(前ページへ戻って確認！）</v>
      </c>
      <c r="D15" s="257"/>
      <c r="E15" s="726">
        <f t="shared" si="2"/>
        <v>0</v>
      </c>
      <c r="F15" s="647"/>
      <c r="G15" s="639" t="str">
        <f t="shared" si="0"/>
        <v/>
      </c>
      <c r="H15" s="558"/>
      <c r="I15" s="727" t="str">
        <f t="shared" si="1"/>
        <v/>
      </c>
      <c r="J15" s="645"/>
      <c r="K15" s="638" t="s">
        <v>353</v>
      </c>
      <c r="L15" s="729" t="str">
        <f>IF(ISERROR(VLOOKUP(J15,(初期設定!$C$20):(初期設定!$D$26),2)),"",VLOOKUP(J15,(初期設定!$C$20):(初期設定!$D$26),2))</f>
        <v/>
      </c>
      <c r="M15" s="727" t="str">
        <f t="shared" si="3"/>
        <v/>
      </c>
      <c r="N15" s="915"/>
      <c r="O15" s="2"/>
      <c r="P15" s="2"/>
      <c r="Q15" s="629"/>
      <c r="R15" s="890"/>
      <c r="S15" s="890"/>
      <c r="T15" s="890"/>
      <c r="U15" s="890"/>
      <c r="V15" s="32"/>
      <c r="W15" s="1"/>
    </row>
    <row r="16" spans="1:23" ht="15" customHeight="1" x14ac:dyDescent="0.15">
      <c r="A16" s="1">
        <v>11</v>
      </c>
      <c r="B16" s="255"/>
      <c r="C16" s="714" t="str">
        <f>IF((Ⅳ１!$I$12)="次に進む前に確認が必要です！","入力不可(前ページへ戻って確認！）","")</f>
        <v>入力不可(前ページへ戻って確認！）</v>
      </c>
      <c r="D16" s="257"/>
      <c r="E16" s="726">
        <f t="shared" si="2"/>
        <v>0</v>
      </c>
      <c r="F16" s="647"/>
      <c r="G16" s="639" t="str">
        <f t="shared" si="0"/>
        <v/>
      </c>
      <c r="H16" s="558"/>
      <c r="I16" s="727" t="str">
        <f t="shared" si="1"/>
        <v/>
      </c>
      <c r="J16" s="645"/>
      <c r="K16" s="638" t="s">
        <v>353</v>
      </c>
      <c r="L16" s="729" t="str">
        <f>IF(ISERROR(VLOOKUP(J16,(初期設定!$C$20):(初期設定!$D$26),2)),"",VLOOKUP(J16,(初期設定!$C$20):(初期設定!$D$26),2))</f>
        <v/>
      </c>
      <c r="M16" s="727" t="str">
        <f t="shared" si="3"/>
        <v/>
      </c>
      <c r="N16" s="915"/>
      <c r="O16" s="2"/>
      <c r="P16" s="2"/>
      <c r="Q16" s="629"/>
      <c r="R16" s="890"/>
      <c r="S16" s="890"/>
      <c r="T16" s="890"/>
      <c r="U16" s="890"/>
      <c r="V16" s="32"/>
      <c r="W16" s="1"/>
    </row>
    <row r="17" spans="1:23" ht="15" customHeight="1" x14ac:dyDescent="0.15">
      <c r="A17" s="1">
        <v>12</v>
      </c>
      <c r="B17" s="255"/>
      <c r="C17" s="714" t="str">
        <f>IF((Ⅳ１!$I$12)="次に進む前に確認が必要です！","入力不可(前ページへ戻って確認！）","")</f>
        <v>入力不可(前ページへ戻って確認！）</v>
      </c>
      <c r="D17" s="257"/>
      <c r="E17" s="726">
        <f t="shared" si="2"/>
        <v>0</v>
      </c>
      <c r="F17" s="647"/>
      <c r="G17" s="639" t="str">
        <f t="shared" si="0"/>
        <v/>
      </c>
      <c r="H17" s="558"/>
      <c r="I17" s="727" t="str">
        <f t="shared" si="1"/>
        <v/>
      </c>
      <c r="J17" s="645"/>
      <c r="K17" s="638" t="s">
        <v>353</v>
      </c>
      <c r="L17" s="729" t="str">
        <f>IF(ISERROR(VLOOKUP(J17,(初期設定!$C$20):(初期設定!$D$26),2)),"",VLOOKUP(J17,(初期設定!$C$20):(初期設定!$D$26),2))</f>
        <v/>
      </c>
      <c r="M17" s="727" t="str">
        <f t="shared" si="3"/>
        <v/>
      </c>
      <c r="N17" s="915"/>
      <c r="O17" s="2"/>
      <c r="P17" s="2"/>
      <c r="Q17" s="629"/>
      <c r="R17" s="890"/>
      <c r="S17" s="890"/>
      <c r="T17" s="890"/>
      <c r="U17" s="890"/>
      <c r="V17" s="32"/>
      <c r="W17" s="1"/>
    </row>
    <row r="18" spans="1:23" ht="15" customHeight="1" x14ac:dyDescent="0.15">
      <c r="A18" s="1">
        <v>13</v>
      </c>
      <c r="B18" s="255"/>
      <c r="C18" s="714" t="str">
        <f>IF((Ⅳ１!$I$12)="次に進む前に確認が必要です！","入力不可(前ページへ戻って確認！）","")</f>
        <v>入力不可(前ページへ戻って確認！）</v>
      </c>
      <c r="D18" s="257"/>
      <c r="E18" s="726">
        <f t="shared" si="2"/>
        <v>0</v>
      </c>
      <c r="F18" s="647"/>
      <c r="G18" s="639" t="str">
        <f t="shared" si="0"/>
        <v/>
      </c>
      <c r="H18" s="558"/>
      <c r="I18" s="727" t="str">
        <f t="shared" si="1"/>
        <v/>
      </c>
      <c r="J18" s="645"/>
      <c r="K18" s="638" t="s">
        <v>353</v>
      </c>
      <c r="L18" s="729" t="str">
        <f>IF(ISERROR(VLOOKUP(J18,(初期設定!$C$20):(初期設定!$D$26),2)),"",VLOOKUP(J18,(初期設定!$C$20):(初期設定!$D$26),2))</f>
        <v/>
      </c>
      <c r="M18" s="727" t="str">
        <f t="shared" si="3"/>
        <v/>
      </c>
      <c r="N18" s="915"/>
      <c r="O18" s="2"/>
      <c r="P18" s="2"/>
      <c r="Q18" s="629"/>
      <c r="R18" s="890"/>
      <c r="S18" s="890"/>
      <c r="T18" s="890"/>
      <c r="U18" s="890"/>
      <c r="V18" s="32"/>
      <c r="W18" s="1"/>
    </row>
    <row r="19" spans="1:23" ht="15" customHeight="1" x14ac:dyDescent="0.15">
      <c r="A19" s="1">
        <v>14</v>
      </c>
      <c r="B19" s="255"/>
      <c r="C19" s="714" t="str">
        <f>IF((Ⅳ１!$I$12)="次に進む前に確認が必要です！","入力不可(前ページへ戻って確認！）","")</f>
        <v>入力不可(前ページへ戻って確認！）</v>
      </c>
      <c r="D19" s="257"/>
      <c r="E19" s="726">
        <f t="shared" si="2"/>
        <v>0</v>
      </c>
      <c r="F19" s="647"/>
      <c r="G19" s="639" t="str">
        <f t="shared" si="0"/>
        <v/>
      </c>
      <c r="H19" s="558"/>
      <c r="I19" s="727" t="str">
        <f t="shared" si="1"/>
        <v/>
      </c>
      <c r="J19" s="645"/>
      <c r="K19" s="638" t="s">
        <v>353</v>
      </c>
      <c r="L19" s="729" t="str">
        <f>IF(ISERROR(VLOOKUP(J19,(初期設定!$C$20):(初期設定!$D$26),2)),"",VLOOKUP(J19,(初期設定!$C$20):(初期設定!$D$26),2))</f>
        <v/>
      </c>
      <c r="M19" s="727" t="str">
        <f t="shared" si="3"/>
        <v/>
      </c>
      <c r="N19" s="915"/>
      <c r="O19" s="2"/>
      <c r="P19" s="2"/>
      <c r="Q19" s="629"/>
      <c r="R19" s="890"/>
      <c r="S19" s="890"/>
      <c r="T19" s="890"/>
      <c r="U19" s="890"/>
      <c r="V19" s="32"/>
      <c r="W19" s="1"/>
    </row>
    <row r="20" spans="1:23" ht="15" customHeight="1" x14ac:dyDescent="0.15">
      <c r="A20" s="1">
        <v>15</v>
      </c>
      <c r="B20" s="255"/>
      <c r="C20" s="714" t="str">
        <f>IF((Ⅳ１!$I$12)="次に進む前に確認が必要です！","入力不可(前ページへ戻って確認！）","")</f>
        <v>入力不可(前ページへ戻って確認！）</v>
      </c>
      <c r="D20" s="257"/>
      <c r="E20" s="726">
        <f t="shared" si="2"/>
        <v>0</v>
      </c>
      <c r="F20" s="647"/>
      <c r="G20" s="639" t="str">
        <f t="shared" si="0"/>
        <v/>
      </c>
      <c r="H20" s="558"/>
      <c r="I20" s="727" t="str">
        <f t="shared" si="1"/>
        <v/>
      </c>
      <c r="J20" s="645"/>
      <c r="K20" s="638" t="s">
        <v>353</v>
      </c>
      <c r="L20" s="729" t="str">
        <f>IF(ISERROR(VLOOKUP(J20,(初期設定!$C$20):(初期設定!$D$26),2)),"",VLOOKUP(J20,(初期設定!$C$20):(初期設定!$D$26),2))</f>
        <v/>
      </c>
      <c r="M20" s="727" t="str">
        <f t="shared" si="3"/>
        <v/>
      </c>
      <c r="N20" s="915"/>
      <c r="O20" s="2"/>
      <c r="P20" s="2"/>
      <c r="Q20" s="629"/>
      <c r="R20" s="890"/>
      <c r="S20" s="890"/>
      <c r="T20" s="890"/>
      <c r="U20" s="890"/>
      <c r="V20" s="32"/>
      <c r="W20" s="1"/>
    </row>
    <row r="21" spans="1:23" ht="15" customHeight="1" x14ac:dyDescent="0.15">
      <c r="A21" s="1">
        <v>16</v>
      </c>
      <c r="B21" s="255"/>
      <c r="C21" s="714" t="str">
        <f>IF((Ⅳ１!$I$12)="次に進む前に確認が必要です！","入力不可(前ページへ戻って確認！）","")</f>
        <v>入力不可(前ページへ戻って確認！）</v>
      </c>
      <c r="D21" s="257"/>
      <c r="E21" s="726">
        <f t="shared" si="2"/>
        <v>0</v>
      </c>
      <c r="F21" s="647"/>
      <c r="G21" s="639" t="str">
        <f t="shared" si="0"/>
        <v/>
      </c>
      <c r="H21" s="558"/>
      <c r="I21" s="727" t="str">
        <f t="shared" si="1"/>
        <v/>
      </c>
      <c r="J21" s="645"/>
      <c r="K21" s="638" t="s">
        <v>353</v>
      </c>
      <c r="L21" s="729" t="str">
        <f>IF(ISERROR(VLOOKUP(J21,(初期設定!$C$20):(初期設定!$D$26),2)),"",VLOOKUP(J21,(初期設定!$C$20):(初期設定!$D$26),2))</f>
        <v/>
      </c>
      <c r="M21" s="727" t="str">
        <f t="shared" si="3"/>
        <v/>
      </c>
      <c r="N21" s="915"/>
      <c r="O21" s="2"/>
      <c r="P21" s="2"/>
      <c r="Q21" s="629"/>
      <c r="R21" s="890"/>
      <c r="S21" s="890"/>
      <c r="T21" s="890"/>
      <c r="U21" s="890"/>
      <c r="V21" s="32"/>
      <c r="W21" s="1"/>
    </row>
    <row r="22" spans="1:23" ht="15" customHeight="1" x14ac:dyDescent="0.15">
      <c r="A22" s="1">
        <v>17</v>
      </c>
      <c r="B22" s="255"/>
      <c r="C22" s="714" t="str">
        <f>IF((Ⅳ１!$I$12)="次に進む前に確認が必要です！","入力不可(前ページへ戻って確認！）","")</f>
        <v>入力不可(前ページへ戻って確認！）</v>
      </c>
      <c r="D22" s="257"/>
      <c r="E22" s="726">
        <f t="shared" si="2"/>
        <v>0</v>
      </c>
      <c r="F22" s="647"/>
      <c r="G22" s="639" t="str">
        <f t="shared" si="0"/>
        <v/>
      </c>
      <c r="H22" s="558"/>
      <c r="I22" s="727" t="str">
        <f t="shared" si="1"/>
        <v/>
      </c>
      <c r="J22" s="645"/>
      <c r="K22" s="638" t="s">
        <v>353</v>
      </c>
      <c r="L22" s="729" t="str">
        <f>IF(ISERROR(VLOOKUP(J22,(初期設定!$C$20):(初期設定!$D$26),2)),"",VLOOKUP(J22,(初期設定!$C$20):(初期設定!$D$26),2))</f>
        <v/>
      </c>
      <c r="M22" s="727" t="str">
        <f t="shared" si="3"/>
        <v/>
      </c>
      <c r="N22" s="915"/>
      <c r="O22" s="2"/>
      <c r="P22" s="2"/>
      <c r="Q22" s="629"/>
      <c r="R22" s="890"/>
      <c r="S22" s="890"/>
      <c r="T22" s="890"/>
      <c r="U22" s="890"/>
      <c r="V22" s="32"/>
      <c r="W22" s="1"/>
    </row>
    <row r="23" spans="1:23" ht="15" customHeight="1" x14ac:dyDescent="0.15">
      <c r="A23" s="1">
        <v>18</v>
      </c>
      <c r="B23" s="255"/>
      <c r="C23" s="714" t="str">
        <f>IF((Ⅳ１!$I$12)="次に進む前に確認が必要です！","入力不可(前ページへ戻って確認！）","")</f>
        <v>入力不可(前ページへ戻って確認！）</v>
      </c>
      <c r="D23" s="257"/>
      <c r="E23" s="726">
        <f t="shared" si="2"/>
        <v>0</v>
      </c>
      <c r="F23" s="647"/>
      <c r="G23" s="639" t="str">
        <f t="shared" si="0"/>
        <v/>
      </c>
      <c r="H23" s="558"/>
      <c r="I23" s="727" t="str">
        <f t="shared" si="1"/>
        <v/>
      </c>
      <c r="J23" s="645"/>
      <c r="K23" s="638" t="s">
        <v>353</v>
      </c>
      <c r="L23" s="729" t="str">
        <f>IF(ISERROR(VLOOKUP(J23,(初期設定!$C$20):(初期設定!$D$26),2)),"",VLOOKUP(J23,(初期設定!$C$20):(初期設定!$D$26),2))</f>
        <v/>
      </c>
      <c r="M23" s="727" t="str">
        <f t="shared" si="3"/>
        <v/>
      </c>
      <c r="N23" s="915"/>
      <c r="O23" s="2"/>
      <c r="P23" s="2"/>
      <c r="Q23" s="629"/>
      <c r="R23" s="890"/>
      <c r="S23" s="890"/>
      <c r="T23" s="890"/>
      <c r="U23" s="890"/>
      <c r="V23" s="32"/>
      <c r="W23" s="1"/>
    </row>
    <row r="24" spans="1:23" ht="15" customHeight="1" x14ac:dyDescent="0.15">
      <c r="A24" s="1">
        <v>19</v>
      </c>
      <c r="B24" s="255"/>
      <c r="C24" s="714" t="str">
        <f>IF((Ⅳ１!$I$12)="次に進む前に確認が必要です！","入力不可(前ページへ戻って確認！）","")</f>
        <v>入力不可(前ページへ戻って確認！）</v>
      </c>
      <c r="D24" s="257"/>
      <c r="E24" s="726">
        <f t="shared" si="2"/>
        <v>0</v>
      </c>
      <c r="F24" s="647"/>
      <c r="G24" s="639" t="str">
        <f t="shared" si="0"/>
        <v/>
      </c>
      <c r="H24" s="558"/>
      <c r="I24" s="727" t="str">
        <f t="shared" si="1"/>
        <v/>
      </c>
      <c r="J24" s="645"/>
      <c r="K24" s="638" t="s">
        <v>353</v>
      </c>
      <c r="L24" s="729" t="str">
        <f>IF(ISERROR(VLOOKUP(J24,(初期設定!$C$20):(初期設定!$D$26),2)),"",VLOOKUP(J24,(初期設定!$C$20):(初期設定!$D$26),2))</f>
        <v/>
      </c>
      <c r="M24" s="727" t="str">
        <f t="shared" si="3"/>
        <v/>
      </c>
      <c r="N24" s="915"/>
      <c r="O24" s="2"/>
      <c r="P24" s="2"/>
      <c r="Q24" s="629"/>
      <c r="R24" s="890"/>
      <c r="S24" s="890"/>
      <c r="T24" s="890"/>
      <c r="U24" s="890"/>
      <c r="V24" s="32"/>
      <c r="W24" s="1"/>
    </row>
    <row r="25" spans="1:23" ht="15" customHeight="1" x14ac:dyDescent="0.15">
      <c r="A25" s="1">
        <v>20</v>
      </c>
      <c r="B25" s="255"/>
      <c r="C25" s="714" t="str">
        <f>IF((Ⅳ１!$I$12)="次に進む前に確認が必要です！","入力不可(前ページへ戻って確認！）","")</f>
        <v>入力不可(前ページへ戻って確認！）</v>
      </c>
      <c r="D25" s="257"/>
      <c r="E25" s="726">
        <f t="shared" si="2"/>
        <v>0</v>
      </c>
      <c r="F25" s="647"/>
      <c r="G25" s="639" t="str">
        <f t="shared" si="0"/>
        <v/>
      </c>
      <c r="H25" s="558"/>
      <c r="I25" s="727" t="str">
        <f t="shared" si="1"/>
        <v/>
      </c>
      <c r="J25" s="645"/>
      <c r="K25" s="638" t="s">
        <v>353</v>
      </c>
      <c r="L25" s="729" t="str">
        <f>IF(ISERROR(VLOOKUP(J25,(初期設定!$C$20):(初期設定!$D$26),2)),"",VLOOKUP(J25,(初期設定!$C$20):(初期設定!$D$26),2))</f>
        <v/>
      </c>
      <c r="M25" s="727" t="str">
        <f t="shared" si="3"/>
        <v/>
      </c>
      <c r="N25" s="915"/>
      <c r="O25" s="2"/>
      <c r="P25" s="2"/>
      <c r="Q25" s="629"/>
      <c r="R25" s="890"/>
      <c r="S25" s="890"/>
      <c r="T25" s="890"/>
      <c r="U25" s="890"/>
      <c r="V25" s="32"/>
      <c r="W25" s="1"/>
    </row>
    <row r="26" spans="1:23" ht="15" customHeight="1" x14ac:dyDescent="0.15">
      <c r="A26" s="1">
        <v>21</v>
      </c>
      <c r="B26" s="255"/>
      <c r="C26" s="714" t="str">
        <f>IF((Ⅳ１!$I$12)="次に進む前に確認が必要です！","入力不可(前ページへ戻って確認！）","")</f>
        <v>入力不可(前ページへ戻って確認！）</v>
      </c>
      <c r="D26" s="257"/>
      <c r="E26" s="726">
        <f t="shared" si="2"/>
        <v>0</v>
      </c>
      <c r="F26" s="647"/>
      <c r="G26" s="639" t="str">
        <f t="shared" si="0"/>
        <v/>
      </c>
      <c r="H26" s="558"/>
      <c r="I26" s="727" t="str">
        <f t="shared" si="1"/>
        <v/>
      </c>
      <c r="J26" s="645"/>
      <c r="K26" s="638" t="s">
        <v>353</v>
      </c>
      <c r="L26" s="729" t="str">
        <f>IF(ISERROR(VLOOKUP(J26,(初期設定!$C$20):(初期設定!$D$26),2)),"",VLOOKUP(J26,(初期設定!$C$20):(初期設定!$D$26),2))</f>
        <v/>
      </c>
      <c r="M26" s="727" t="str">
        <f t="shared" si="3"/>
        <v/>
      </c>
      <c r="N26" s="915"/>
      <c r="O26" s="2"/>
      <c r="P26" s="2"/>
      <c r="Q26" s="629"/>
      <c r="R26" s="890"/>
      <c r="S26" s="890"/>
      <c r="T26" s="890"/>
      <c r="U26" s="890"/>
      <c r="V26" s="32"/>
      <c r="W26" s="1"/>
    </row>
    <row r="27" spans="1:23" ht="15" customHeight="1" x14ac:dyDescent="0.15">
      <c r="A27" s="1">
        <v>22</v>
      </c>
      <c r="B27" s="255"/>
      <c r="C27" s="714" t="str">
        <f>IF((Ⅳ１!$I$12)="次に進む前に確認が必要です！","入力不可(前ページへ戻って確認！）","")</f>
        <v>入力不可(前ページへ戻って確認！）</v>
      </c>
      <c r="D27" s="257"/>
      <c r="E27" s="726">
        <f t="shared" si="2"/>
        <v>0</v>
      </c>
      <c r="F27" s="647"/>
      <c r="G27" s="639" t="str">
        <f t="shared" si="0"/>
        <v/>
      </c>
      <c r="H27" s="558"/>
      <c r="I27" s="727" t="str">
        <f t="shared" si="1"/>
        <v/>
      </c>
      <c r="J27" s="645"/>
      <c r="K27" s="638" t="s">
        <v>353</v>
      </c>
      <c r="L27" s="729" t="str">
        <f>IF(ISERROR(VLOOKUP(J27,(初期設定!$C$20):(初期設定!$D$26),2)),"",VLOOKUP(J27,(初期設定!$C$20):(初期設定!$D$26),2))</f>
        <v/>
      </c>
      <c r="M27" s="727" t="str">
        <f t="shared" si="3"/>
        <v/>
      </c>
      <c r="N27" s="915"/>
      <c r="O27" s="2"/>
      <c r="P27" s="2"/>
      <c r="Q27" s="629"/>
      <c r="R27" s="890"/>
      <c r="S27" s="890"/>
      <c r="T27" s="890"/>
      <c r="U27" s="890"/>
      <c r="V27" s="32"/>
      <c r="W27" s="1"/>
    </row>
    <row r="28" spans="1:23" ht="15" customHeight="1" x14ac:dyDescent="0.15">
      <c r="A28" s="1">
        <v>23</v>
      </c>
      <c r="B28" s="255"/>
      <c r="C28" s="714" t="str">
        <f>IF((Ⅳ１!$I$12)="次に進む前に確認が必要です！","入力不可(前ページへ戻って確認！）","")</f>
        <v>入力不可(前ページへ戻って確認！）</v>
      </c>
      <c r="D28" s="257"/>
      <c r="E28" s="726">
        <f t="shared" si="2"/>
        <v>0</v>
      </c>
      <c r="F28" s="647"/>
      <c r="G28" s="639" t="str">
        <f t="shared" si="0"/>
        <v/>
      </c>
      <c r="H28" s="558"/>
      <c r="I28" s="727" t="str">
        <f t="shared" si="1"/>
        <v/>
      </c>
      <c r="J28" s="645"/>
      <c r="K28" s="638" t="s">
        <v>353</v>
      </c>
      <c r="L28" s="729" t="str">
        <f>IF(ISERROR(VLOOKUP(J28,(初期設定!$C$20):(初期設定!$D$26),2)),"",VLOOKUP(J28,(初期設定!$C$20):(初期設定!$D$26),2))</f>
        <v/>
      </c>
      <c r="M28" s="727" t="str">
        <f t="shared" si="3"/>
        <v/>
      </c>
      <c r="N28" s="915"/>
      <c r="O28" s="2"/>
      <c r="P28" s="2"/>
      <c r="Q28" s="629"/>
      <c r="R28" s="890"/>
      <c r="S28" s="890"/>
      <c r="T28" s="890"/>
      <c r="U28" s="890"/>
      <c r="V28" s="32"/>
      <c r="W28" s="1"/>
    </row>
    <row r="29" spans="1:23" ht="15" customHeight="1" x14ac:dyDescent="0.15">
      <c r="A29" s="1">
        <v>24</v>
      </c>
      <c r="B29" s="255"/>
      <c r="C29" s="714" t="str">
        <f>IF((Ⅳ１!$I$12)="次に進む前に確認が必要です！","入力不可(前ページへ戻って確認！）","")</f>
        <v>入力不可(前ページへ戻って確認！）</v>
      </c>
      <c r="D29" s="257"/>
      <c r="E29" s="726">
        <f t="shared" si="2"/>
        <v>0</v>
      </c>
      <c r="F29" s="647"/>
      <c r="G29" s="639" t="str">
        <f t="shared" si="0"/>
        <v/>
      </c>
      <c r="H29" s="558"/>
      <c r="I29" s="727" t="str">
        <f t="shared" si="1"/>
        <v/>
      </c>
      <c r="J29" s="645"/>
      <c r="K29" s="638" t="s">
        <v>353</v>
      </c>
      <c r="L29" s="729" t="str">
        <f>IF(ISERROR(VLOOKUP(J29,(初期設定!$C$20):(初期設定!$D$26),2)),"",VLOOKUP(J29,(初期設定!$C$20):(初期設定!$D$26),2))</f>
        <v/>
      </c>
      <c r="M29" s="727" t="str">
        <f t="shared" si="3"/>
        <v/>
      </c>
      <c r="N29" s="915"/>
      <c r="O29" s="2"/>
      <c r="P29" s="2"/>
      <c r="Q29" s="629"/>
      <c r="R29" s="890"/>
      <c r="S29" s="890"/>
      <c r="T29" s="890"/>
      <c r="U29" s="890"/>
      <c r="V29" s="32"/>
      <c r="W29" s="1"/>
    </row>
    <row r="30" spans="1:23" ht="15" customHeight="1" x14ac:dyDescent="0.15">
      <c r="A30" s="1">
        <v>25</v>
      </c>
      <c r="B30" s="255"/>
      <c r="C30" s="714" t="str">
        <f>IF((Ⅳ１!$I$12)="次に進む前に確認が必要です！","入力不可(前ページへ戻って確認！）","")</f>
        <v>入力不可(前ページへ戻って確認！）</v>
      </c>
      <c r="D30" s="257"/>
      <c r="E30" s="726">
        <f t="shared" si="2"/>
        <v>0</v>
      </c>
      <c r="F30" s="647"/>
      <c r="G30" s="639" t="str">
        <f t="shared" si="0"/>
        <v/>
      </c>
      <c r="H30" s="558"/>
      <c r="I30" s="727" t="str">
        <f t="shared" si="1"/>
        <v/>
      </c>
      <c r="J30" s="645"/>
      <c r="K30" s="638" t="s">
        <v>353</v>
      </c>
      <c r="L30" s="729" t="str">
        <f>IF(ISERROR(VLOOKUP(J30,(初期設定!$C$20):(初期設定!$D$26),2)),"",VLOOKUP(J30,(初期設定!$C$20):(初期設定!$D$26),2))</f>
        <v/>
      </c>
      <c r="M30" s="727" t="str">
        <f t="shared" si="3"/>
        <v/>
      </c>
      <c r="N30" s="915"/>
      <c r="O30" s="2"/>
      <c r="P30" s="2"/>
      <c r="Q30" s="629"/>
      <c r="R30" s="890"/>
      <c r="S30" s="890"/>
      <c r="T30" s="890"/>
      <c r="U30" s="890"/>
      <c r="V30" s="32"/>
      <c r="W30" s="1"/>
    </row>
    <row r="31" spans="1:23" ht="15" customHeight="1" x14ac:dyDescent="0.15">
      <c r="A31" s="1">
        <v>26</v>
      </c>
      <c r="B31" s="255"/>
      <c r="C31" s="714" t="str">
        <f>IF((Ⅳ１!$I$12)="次に進む前に確認が必要です！","入力不可(前ページへ戻って確認！）","")</f>
        <v>入力不可(前ページへ戻って確認！）</v>
      </c>
      <c r="D31" s="257"/>
      <c r="E31" s="726">
        <f t="shared" si="2"/>
        <v>0</v>
      </c>
      <c r="F31" s="647"/>
      <c r="G31" s="639" t="str">
        <f t="shared" si="0"/>
        <v/>
      </c>
      <c r="H31" s="558"/>
      <c r="I31" s="727" t="str">
        <f t="shared" si="1"/>
        <v/>
      </c>
      <c r="J31" s="645"/>
      <c r="K31" s="638" t="s">
        <v>353</v>
      </c>
      <c r="L31" s="729" t="str">
        <f>IF(ISERROR(VLOOKUP(J31,(初期設定!$C$20):(初期設定!$D$26),2)),"",VLOOKUP(J31,(初期設定!$C$20):(初期設定!$D$26),2))</f>
        <v/>
      </c>
      <c r="M31" s="727" t="str">
        <f t="shared" si="3"/>
        <v/>
      </c>
      <c r="N31" s="915"/>
      <c r="O31" s="2"/>
      <c r="P31" s="2"/>
      <c r="Q31" s="629"/>
      <c r="R31" s="890"/>
      <c r="S31" s="890"/>
      <c r="T31" s="890"/>
      <c r="U31" s="890"/>
      <c r="V31" s="32"/>
      <c r="W31" s="1"/>
    </row>
    <row r="32" spans="1:23" ht="15" customHeight="1" x14ac:dyDescent="0.15">
      <c r="A32" s="1">
        <v>27</v>
      </c>
      <c r="B32" s="255"/>
      <c r="C32" s="714" t="str">
        <f>IF((Ⅳ１!$I$12)="次に進む前に確認が必要です！","入力不可(前ページへ戻って確認！）","")</f>
        <v>入力不可(前ページへ戻って確認！）</v>
      </c>
      <c r="D32" s="257"/>
      <c r="E32" s="726">
        <f t="shared" si="2"/>
        <v>0</v>
      </c>
      <c r="F32" s="647"/>
      <c r="G32" s="639" t="str">
        <f t="shared" si="0"/>
        <v/>
      </c>
      <c r="H32" s="558"/>
      <c r="I32" s="727" t="str">
        <f t="shared" si="1"/>
        <v/>
      </c>
      <c r="J32" s="645"/>
      <c r="K32" s="638" t="s">
        <v>353</v>
      </c>
      <c r="L32" s="729" t="str">
        <f>IF(ISERROR(VLOOKUP(J32,(初期設定!$C$20):(初期設定!$D$26),2)),"",VLOOKUP(J32,(初期設定!$C$20):(初期設定!$D$26),2))</f>
        <v/>
      </c>
      <c r="M32" s="727" t="str">
        <f t="shared" si="3"/>
        <v/>
      </c>
      <c r="N32" s="915"/>
      <c r="O32" s="2"/>
      <c r="P32" s="2"/>
      <c r="Q32" s="629"/>
      <c r="R32" s="890"/>
      <c r="S32" s="890"/>
      <c r="T32" s="890"/>
      <c r="U32" s="890"/>
      <c r="V32" s="32"/>
      <c r="W32" s="1"/>
    </row>
    <row r="33" spans="1:23" ht="15" customHeight="1" x14ac:dyDescent="0.15">
      <c r="A33" s="1">
        <v>28</v>
      </c>
      <c r="B33" s="255"/>
      <c r="C33" s="714" t="str">
        <f>IF((Ⅳ１!$I$12)="次に進む前に確認が必要です！","入力不可(前ページへ戻って確認！）","")</f>
        <v>入力不可(前ページへ戻って確認！）</v>
      </c>
      <c r="D33" s="257"/>
      <c r="E33" s="726">
        <f t="shared" si="2"/>
        <v>0</v>
      </c>
      <c r="F33" s="647"/>
      <c r="G33" s="639" t="str">
        <f t="shared" si="0"/>
        <v/>
      </c>
      <c r="H33" s="558"/>
      <c r="I33" s="727" t="str">
        <f t="shared" si="1"/>
        <v/>
      </c>
      <c r="J33" s="645"/>
      <c r="K33" s="638" t="s">
        <v>353</v>
      </c>
      <c r="L33" s="729" t="str">
        <f>IF(ISERROR(VLOOKUP(J33,(初期設定!$C$20):(初期設定!$D$26),2)),"",VLOOKUP(J33,(初期設定!$C$20):(初期設定!$D$26),2))</f>
        <v/>
      </c>
      <c r="M33" s="727" t="str">
        <f t="shared" si="3"/>
        <v/>
      </c>
      <c r="N33" s="915"/>
      <c r="O33" s="2"/>
      <c r="P33" s="2"/>
      <c r="Q33" s="629"/>
      <c r="R33" s="890"/>
      <c r="S33" s="890"/>
      <c r="T33" s="890"/>
      <c r="U33" s="890"/>
      <c r="V33" s="32"/>
      <c r="W33" s="1"/>
    </row>
    <row r="34" spans="1:23" ht="15" customHeight="1" x14ac:dyDescent="0.15">
      <c r="A34" s="1">
        <v>29</v>
      </c>
      <c r="B34" s="255"/>
      <c r="C34" s="714" t="str">
        <f>IF((Ⅳ１!$I$12)="次に進む前に確認が必要です！","入力不可(前ページへ戻って確認！）","")</f>
        <v>入力不可(前ページへ戻って確認！）</v>
      </c>
      <c r="D34" s="257"/>
      <c r="E34" s="726">
        <f t="shared" si="2"/>
        <v>0</v>
      </c>
      <c r="F34" s="647"/>
      <c r="G34" s="639" t="str">
        <f t="shared" si="0"/>
        <v/>
      </c>
      <c r="H34" s="558"/>
      <c r="I34" s="727" t="str">
        <f t="shared" si="1"/>
        <v/>
      </c>
      <c r="J34" s="645"/>
      <c r="K34" s="638" t="s">
        <v>353</v>
      </c>
      <c r="L34" s="729" t="str">
        <f>IF(ISERROR(VLOOKUP(J34,(初期設定!$C$20):(初期設定!$D$26),2)),"",VLOOKUP(J34,(初期設定!$C$20):(初期設定!$D$26),2))</f>
        <v/>
      </c>
      <c r="M34" s="727" t="str">
        <f t="shared" si="3"/>
        <v/>
      </c>
      <c r="N34" s="915"/>
      <c r="O34" s="2"/>
      <c r="P34" s="2"/>
      <c r="Q34" s="629"/>
      <c r="R34" s="890"/>
      <c r="S34" s="890"/>
      <c r="T34" s="890"/>
      <c r="U34" s="890"/>
      <c r="V34" s="32"/>
      <c r="W34" s="1"/>
    </row>
    <row r="35" spans="1:23" ht="15" customHeight="1" x14ac:dyDescent="0.15">
      <c r="A35" s="1">
        <v>30</v>
      </c>
      <c r="B35" s="255"/>
      <c r="C35" s="714" t="str">
        <f>IF((Ⅳ１!$I$12)="次に進む前に確認が必要です！","入力不可(前ページへ戻って確認！）","")</f>
        <v>入力不可(前ページへ戻って確認！）</v>
      </c>
      <c r="D35" s="257"/>
      <c r="E35" s="726">
        <f t="shared" si="2"/>
        <v>0</v>
      </c>
      <c r="F35" s="647"/>
      <c r="G35" s="639" t="str">
        <f t="shared" si="0"/>
        <v/>
      </c>
      <c r="H35" s="558"/>
      <c r="I35" s="727" t="str">
        <f t="shared" si="1"/>
        <v/>
      </c>
      <c r="J35" s="645"/>
      <c r="K35" s="638" t="s">
        <v>353</v>
      </c>
      <c r="L35" s="729" t="str">
        <f>IF(ISERROR(VLOOKUP(J35,(初期設定!$C$20):(初期設定!$D$26),2)),"",VLOOKUP(J35,(初期設定!$C$20):(初期設定!$D$26),2))</f>
        <v/>
      </c>
      <c r="M35" s="727" t="str">
        <f t="shared" si="3"/>
        <v/>
      </c>
      <c r="N35" s="915"/>
      <c r="O35" s="2"/>
      <c r="P35" s="2"/>
      <c r="Q35" s="629"/>
      <c r="R35" s="890"/>
      <c r="S35" s="890"/>
      <c r="T35" s="890"/>
      <c r="U35" s="890"/>
      <c r="V35" s="32"/>
      <c r="W35" s="1"/>
    </row>
    <row r="36" spans="1:23" ht="15" customHeight="1" x14ac:dyDescent="0.15">
      <c r="A36" s="1">
        <v>31</v>
      </c>
      <c r="B36" s="255"/>
      <c r="C36" s="714" t="str">
        <f>IF((Ⅳ１!$I$12)="次に進む前に確認が必要です！","入力不可(前ページへ戻って確認！）","")</f>
        <v>入力不可(前ページへ戻って確認！）</v>
      </c>
      <c r="D36" s="257"/>
      <c r="E36" s="726">
        <f t="shared" si="2"/>
        <v>0</v>
      </c>
      <c r="F36" s="647"/>
      <c r="G36" s="639" t="str">
        <f t="shared" si="0"/>
        <v/>
      </c>
      <c r="H36" s="558"/>
      <c r="I36" s="727" t="str">
        <f t="shared" si="1"/>
        <v/>
      </c>
      <c r="J36" s="645"/>
      <c r="K36" s="638" t="s">
        <v>353</v>
      </c>
      <c r="L36" s="729" t="str">
        <f>IF(ISERROR(VLOOKUP(J36,(初期設定!$C$20):(初期設定!$D$26),2)),"",VLOOKUP(J36,(初期設定!$C$20):(初期設定!$D$26),2))</f>
        <v/>
      </c>
      <c r="M36" s="727" t="str">
        <f t="shared" si="3"/>
        <v/>
      </c>
      <c r="N36" s="915"/>
      <c r="O36" s="2"/>
      <c r="P36" s="2"/>
      <c r="Q36" s="629"/>
      <c r="R36" s="890"/>
      <c r="S36" s="890"/>
      <c r="T36" s="890"/>
      <c r="U36" s="890"/>
      <c r="V36" s="32"/>
      <c r="W36" s="1"/>
    </row>
    <row r="37" spans="1:23" ht="15" customHeight="1" x14ac:dyDescent="0.15">
      <c r="A37" s="1">
        <v>32</v>
      </c>
      <c r="B37" s="255"/>
      <c r="C37" s="714" t="str">
        <f>IF((Ⅳ１!$I$12)="次に進む前に確認が必要です！","入力不可(前ページへ戻って確認！）","")</f>
        <v>入力不可(前ページへ戻って確認！）</v>
      </c>
      <c r="D37" s="257"/>
      <c r="E37" s="726">
        <f t="shared" si="2"/>
        <v>0</v>
      </c>
      <c r="F37" s="647"/>
      <c r="G37" s="639" t="str">
        <f t="shared" si="0"/>
        <v/>
      </c>
      <c r="H37" s="558"/>
      <c r="I37" s="727" t="str">
        <f t="shared" si="1"/>
        <v/>
      </c>
      <c r="J37" s="645"/>
      <c r="K37" s="638" t="s">
        <v>353</v>
      </c>
      <c r="L37" s="729" t="str">
        <f>IF(ISERROR(VLOOKUP(J37,(初期設定!$C$20):(初期設定!$D$26),2)),"",VLOOKUP(J37,(初期設定!$C$20):(初期設定!$D$26),2))</f>
        <v/>
      </c>
      <c r="M37" s="727" t="str">
        <f t="shared" si="3"/>
        <v/>
      </c>
      <c r="N37" s="915"/>
      <c r="O37" s="2"/>
      <c r="P37" s="2"/>
      <c r="Q37" s="629"/>
      <c r="R37" s="890"/>
      <c r="S37" s="890"/>
      <c r="T37" s="890"/>
      <c r="U37" s="890"/>
      <c r="V37" s="32"/>
      <c r="W37" s="1"/>
    </row>
    <row r="38" spans="1:23" ht="15" customHeight="1" x14ac:dyDescent="0.15">
      <c r="A38" s="1">
        <v>33</v>
      </c>
      <c r="B38" s="255"/>
      <c r="C38" s="714" t="str">
        <f>IF((Ⅳ１!$I$12)="次に進む前に確認が必要です！","入力不可(前ページへ戻って確認！）","")</f>
        <v>入力不可(前ページへ戻って確認！）</v>
      </c>
      <c r="D38" s="257"/>
      <c r="E38" s="726">
        <f t="shared" si="2"/>
        <v>0</v>
      </c>
      <c r="F38" s="647"/>
      <c r="G38" s="639" t="str">
        <f t="shared" si="0"/>
        <v/>
      </c>
      <c r="H38" s="558"/>
      <c r="I38" s="727" t="str">
        <f t="shared" si="1"/>
        <v/>
      </c>
      <c r="J38" s="645"/>
      <c r="K38" s="638" t="s">
        <v>353</v>
      </c>
      <c r="L38" s="729" t="str">
        <f>IF(ISERROR(VLOOKUP(J38,(初期設定!$C$20):(初期設定!$D$26),2)),"",VLOOKUP(J38,(初期設定!$C$20):(初期設定!$D$26),2))</f>
        <v/>
      </c>
      <c r="M38" s="727" t="str">
        <f t="shared" si="3"/>
        <v/>
      </c>
      <c r="N38" s="915"/>
      <c r="O38" s="2"/>
      <c r="P38" s="2"/>
      <c r="Q38" s="629"/>
      <c r="R38" s="890"/>
      <c r="S38" s="890"/>
      <c r="T38" s="890"/>
      <c r="U38" s="890"/>
      <c r="V38" s="32"/>
      <c r="W38" s="1"/>
    </row>
    <row r="39" spans="1:23" ht="15" customHeight="1" x14ac:dyDescent="0.15">
      <c r="A39" s="1">
        <v>34</v>
      </c>
      <c r="B39" s="255"/>
      <c r="C39" s="714" t="str">
        <f>IF((Ⅳ１!$I$12)="次に進む前に確認が必要です！","入力不可(前ページへ戻って確認！）","")</f>
        <v>入力不可(前ページへ戻って確認！）</v>
      </c>
      <c r="D39" s="257"/>
      <c r="E39" s="726">
        <f t="shared" si="2"/>
        <v>0</v>
      </c>
      <c r="F39" s="647"/>
      <c r="G39" s="639" t="str">
        <f t="shared" si="0"/>
        <v/>
      </c>
      <c r="H39" s="558"/>
      <c r="I39" s="727" t="str">
        <f t="shared" si="1"/>
        <v/>
      </c>
      <c r="J39" s="645"/>
      <c r="K39" s="638" t="s">
        <v>353</v>
      </c>
      <c r="L39" s="729" t="str">
        <f>IF(ISERROR(VLOOKUP(J39,(初期設定!$C$20):(初期設定!$D$26),2)),"",VLOOKUP(J39,(初期設定!$C$20):(初期設定!$D$26),2))</f>
        <v/>
      </c>
      <c r="M39" s="727" t="str">
        <f t="shared" si="3"/>
        <v/>
      </c>
      <c r="N39" s="915"/>
      <c r="O39" s="2"/>
      <c r="P39" s="2"/>
      <c r="Q39" s="629"/>
      <c r="R39" s="890"/>
      <c r="S39" s="890"/>
      <c r="T39" s="890"/>
      <c r="U39" s="890"/>
      <c r="V39" s="32"/>
      <c r="W39" s="1"/>
    </row>
    <row r="40" spans="1:23" ht="15" customHeight="1" x14ac:dyDescent="0.15">
      <c r="A40" s="1">
        <v>35</v>
      </c>
      <c r="B40" s="255"/>
      <c r="C40" s="714" t="str">
        <f>IF((Ⅳ１!$I$12)="次に進む前に確認が必要です！","入力不可(前ページへ戻って確認！）","")</f>
        <v>入力不可(前ページへ戻って確認！）</v>
      </c>
      <c r="D40" s="257"/>
      <c r="E40" s="726">
        <f t="shared" si="2"/>
        <v>0</v>
      </c>
      <c r="F40" s="647"/>
      <c r="G40" s="639" t="str">
        <f t="shared" si="0"/>
        <v/>
      </c>
      <c r="H40" s="558"/>
      <c r="I40" s="727" t="str">
        <f t="shared" si="1"/>
        <v/>
      </c>
      <c r="J40" s="645"/>
      <c r="K40" s="638" t="s">
        <v>353</v>
      </c>
      <c r="L40" s="729" t="str">
        <f>IF(ISERROR(VLOOKUP(J40,(初期設定!$C$20):(初期設定!$D$26),2)),"",VLOOKUP(J40,(初期設定!$C$20):(初期設定!$D$26),2))</f>
        <v/>
      </c>
      <c r="M40" s="727" t="str">
        <f t="shared" si="3"/>
        <v/>
      </c>
      <c r="N40" s="915"/>
      <c r="O40" s="2"/>
      <c r="P40" s="2"/>
      <c r="Q40" s="629"/>
      <c r="R40" s="890"/>
      <c r="S40" s="890"/>
      <c r="T40" s="890"/>
      <c r="U40" s="890"/>
      <c r="V40" s="32"/>
      <c r="W40" s="1"/>
    </row>
    <row r="41" spans="1:23" ht="15" customHeight="1" x14ac:dyDescent="0.15">
      <c r="A41" s="1">
        <v>36</v>
      </c>
      <c r="B41" s="255"/>
      <c r="C41" s="714" t="str">
        <f>IF((Ⅳ１!$I$12)="次に進む前に確認が必要です！","入力不可(前ページへ戻って確認！）","")</f>
        <v>入力不可(前ページへ戻って確認！）</v>
      </c>
      <c r="D41" s="257"/>
      <c r="E41" s="726">
        <f t="shared" si="2"/>
        <v>0</v>
      </c>
      <c r="F41" s="647"/>
      <c r="G41" s="639" t="str">
        <f t="shared" si="0"/>
        <v/>
      </c>
      <c r="H41" s="558"/>
      <c r="I41" s="727" t="str">
        <f t="shared" si="1"/>
        <v/>
      </c>
      <c r="J41" s="645"/>
      <c r="K41" s="638" t="s">
        <v>353</v>
      </c>
      <c r="L41" s="729" t="str">
        <f>IF(ISERROR(VLOOKUP(J41,(初期設定!$C$20):(初期設定!$D$26),2)),"",VLOOKUP(J41,(初期設定!$C$20):(初期設定!$D$26),2))</f>
        <v/>
      </c>
      <c r="M41" s="727" t="str">
        <f t="shared" si="3"/>
        <v/>
      </c>
      <c r="N41" s="915"/>
      <c r="O41" s="2"/>
      <c r="P41" s="2"/>
      <c r="Q41" s="629"/>
      <c r="R41" s="890"/>
      <c r="S41" s="890"/>
      <c r="T41" s="890"/>
      <c r="U41" s="890"/>
      <c r="V41" s="32"/>
      <c r="W41" s="1"/>
    </row>
    <row r="42" spans="1:23" ht="15" customHeight="1" x14ac:dyDescent="0.15">
      <c r="A42" s="1">
        <v>37</v>
      </c>
      <c r="B42" s="255"/>
      <c r="C42" s="714" t="str">
        <f>IF((Ⅳ１!$I$12)="次に進む前に確認が必要です！","入力不可(前ページへ戻って確認！）","")</f>
        <v>入力不可(前ページへ戻って確認！）</v>
      </c>
      <c r="D42" s="257"/>
      <c r="E42" s="726">
        <f t="shared" si="2"/>
        <v>0</v>
      </c>
      <c r="F42" s="647"/>
      <c r="G42" s="639" t="str">
        <f t="shared" si="0"/>
        <v/>
      </c>
      <c r="H42" s="558"/>
      <c r="I42" s="727" t="str">
        <f t="shared" si="1"/>
        <v/>
      </c>
      <c r="J42" s="645"/>
      <c r="K42" s="638" t="s">
        <v>353</v>
      </c>
      <c r="L42" s="729" t="str">
        <f>IF(ISERROR(VLOOKUP(J42,(初期設定!$C$20):(初期設定!$D$26),2)),"",VLOOKUP(J42,(初期設定!$C$20):(初期設定!$D$26),2))</f>
        <v/>
      </c>
      <c r="M42" s="727" t="str">
        <f t="shared" si="3"/>
        <v/>
      </c>
      <c r="N42" s="915"/>
      <c r="O42" s="2"/>
      <c r="P42" s="2"/>
      <c r="Q42" s="629"/>
      <c r="R42" s="890"/>
      <c r="S42" s="890"/>
      <c r="T42" s="890"/>
      <c r="U42" s="890"/>
      <c r="V42" s="32"/>
      <c r="W42" s="1"/>
    </row>
    <row r="43" spans="1:23" ht="15" customHeight="1" x14ac:dyDescent="0.15">
      <c r="A43" s="1">
        <v>38</v>
      </c>
      <c r="B43" s="255"/>
      <c r="C43" s="714" t="str">
        <f>IF((Ⅳ１!$I$12)="次に進む前に確認が必要です！","入力不可(前ページへ戻って確認！）","")</f>
        <v>入力不可(前ページへ戻って確認！）</v>
      </c>
      <c r="D43" s="257"/>
      <c r="E43" s="726">
        <f t="shared" si="2"/>
        <v>0</v>
      </c>
      <c r="F43" s="647"/>
      <c r="G43" s="639" t="str">
        <f t="shared" si="0"/>
        <v/>
      </c>
      <c r="H43" s="558"/>
      <c r="I43" s="727" t="str">
        <f t="shared" si="1"/>
        <v/>
      </c>
      <c r="J43" s="645"/>
      <c r="K43" s="638"/>
      <c r="L43" s="729" t="str">
        <f>IF(ISERROR(VLOOKUP(J43,(初期設定!$C$20):(初期設定!$D$26),2)),"",VLOOKUP(J43,(初期設定!$C$20):(初期設定!$D$26),2))</f>
        <v/>
      </c>
      <c r="M43" s="727" t="str">
        <f t="shared" si="3"/>
        <v/>
      </c>
      <c r="N43" s="915"/>
      <c r="O43" s="2"/>
      <c r="P43" s="2"/>
      <c r="Q43" s="629"/>
      <c r="R43" s="890"/>
      <c r="S43" s="890"/>
      <c r="T43" s="890"/>
      <c r="U43" s="890"/>
      <c r="V43" s="32"/>
      <c r="W43" s="1"/>
    </row>
    <row r="44" spans="1:23" ht="15" customHeight="1" x14ac:dyDescent="0.15">
      <c r="A44" s="1">
        <v>39</v>
      </c>
      <c r="B44" s="255"/>
      <c r="C44" s="714" t="str">
        <f>IF((Ⅳ１!$I$12)="次に進む前に確認が必要です！","入力不可(前ページへ戻って確認！）","")</f>
        <v>入力不可(前ページへ戻って確認！）</v>
      </c>
      <c r="D44" s="257"/>
      <c r="E44" s="726">
        <f t="shared" si="2"/>
        <v>0</v>
      </c>
      <c r="F44" s="647"/>
      <c r="G44" s="639" t="str">
        <f t="shared" si="0"/>
        <v/>
      </c>
      <c r="H44" s="558"/>
      <c r="I44" s="727" t="str">
        <f t="shared" si="1"/>
        <v/>
      </c>
      <c r="J44" s="645"/>
      <c r="K44" s="638"/>
      <c r="L44" s="729" t="str">
        <f>IF(ISERROR(VLOOKUP(J44,(初期設定!$C$20):(初期設定!$D$26),2)),"",VLOOKUP(J44,(初期設定!$C$20):(初期設定!$D$26),2))</f>
        <v/>
      </c>
      <c r="M44" s="727" t="str">
        <f t="shared" si="3"/>
        <v/>
      </c>
      <c r="N44" s="915"/>
      <c r="O44" s="2"/>
      <c r="P44" s="2"/>
      <c r="Q44" s="629"/>
      <c r="R44" s="890"/>
      <c r="S44" s="890"/>
      <c r="T44" s="890"/>
      <c r="U44" s="890"/>
      <c r="V44" s="32"/>
      <c r="W44" s="1"/>
    </row>
    <row r="45" spans="1:23" ht="15" customHeight="1" x14ac:dyDescent="0.15">
      <c r="A45" s="1">
        <v>40</v>
      </c>
      <c r="B45" s="255"/>
      <c r="C45" s="714" t="str">
        <f>IF((Ⅳ１!$I$12)="次に進む前に確認が必要です！","入力不可(前ページへ戻って確認！）","")</f>
        <v>入力不可(前ページへ戻って確認！）</v>
      </c>
      <c r="D45" s="257"/>
      <c r="E45" s="726">
        <f t="shared" si="2"/>
        <v>0</v>
      </c>
      <c r="F45" s="647"/>
      <c r="G45" s="639" t="str">
        <f t="shared" si="0"/>
        <v/>
      </c>
      <c r="H45" s="558"/>
      <c r="I45" s="727" t="str">
        <f t="shared" si="1"/>
        <v/>
      </c>
      <c r="J45" s="645"/>
      <c r="K45" s="638"/>
      <c r="L45" s="729" t="str">
        <f>IF(ISERROR(VLOOKUP(J45,(初期設定!$C$20):(初期設定!$D$26),2)),"",VLOOKUP(J45,(初期設定!$C$20):(初期設定!$D$26),2))</f>
        <v/>
      </c>
      <c r="M45" s="727" t="str">
        <f t="shared" si="3"/>
        <v/>
      </c>
      <c r="N45" s="915"/>
      <c r="O45" s="2"/>
      <c r="P45" s="2"/>
      <c r="Q45" s="629"/>
      <c r="R45" s="890"/>
      <c r="S45" s="890"/>
      <c r="T45" s="890"/>
      <c r="U45" s="890"/>
      <c r="V45" s="32"/>
      <c r="W45" s="1"/>
    </row>
    <row r="46" spans="1:23" ht="15" customHeight="1" x14ac:dyDescent="0.15">
      <c r="A46" s="1">
        <v>41</v>
      </c>
      <c r="B46" s="255"/>
      <c r="C46" s="714" t="str">
        <f>IF((Ⅳ１!$I$12)="次に進む前に確認が必要です！","入力不可(前ページへ戻って確認！）","")</f>
        <v>入力不可(前ページへ戻って確認！）</v>
      </c>
      <c r="D46" s="257"/>
      <c r="E46" s="726">
        <f t="shared" si="2"/>
        <v>0</v>
      </c>
      <c r="F46" s="647"/>
      <c r="G46" s="639" t="str">
        <f t="shared" si="0"/>
        <v/>
      </c>
      <c r="H46" s="558"/>
      <c r="I46" s="727" t="str">
        <f t="shared" si="1"/>
        <v/>
      </c>
      <c r="J46" s="645"/>
      <c r="K46" s="638"/>
      <c r="L46" s="729" t="str">
        <f>IF(ISERROR(VLOOKUP(J46,(初期設定!$C$20):(初期設定!$D$26),2)),"",VLOOKUP(J46,(初期設定!$C$20):(初期設定!$D$26),2))</f>
        <v/>
      </c>
      <c r="M46" s="727" t="str">
        <f t="shared" si="3"/>
        <v/>
      </c>
      <c r="N46" s="915"/>
      <c r="O46" s="2"/>
      <c r="P46" s="2"/>
      <c r="Q46" s="629"/>
      <c r="R46" s="890"/>
      <c r="S46" s="890"/>
      <c r="T46" s="890"/>
      <c r="U46" s="890"/>
      <c r="V46" s="32"/>
      <c r="W46" s="1"/>
    </row>
    <row r="47" spans="1:23" ht="15" customHeight="1" x14ac:dyDescent="0.15">
      <c r="A47" s="1">
        <v>42</v>
      </c>
      <c r="B47" s="255"/>
      <c r="C47" s="714" t="str">
        <f>IF((Ⅳ１!$I$12)="次に進む前に確認が必要です！","入力不可(前ページへ戻って確認！）","")</f>
        <v>入力不可(前ページへ戻って確認！）</v>
      </c>
      <c r="D47" s="257"/>
      <c r="E47" s="726">
        <f t="shared" si="2"/>
        <v>0</v>
      </c>
      <c r="F47" s="647"/>
      <c r="G47" s="639" t="str">
        <f t="shared" si="0"/>
        <v/>
      </c>
      <c r="H47" s="558"/>
      <c r="I47" s="727" t="str">
        <f t="shared" si="1"/>
        <v/>
      </c>
      <c r="J47" s="645"/>
      <c r="K47" s="638" t="s">
        <v>353</v>
      </c>
      <c r="L47" s="729" t="str">
        <f>IF(ISERROR(VLOOKUP(J47,(初期設定!$C$20):(初期設定!$D$26),2)),"",VLOOKUP(J47,(初期設定!$C$20):(初期設定!$D$26),2))</f>
        <v/>
      </c>
      <c r="M47" s="727" t="str">
        <f t="shared" si="3"/>
        <v/>
      </c>
      <c r="N47" s="915"/>
      <c r="O47" s="2"/>
      <c r="P47" s="2"/>
      <c r="Q47" s="629"/>
      <c r="R47" s="890"/>
      <c r="S47" s="890"/>
      <c r="T47" s="890"/>
      <c r="U47" s="890"/>
      <c r="V47" s="32"/>
      <c r="W47" s="1"/>
    </row>
    <row r="48" spans="1:23" ht="15" customHeight="1" x14ac:dyDescent="0.15">
      <c r="A48" s="1">
        <v>43</v>
      </c>
      <c r="B48" s="255"/>
      <c r="C48" s="714" t="str">
        <f>IF((Ⅳ１!$I$12)="次に進む前に確認が必要です！","入力不可(前ページへ戻って確認！）","")</f>
        <v>入力不可(前ページへ戻って確認！）</v>
      </c>
      <c r="D48" s="257"/>
      <c r="E48" s="726">
        <f t="shared" si="2"/>
        <v>0</v>
      </c>
      <c r="F48" s="647"/>
      <c r="G48" s="639" t="str">
        <f t="shared" si="0"/>
        <v/>
      </c>
      <c r="H48" s="558"/>
      <c r="I48" s="727" t="str">
        <f t="shared" si="1"/>
        <v/>
      </c>
      <c r="J48" s="645"/>
      <c r="K48" s="638" t="s">
        <v>353</v>
      </c>
      <c r="L48" s="729" t="str">
        <f>IF(ISERROR(VLOOKUP(J48,(初期設定!$C$20):(初期設定!$D$26),2)),"",VLOOKUP(J48,(初期設定!$C$20):(初期設定!$D$26),2))</f>
        <v/>
      </c>
      <c r="M48" s="727" t="str">
        <f t="shared" si="3"/>
        <v/>
      </c>
      <c r="N48" s="915"/>
      <c r="O48" s="2"/>
      <c r="P48" s="2"/>
      <c r="Q48" s="629"/>
      <c r="R48" s="890"/>
      <c r="S48" s="890"/>
      <c r="T48" s="890"/>
      <c r="U48" s="890"/>
      <c r="V48" s="32"/>
      <c r="W48" s="1"/>
    </row>
    <row r="49" spans="1:23" ht="15" customHeight="1" x14ac:dyDescent="0.15">
      <c r="A49" s="1">
        <v>44</v>
      </c>
      <c r="B49" s="255"/>
      <c r="C49" s="714" t="str">
        <f>IF((Ⅳ１!$I$12)="次に進む前に確認が必要です！","入力不可(前ページへ戻って確認！）","")</f>
        <v>入力不可(前ページへ戻って確認！）</v>
      </c>
      <c r="D49" s="257"/>
      <c r="E49" s="726">
        <f t="shared" si="2"/>
        <v>0</v>
      </c>
      <c r="F49" s="647"/>
      <c r="G49" s="639" t="str">
        <f t="shared" si="0"/>
        <v/>
      </c>
      <c r="H49" s="558"/>
      <c r="I49" s="727" t="str">
        <f t="shared" si="1"/>
        <v/>
      </c>
      <c r="J49" s="645"/>
      <c r="K49" s="638" t="s">
        <v>353</v>
      </c>
      <c r="L49" s="729" t="str">
        <f>IF(ISERROR(VLOOKUP(J49,(初期設定!$C$20):(初期設定!$D$26),2)),"",VLOOKUP(J49,(初期設定!$C$20):(初期設定!$D$26),2))</f>
        <v/>
      </c>
      <c r="M49" s="727" t="str">
        <f t="shared" si="3"/>
        <v/>
      </c>
      <c r="N49" s="915"/>
      <c r="O49" s="2"/>
      <c r="P49" s="2"/>
      <c r="Q49" s="629"/>
      <c r="R49" s="890"/>
      <c r="S49" s="890"/>
      <c r="T49" s="890"/>
      <c r="U49" s="890"/>
      <c r="V49" s="32"/>
      <c r="W49" s="1"/>
    </row>
    <row r="50" spans="1:23" ht="15" customHeight="1" x14ac:dyDescent="0.15">
      <c r="A50" s="1">
        <v>45</v>
      </c>
      <c r="B50" s="255"/>
      <c r="C50" s="714" t="str">
        <f>IF((Ⅳ１!$I$12)="次に進む前に確認が必要です！","入力不可(前ページへ戻って確認！）","")</f>
        <v>入力不可(前ページへ戻って確認！）</v>
      </c>
      <c r="D50" s="257"/>
      <c r="E50" s="726">
        <f t="shared" si="2"/>
        <v>0</v>
      </c>
      <c r="F50" s="647"/>
      <c r="G50" s="639" t="str">
        <f t="shared" si="0"/>
        <v/>
      </c>
      <c r="H50" s="558"/>
      <c r="I50" s="727" t="str">
        <f t="shared" si="1"/>
        <v/>
      </c>
      <c r="J50" s="645"/>
      <c r="K50" s="638" t="s">
        <v>353</v>
      </c>
      <c r="L50" s="729" t="str">
        <f>IF(ISERROR(VLOOKUP(J50,(初期設定!$C$20):(初期設定!$D$26),2)),"",VLOOKUP(J50,(初期設定!$C$20):(初期設定!$D$26),2))</f>
        <v/>
      </c>
      <c r="M50" s="727" t="str">
        <f t="shared" si="3"/>
        <v/>
      </c>
      <c r="N50" s="915"/>
      <c r="O50" s="2"/>
      <c r="P50" s="2"/>
      <c r="Q50" s="629"/>
      <c r="R50" s="890"/>
      <c r="S50" s="890"/>
      <c r="T50" s="890"/>
      <c r="U50" s="890"/>
      <c r="V50" s="32"/>
      <c r="W50" s="1"/>
    </row>
    <row r="51" spans="1:23" ht="15" customHeight="1" x14ac:dyDescent="0.15">
      <c r="A51" s="1">
        <v>46</v>
      </c>
      <c r="B51" s="255"/>
      <c r="C51" s="714" t="str">
        <f>IF((Ⅳ１!$I$12)="次に進む前に確認が必要です！","入力不可(前ページへ戻って確認！）","")</f>
        <v>入力不可(前ページへ戻って確認！）</v>
      </c>
      <c r="D51" s="257"/>
      <c r="E51" s="726">
        <f t="shared" si="2"/>
        <v>0</v>
      </c>
      <c r="F51" s="647"/>
      <c r="G51" s="639" t="str">
        <f t="shared" si="0"/>
        <v/>
      </c>
      <c r="H51" s="558"/>
      <c r="I51" s="727" t="str">
        <f t="shared" si="1"/>
        <v/>
      </c>
      <c r="J51" s="645"/>
      <c r="K51" s="638" t="s">
        <v>353</v>
      </c>
      <c r="L51" s="729" t="str">
        <f>IF(ISERROR(VLOOKUP(J51,(初期設定!$C$20):(初期設定!$D$26),2)),"",VLOOKUP(J51,(初期設定!$C$20):(初期設定!$D$26),2))</f>
        <v/>
      </c>
      <c r="M51" s="727" t="str">
        <f t="shared" si="3"/>
        <v/>
      </c>
      <c r="N51" s="915"/>
      <c r="O51" s="2"/>
      <c r="P51" s="2"/>
      <c r="Q51" s="629"/>
      <c r="R51" s="890"/>
      <c r="S51" s="890"/>
      <c r="T51" s="890"/>
      <c r="U51" s="890"/>
      <c r="V51" s="32"/>
      <c r="W51" s="1"/>
    </row>
    <row r="52" spans="1:23" ht="15" customHeight="1" x14ac:dyDescent="0.15">
      <c r="A52" s="1">
        <v>47</v>
      </c>
      <c r="B52" s="255"/>
      <c r="C52" s="714" t="str">
        <f>IF((Ⅳ１!$I$12)="次に進む前に確認が必要です！","入力不可(前ページへ戻って確認！）","")</f>
        <v>入力不可(前ページへ戻って確認！）</v>
      </c>
      <c r="D52" s="257"/>
      <c r="E52" s="726">
        <f t="shared" si="2"/>
        <v>0</v>
      </c>
      <c r="F52" s="647"/>
      <c r="G52" s="639" t="str">
        <f t="shared" si="0"/>
        <v/>
      </c>
      <c r="H52" s="558"/>
      <c r="I52" s="727" t="str">
        <f t="shared" si="1"/>
        <v/>
      </c>
      <c r="J52" s="645"/>
      <c r="K52" s="638" t="s">
        <v>353</v>
      </c>
      <c r="L52" s="729" t="str">
        <f>IF(ISERROR(VLOOKUP(J52,(初期設定!$C$20):(初期設定!$D$26),2)),"",VLOOKUP(J52,(初期設定!$C$20):(初期設定!$D$26),2))</f>
        <v/>
      </c>
      <c r="M52" s="727" t="str">
        <f t="shared" si="3"/>
        <v/>
      </c>
      <c r="N52" s="915"/>
      <c r="O52" s="2"/>
      <c r="P52" s="2"/>
      <c r="Q52" s="629"/>
      <c r="R52" s="890"/>
      <c r="S52" s="890"/>
      <c r="T52" s="890"/>
      <c r="U52" s="890"/>
      <c r="V52" s="32"/>
      <c r="W52" s="1"/>
    </row>
    <row r="53" spans="1:23" ht="15" customHeight="1" x14ac:dyDescent="0.15">
      <c r="A53" s="1">
        <v>48</v>
      </c>
      <c r="B53" s="255"/>
      <c r="C53" s="714" t="str">
        <f>IF((Ⅳ１!$I$12)="次に進む前に確認が必要です！","入力不可(前ページへ戻って確認！）","")</f>
        <v>入力不可(前ページへ戻って確認！）</v>
      </c>
      <c r="D53" s="257"/>
      <c r="E53" s="726">
        <f t="shared" si="2"/>
        <v>0</v>
      </c>
      <c r="F53" s="647"/>
      <c r="G53" s="639" t="str">
        <f t="shared" si="0"/>
        <v/>
      </c>
      <c r="H53" s="558"/>
      <c r="I53" s="727" t="str">
        <f t="shared" si="1"/>
        <v/>
      </c>
      <c r="J53" s="645"/>
      <c r="K53" s="638" t="s">
        <v>353</v>
      </c>
      <c r="L53" s="729" t="str">
        <f>IF(ISERROR(VLOOKUP(J53,(初期設定!$C$20):(初期設定!$D$26),2)),"",VLOOKUP(J53,(初期設定!$C$20):(初期設定!$D$26),2))</f>
        <v/>
      </c>
      <c r="M53" s="727" t="str">
        <f t="shared" si="3"/>
        <v/>
      </c>
      <c r="N53" s="915"/>
      <c r="O53" s="2"/>
      <c r="P53" s="2"/>
      <c r="Q53" s="629"/>
      <c r="R53" s="890"/>
      <c r="S53" s="890"/>
      <c r="T53" s="890"/>
      <c r="U53" s="890"/>
      <c r="V53" s="32"/>
      <c r="W53" s="1"/>
    </row>
    <row r="54" spans="1:23" ht="15" customHeight="1" x14ac:dyDescent="0.15">
      <c r="A54" s="1">
        <v>49</v>
      </c>
      <c r="B54" s="255"/>
      <c r="C54" s="714" t="str">
        <f>IF((Ⅳ１!$I$12)="次に進む前に確認が必要です！","入力不可(前ページへ戻って確認！）","")</f>
        <v>入力不可(前ページへ戻って確認！）</v>
      </c>
      <c r="D54" s="257"/>
      <c r="E54" s="726">
        <f t="shared" si="2"/>
        <v>0</v>
      </c>
      <c r="F54" s="647"/>
      <c r="G54" s="639" t="str">
        <f t="shared" si="0"/>
        <v/>
      </c>
      <c r="H54" s="558"/>
      <c r="I54" s="727" t="str">
        <f t="shared" si="1"/>
        <v/>
      </c>
      <c r="J54" s="645"/>
      <c r="K54" s="638" t="s">
        <v>353</v>
      </c>
      <c r="L54" s="729" t="str">
        <f>IF(ISERROR(VLOOKUP(J54,(初期設定!$C$20):(初期設定!$D$26),2)),"",VLOOKUP(J54,(初期設定!$C$20):(初期設定!$D$26),2))</f>
        <v/>
      </c>
      <c r="M54" s="727" t="str">
        <f t="shared" si="3"/>
        <v/>
      </c>
      <c r="N54" s="915"/>
      <c r="O54" s="2"/>
      <c r="P54" s="2"/>
      <c r="Q54" s="629"/>
      <c r="R54" s="890"/>
      <c r="S54" s="890"/>
      <c r="T54" s="890"/>
      <c r="U54" s="890"/>
      <c r="V54" s="32"/>
      <c r="W54" s="1"/>
    </row>
    <row r="55" spans="1:23" ht="15" customHeight="1" x14ac:dyDescent="0.15">
      <c r="A55" s="1">
        <v>50</v>
      </c>
      <c r="B55" s="255"/>
      <c r="C55" s="714" t="str">
        <f>IF((Ⅳ１!$I$12)="次に進む前に確認が必要です！","入力不可(前ページへ戻って確認！）","")</f>
        <v>入力不可(前ページへ戻って確認！）</v>
      </c>
      <c r="D55" s="257"/>
      <c r="E55" s="726">
        <f t="shared" si="2"/>
        <v>0</v>
      </c>
      <c r="F55" s="647"/>
      <c r="G55" s="639" t="str">
        <f t="shared" si="0"/>
        <v/>
      </c>
      <c r="H55" s="558"/>
      <c r="I55" s="727" t="str">
        <f t="shared" si="1"/>
        <v/>
      </c>
      <c r="J55" s="645"/>
      <c r="K55" s="638" t="s">
        <v>353</v>
      </c>
      <c r="L55" s="729" t="str">
        <f>IF(ISERROR(VLOOKUP(J55,(初期設定!$C$20):(初期設定!$D$26),2)),"",VLOOKUP(J55,(初期設定!$C$20):(初期設定!$D$26),2))</f>
        <v/>
      </c>
      <c r="M55" s="727" t="str">
        <f t="shared" si="3"/>
        <v/>
      </c>
      <c r="N55" s="915"/>
      <c r="O55" s="2"/>
      <c r="P55" s="2"/>
      <c r="Q55" s="629"/>
      <c r="R55" s="890"/>
      <c r="S55" s="890"/>
      <c r="T55" s="890"/>
      <c r="U55" s="890"/>
      <c r="V55" s="32"/>
      <c r="W55" s="1"/>
    </row>
    <row r="56" spans="1:23" ht="15" customHeight="1" x14ac:dyDescent="0.15">
      <c r="A56" s="1">
        <v>51</v>
      </c>
      <c r="B56" s="255"/>
      <c r="C56" s="714" t="str">
        <f>IF((Ⅳ１!$I$12)="次に進む前に確認が必要です！","入力不可(前ページへ戻って確認！）","")</f>
        <v>入力不可(前ページへ戻って確認！）</v>
      </c>
      <c r="D56" s="257"/>
      <c r="E56" s="726">
        <f t="shared" si="2"/>
        <v>0</v>
      </c>
      <c r="F56" s="647"/>
      <c r="G56" s="639" t="str">
        <f t="shared" si="0"/>
        <v/>
      </c>
      <c r="H56" s="558"/>
      <c r="I56" s="727" t="str">
        <f t="shared" si="1"/>
        <v/>
      </c>
      <c r="J56" s="645"/>
      <c r="K56" s="638" t="s">
        <v>353</v>
      </c>
      <c r="L56" s="729" t="str">
        <f>IF(ISERROR(VLOOKUP(J56,(初期設定!$C$20):(初期設定!$D$26),2)),"",VLOOKUP(J56,(初期設定!$C$20):(初期設定!$D$26),2))</f>
        <v/>
      </c>
      <c r="M56" s="727" t="str">
        <f t="shared" si="3"/>
        <v/>
      </c>
      <c r="N56" s="915"/>
      <c r="O56" s="2"/>
      <c r="P56" s="2"/>
      <c r="Q56" s="629"/>
      <c r="R56" s="890"/>
      <c r="S56" s="890"/>
      <c r="T56" s="890"/>
      <c r="U56" s="890"/>
      <c r="V56" s="32"/>
      <c r="W56" s="1"/>
    </row>
    <row r="57" spans="1:23" ht="15" customHeight="1" x14ac:dyDescent="0.15">
      <c r="A57" s="1">
        <v>52</v>
      </c>
      <c r="B57" s="255"/>
      <c r="C57" s="714" t="str">
        <f>IF((Ⅳ１!$I$12)="次に進む前に確認が必要です！","入力不可(前ページへ戻って確認！）","")</f>
        <v>入力不可(前ページへ戻って確認！）</v>
      </c>
      <c r="D57" s="257"/>
      <c r="E57" s="726">
        <f t="shared" si="2"/>
        <v>0</v>
      </c>
      <c r="F57" s="647"/>
      <c r="G57" s="639" t="str">
        <f t="shared" si="0"/>
        <v/>
      </c>
      <c r="H57" s="558"/>
      <c r="I57" s="727" t="str">
        <f t="shared" si="1"/>
        <v/>
      </c>
      <c r="J57" s="645"/>
      <c r="K57" s="638" t="s">
        <v>353</v>
      </c>
      <c r="L57" s="729" t="str">
        <f>IF(ISERROR(VLOOKUP(J57,(初期設定!$C$20):(初期設定!$D$26),2)),"",VLOOKUP(J57,(初期設定!$C$20):(初期設定!$D$26),2))</f>
        <v/>
      </c>
      <c r="M57" s="727" t="str">
        <f t="shared" si="3"/>
        <v/>
      </c>
      <c r="N57" s="915"/>
      <c r="O57" s="2"/>
      <c r="P57" s="2"/>
      <c r="Q57" s="629"/>
      <c r="R57" s="890"/>
      <c r="S57" s="890"/>
      <c r="T57" s="890"/>
      <c r="U57" s="890"/>
      <c r="V57" s="32"/>
      <c r="W57" s="1"/>
    </row>
    <row r="58" spans="1:23" ht="15" customHeight="1" x14ac:dyDescent="0.15">
      <c r="A58" s="1">
        <v>53</v>
      </c>
      <c r="B58" s="255"/>
      <c r="C58" s="714" t="str">
        <f>IF((Ⅳ１!$I$12)="次に進む前に確認が必要です！","入力不可(前ページへ戻って確認！）","")</f>
        <v>入力不可(前ページへ戻って確認！）</v>
      </c>
      <c r="D58" s="257"/>
      <c r="E58" s="726">
        <f t="shared" si="2"/>
        <v>0</v>
      </c>
      <c r="F58" s="647"/>
      <c r="G58" s="639" t="str">
        <f t="shared" si="0"/>
        <v/>
      </c>
      <c r="H58" s="558"/>
      <c r="I58" s="727" t="str">
        <f t="shared" si="1"/>
        <v/>
      </c>
      <c r="J58" s="645"/>
      <c r="K58" s="638" t="s">
        <v>353</v>
      </c>
      <c r="L58" s="729" t="str">
        <f>IF(ISERROR(VLOOKUP(J58,(初期設定!$C$20):(初期設定!$D$26),2)),"",VLOOKUP(J58,(初期設定!$C$20):(初期設定!$D$26),2))</f>
        <v/>
      </c>
      <c r="M58" s="727" t="str">
        <f t="shared" si="3"/>
        <v/>
      </c>
      <c r="N58" s="915"/>
      <c r="O58" s="2"/>
      <c r="P58" s="2"/>
      <c r="Q58" s="629"/>
      <c r="R58" s="890"/>
      <c r="S58" s="890"/>
      <c r="T58" s="890"/>
      <c r="U58" s="890"/>
      <c r="V58" s="32"/>
      <c r="W58" s="1"/>
    </row>
    <row r="59" spans="1:23" ht="15" customHeight="1" x14ac:dyDescent="0.15">
      <c r="A59" s="1">
        <v>54</v>
      </c>
      <c r="B59" s="255"/>
      <c r="C59" s="714" t="str">
        <f>IF((Ⅳ１!$I$12)="次に進む前に確認が必要です！","入力不可(前ページへ戻って確認！）","")</f>
        <v>入力不可(前ページへ戻って確認！）</v>
      </c>
      <c r="D59" s="257"/>
      <c r="E59" s="726">
        <f t="shared" si="2"/>
        <v>0</v>
      </c>
      <c r="F59" s="647"/>
      <c r="G59" s="639" t="str">
        <f t="shared" si="0"/>
        <v/>
      </c>
      <c r="H59" s="558"/>
      <c r="I59" s="727" t="str">
        <f t="shared" si="1"/>
        <v/>
      </c>
      <c r="J59" s="645"/>
      <c r="K59" s="638" t="s">
        <v>353</v>
      </c>
      <c r="L59" s="729" t="str">
        <f>IF(ISERROR(VLOOKUP(J59,(初期設定!$C$20):(初期設定!$D$26),2)),"",VLOOKUP(J59,(初期設定!$C$20):(初期設定!$D$26),2))</f>
        <v/>
      </c>
      <c r="M59" s="727" t="str">
        <f t="shared" si="3"/>
        <v/>
      </c>
      <c r="N59" s="915"/>
      <c r="O59" s="2"/>
      <c r="P59" s="2"/>
      <c r="Q59" s="629"/>
      <c r="R59" s="890"/>
      <c r="S59" s="890"/>
      <c r="T59" s="890"/>
      <c r="U59" s="890"/>
      <c r="V59" s="32"/>
      <c r="W59" s="1"/>
    </row>
    <row r="60" spans="1:23" ht="15" customHeight="1" x14ac:dyDescent="0.15">
      <c r="A60" s="1">
        <v>55</v>
      </c>
      <c r="B60" s="255"/>
      <c r="C60" s="714" t="str">
        <f>IF((Ⅳ１!$I$12)="次に進む前に確認が必要です！","入力不可(前ページへ戻って確認！）","")</f>
        <v>入力不可(前ページへ戻って確認！）</v>
      </c>
      <c r="D60" s="257"/>
      <c r="E60" s="726">
        <f t="shared" si="2"/>
        <v>0</v>
      </c>
      <c r="F60" s="647"/>
      <c r="G60" s="639" t="str">
        <f t="shared" si="0"/>
        <v/>
      </c>
      <c r="H60" s="558"/>
      <c r="I60" s="727" t="str">
        <f t="shared" si="1"/>
        <v/>
      </c>
      <c r="J60" s="645"/>
      <c r="K60" s="638" t="s">
        <v>353</v>
      </c>
      <c r="L60" s="729" t="str">
        <f>IF(ISERROR(VLOOKUP(J60,(初期設定!$C$20):(初期設定!$D$26),2)),"",VLOOKUP(J60,(初期設定!$C$20):(初期設定!$D$26),2))</f>
        <v/>
      </c>
      <c r="M60" s="727" t="str">
        <f t="shared" si="3"/>
        <v/>
      </c>
      <c r="N60" s="915"/>
      <c r="O60" s="2"/>
      <c r="P60" s="2"/>
      <c r="Q60" s="629"/>
      <c r="R60" s="890"/>
      <c r="S60" s="890"/>
      <c r="T60" s="890"/>
      <c r="U60" s="890"/>
      <c r="V60" s="32"/>
      <c r="W60" s="1"/>
    </row>
    <row r="61" spans="1:23" ht="15" customHeight="1" x14ac:dyDescent="0.15">
      <c r="A61" s="1">
        <v>56</v>
      </c>
      <c r="B61" s="255"/>
      <c r="C61" s="714" t="str">
        <f>IF((Ⅳ１!$I$12)="次に進む前に確認が必要です！","入力不可(前ページへ戻って確認！）","")</f>
        <v>入力不可(前ページへ戻って確認！）</v>
      </c>
      <c r="D61" s="257"/>
      <c r="E61" s="726">
        <f t="shared" si="2"/>
        <v>0</v>
      </c>
      <c r="F61" s="647"/>
      <c r="G61" s="639" t="str">
        <f t="shared" si="0"/>
        <v/>
      </c>
      <c r="H61" s="558"/>
      <c r="I61" s="727" t="str">
        <f t="shared" si="1"/>
        <v/>
      </c>
      <c r="J61" s="645"/>
      <c r="K61" s="638" t="s">
        <v>353</v>
      </c>
      <c r="L61" s="729" t="str">
        <f>IF(ISERROR(VLOOKUP(J61,(初期設定!$C$20):(初期設定!$D$26),2)),"",VLOOKUP(J61,(初期設定!$C$20):(初期設定!$D$26),2))</f>
        <v/>
      </c>
      <c r="M61" s="727" t="str">
        <f t="shared" si="3"/>
        <v/>
      </c>
      <c r="N61" s="915"/>
      <c r="O61" s="2"/>
      <c r="P61" s="2"/>
      <c r="Q61" s="629"/>
      <c r="R61" s="890"/>
      <c r="S61" s="890"/>
      <c r="T61" s="890"/>
      <c r="U61" s="890"/>
      <c r="V61" s="32"/>
      <c r="W61" s="1"/>
    </row>
    <row r="62" spans="1:23" ht="15" customHeight="1" x14ac:dyDescent="0.15">
      <c r="A62" s="1">
        <v>57</v>
      </c>
      <c r="B62" s="255"/>
      <c r="C62" s="714" t="str">
        <f>IF((Ⅳ１!$I$12)="次に進む前に確認が必要です！","入力不可(前ページへ戻って確認！）","")</f>
        <v>入力不可(前ページへ戻って確認！）</v>
      </c>
      <c r="D62" s="257"/>
      <c r="E62" s="726">
        <f t="shared" si="2"/>
        <v>0</v>
      </c>
      <c r="F62" s="647"/>
      <c r="G62" s="639" t="str">
        <f t="shared" si="0"/>
        <v/>
      </c>
      <c r="H62" s="558"/>
      <c r="I62" s="727" t="str">
        <f t="shared" si="1"/>
        <v/>
      </c>
      <c r="J62" s="645"/>
      <c r="K62" s="638" t="s">
        <v>353</v>
      </c>
      <c r="L62" s="729" t="str">
        <f>IF(ISERROR(VLOOKUP(J62,(初期設定!$C$20):(初期設定!$D$26),2)),"",VLOOKUP(J62,(初期設定!$C$20):(初期設定!$D$26),2))</f>
        <v/>
      </c>
      <c r="M62" s="727" t="str">
        <f t="shared" si="3"/>
        <v/>
      </c>
      <c r="N62" s="915"/>
      <c r="O62" s="2"/>
      <c r="P62" s="2"/>
      <c r="Q62" s="629"/>
      <c r="R62" s="890"/>
      <c r="S62" s="890"/>
      <c r="T62" s="890"/>
      <c r="U62" s="890"/>
      <c r="V62" s="32"/>
      <c r="W62" s="1"/>
    </row>
    <row r="63" spans="1:23" ht="15" customHeight="1" x14ac:dyDescent="0.15">
      <c r="A63" s="1">
        <v>58</v>
      </c>
      <c r="B63" s="255"/>
      <c r="C63" s="714" t="str">
        <f>IF((Ⅳ１!$I$12)="次に進む前に確認が必要です！","入力不可(前ページへ戻って確認！）","")</f>
        <v>入力不可(前ページへ戻って確認！）</v>
      </c>
      <c r="D63" s="257"/>
      <c r="E63" s="726">
        <f t="shared" si="2"/>
        <v>0</v>
      </c>
      <c r="F63" s="647"/>
      <c r="G63" s="639" t="str">
        <f t="shared" si="0"/>
        <v/>
      </c>
      <c r="H63" s="558"/>
      <c r="I63" s="727" t="str">
        <f t="shared" si="1"/>
        <v/>
      </c>
      <c r="J63" s="645"/>
      <c r="K63" s="638" t="s">
        <v>353</v>
      </c>
      <c r="L63" s="729" t="str">
        <f>IF(ISERROR(VLOOKUP(J63,(初期設定!$C$20):(初期設定!$D$26),2)),"",VLOOKUP(J63,(初期設定!$C$20):(初期設定!$D$26),2))</f>
        <v/>
      </c>
      <c r="M63" s="727" t="str">
        <f t="shared" si="3"/>
        <v/>
      </c>
      <c r="N63" s="915"/>
      <c r="O63" s="2"/>
      <c r="P63" s="2"/>
      <c r="Q63" s="629"/>
      <c r="R63" s="890"/>
      <c r="S63" s="890"/>
      <c r="T63" s="890"/>
      <c r="U63" s="890"/>
      <c r="V63" s="32"/>
      <c r="W63" s="1"/>
    </row>
    <row r="64" spans="1:23" ht="15" customHeight="1" x14ac:dyDescent="0.15">
      <c r="A64" s="1">
        <v>59</v>
      </c>
      <c r="B64" s="255"/>
      <c r="C64" s="714" t="str">
        <f>IF((Ⅳ１!$I$12)="次に進む前に確認が必要です！","入力不可(前ページへ戻って確認！）","")</f>
        <v>入力不可(前ページへ戻って確認！）</v>
      </c>
      <c r="D64" s="257"/>
      <c r="E64" s="726">
        <f t="shared" si="2"/>
        <v>0</v>
      </c>
      <c r="F64" s="647"/>
      <c r="G64" s="639" t="str">
        <f t="shared" si="0"/>
        <v/>
      </c>
      <c r="H64" s="558"/>
      <c r="I64" s="727" t="str">
        <f t="shared" si="1"/>
        <v/>
      </c>
      <c r="J64" s="645"/>
      <c r="K64" s="638" t="s">
        <v>353</v>
      </c>
      <c r="L64" s="729" t="str">
        <f>IF(ISERROR(VLOOKUP(J64,(初期設定!$C$20):(初期設定!$D$26),2)),"",VLOOKUP(J64,(初期設定!$C$20):(初期設定!$D$26),2))</f>
        <v/>
      </c>
      <c r="M64" s="727" t="str">
        <f t="shared" si="3"/>
        <v/>
      </c>
      <c r="N64" s="915"/>
      <c r="O64" s="2"/>
      <c r="P64" s="2"/>
      <c r="Q64" s="629"/>
      <c r="R64" s="890"/>
      <c r="S64" s="890"/>
      <c r="T64" s="890"/>
      <c r="U64" s="890"/>
      <c r="V64" s="32"/>
      <c r="W64" s="1"/>
    </row>
    <row r="65" spans="1:23" ht="15" customHeight="1" thickBot="1" x14ac:dyDescent="0.2">
      <c r="A65" s="1">
        <v>60</v>
      </c>
      <c r="B65" s="255"/>
      <c r="C65" s="714" t="str">
        <f>IF((Ⅳ１!$I$12)="次に進む前に確認が必要です！","入力不可(前ページへ戻って確認！）","")</f>
        <v>入力不可(前ページへ戻って確認！）</v>
      </c>
      <c r="D65" s="258"/>
      <c r="E65" s="726">
        <f t="shared" si="2"/>
        <v>0</v>
      </c>
      <c r="F65" s="648"/>
      <c r="G65" s="640" t="str">
        <f t="shared" si="0"/>
        <v/>
      </c>
      <c r="H65" s="559"/>
      <c r="I65" s="728" t="str">
        <f t="shared" si="1"/>
        <v/>
      </c>
      <c r="J65" s="645"/>
      <c r="K65" s="641" t="s">
        <v>353</v>
      </c>
      <c r="L65" s="729" t="str">
        <f>IF(ISERROR(VLOOKUP(J65,(初期設定!$C$20):(初期設定!$D$26),2)),"",VLOOKUP(J65,(初期設定!$C$20):(初期設定!$D$26),2))</f>
        <v/>
      </c>
      <c r="M65" s="728" t="str">
        <f t="shared" si="3"/>
        <v/>
      </c>
      <c r="N65" s="916"/>
      <c r="O65" s="2"/>
      <c r="P65" s="2"/>
      <c r="Q65" s="629"/>
      <c r="R65" s="890"/>
      <c r="S65" s="890"/>
      <c r="T65" s="890"/>
      <c r="U65" s="890"/>
      <c r="V65" s="32"/>
      <c r="W65" s="1"/>
    </row>
    <row r="66" spans="1:23" ht="14.25" x14ac:dyDescent="0.15">
      <c r="A66" s="1"/>
      <c r="B66" s="1"/>
      <c r="C66" s="1"/>
      <c r="D66" s="1"/>
      <c r="E66" s="1"/>
      <c r="F66" s="1"/>
      <c r="G66" s="1"/>
      <c r="H66" s="1"/>
      <c r="I66" s="54"/>
      <c r="J66" s="1"/>
      <c r="K66" s="1"/>
      <c r="L66" s="1"/>
      <c r="M66" s="1"/>
      <c r="N66" s="252"/>
      <c r="O66" s="2"/>
      <c r="P66" s="2"/>
      <c r="Q66" s="629"/>
      <c r="R66" s="890"/>
      <c r="S66" s="890"/>
      <c r="T66" s="890"/>
      <c r="U66" s="890"/>
      <c r="V66" s="32"/>
      <c r="W66" s="1"/>
    </row>
    <row r="67" spans="1:23" ht="14.25" x14ac:dyDescent="0.15">
      <c r="A67" s="1"/>
      <c r="B67" s="1"/>
      <c r="C67" s="1"/>
      <c r="D67" s="1"/>
      <c r="E67" s="1"/>
      <c r="F67" s="1"/>
      <c r="G67" s="1"/>
      <c r="H67" s="1"/>
      <c r="I67" s="54"/>
      <c r="J67" s="1"/>
      <c r="K67" s="1"/>
      <c r="L67" s="1"/>
      <c r="M67" s="1"/>
      <c r="N67" s="252"/>
      <c r="O67" s="2"/>
      <c r="P67" s="2"/>
      <c r="Q67" s="629"/>
      <c r="R67" s="890"/>
      <c r="S67" s="890"/>
      <c r="T67" s="890"/>
      <c r="U67" s="890"/>
      <c r="V67" s="32"/>
      <c r="W67" s="1"/>
    </row>
    <row r="68" spans="1:23" ht="14.25" x14ac:dyDescent="0.15">
      <c r="A68" s="1"/>
      <c r="B68" s="1"/>
      <c r="C68" s="1"/>
      <c r="D68" s="1"/>
      <c r="E68" s="1"/>
      <c r="F68" s="1"/>
      <c r="G68" s="1"/>
      <c r="H68" s="1"/>
      <c r="I68" s="54"/>
      <c r="J68" s="1"/>
      <c r="K68" s="1"/>
      <c r="L68" s="1"/>
      <c r="M68" s="1"/>
      <c r="N68" s="252"/>
      <c r="O68" s="2"/>
      <c r="P68" s="2"/>
      <c r="Q68" s="629"/>
      <c r="R68" s="891"/>
      <c r="S68" s="891"/>
      <c r="T68" s="891"/>
      <c r="U68" s="890"/>
      <c r="V68" s="32"/>
      <c r="W68" s="1"/>
    </row>
    <row r="69" spans="1:23" ht="14.25" x14ac:dyDescent="0.15">
      <c r="A69" s="15"/>
      <c r="B69" s="15"/>
      <c r="C69" s="15"/>
      <c r="D69" s="15"/>
      <c r="E69" s="15"/>
      <c r="F69" s="15"/>
      <c r="G69" s="15"/>
      <c r="H69" s="15"/>
      <c r="I69" s="635"/>
      <c r="J69" s="15"/>
      <c r="K69" s="15"/>
      <c r="L69" s="15"/>
      <c r="M69" s="15"/>
      <c r="N69" s="253"/>
      <c r="O69" s="16"/>
      <c r="P69" s="16"/>
      <c r="Q69" s="630"/>
      <c r="R69" s="892"/>
      <c r="S69" s="892"/>
      <c r="T69" s="892"/>
      <c r="U69" s="893"/>
      <c r="V69" s="30"/>
      <c r="W69" s="15"/>
    </row>
    <row r="70" spans="1:23" ht="14.25" x14ac:dyDescent="0.15">
      <c r="A70" s="15"/>
      <c r="B70" s="15"/>
      <c r="C70" s="15"/>
      <c r="D70" s="15"/>
      <c r="E70" s="15"/>
      <c r="F70" s="15"/>
      <c r="G70" s="15"/>
      <c r="H70" s="15"/>
      <c r="I70" s="635"/>
      <c r="J70" s="15"/>
      <c r="K70" s="15"/>
      <c r="L70" s="15"/>
      <c r="M70" s="15"/>
      <c r="N70" s="253"/>
      <c r="O70" s="16"/>
      <c r="P70" s="16"/>
      <c r="Q70" s="630"/>
      <c r="R70" s="892"/>
      <c r="S70" s="892"/>
      <c r="T70" s="892"/>
      <c r="U70" s="893"/>
      <c r="V70" s="30"/>
      <c r="W70" s="15"/>
    </row>
    <row r="71" spans="1:23" ht="14.25" x14ac:dyDescent="0.15">
      <c r="A71" s="15"/>
      <c r="B71" s="15"/>
      <c r="C71" s="15"/>
      <c r="D71" s="15"/>
      <c r="E71" s="15"/>
      <c r="F71" s="15"/>
      <c r="G71" s="15"/>
      <c r="H71" s="15"/>
      <c r="I71" s="635"/>
      <c r="J71" s="15"/>
      <c r="K71" s="15"/>
      <c r="L71" s="15"/>
      <c r="M71" s="15"/>
      <c r="N71" s="253"/>
      <c r="O71" s="16"/>
      <c r="P71" s="16"/>
      <c r="Q71" s="630"/>
      <c r="R71" s="892"/>
      <c r="S71" s="892"/>
      <c r="T71" s="892"/>
      <c r="U71" s="893"/>
      <c r="V71" s="30"/>
      <c r="W71" s="15"/>
    </row>
    <row r="72" spans="1:23" ht="14.25" x14ac:dyDescent="0.15">
      <c r="A72" s="15"/>
      <c r="B72" s="15"/>
      <c r="C72" s="15"/>
      <c r="D72" s="15"/>
      <c r="E72" s="15"/>
      <c r="F72" s="15"/>
      <c r="G72" s="15"/>
      <c r="H72" s="15"/>
      <c r="I72" s="635"/>
      <c r="J72" s="15"/>
      <c r="K72" s="15"/>
      <c r="L72" s="15"/>
      <c r="M72" s="15"/>
      <c r="N72" s="253"/>
      <c r="O72" s="16"/>
      <c r="P72" s="16"/>
      <c r="Q72" s="630"/>
      <c r="R72" s="892"/>
      <c r="S72" s="892"/>
      <c r="T72" s="892"/>
      <c r="U72" s="893"/>
      <c r="V72" s="30"/>
      <c r="W72" s="15"/>
    </row>
    <row r="73" spans="1:23" ht="14.25" x14ac:dyDescent="0.15">
      <c r="A73" s="15"/>
      <c r="B73" s="15"/>
      <c r="C73" s="15"/>
      <c r="D73" s="15"/>
      <c r="E73" s="15"/>
      <c r="F73" s="15"/>
      <c r="G73" s="15"/>
      <c r="H73" s="15"/>
      <c r="I73" s="635"/>
      <c r="J73" s="15"/>
      <c r="K73" s="15"/>
      <c r="L73" s="15"/>
      <c r="M73" s="15"/>
      <c r="N73" s="253"/>
      <c r="O73" s="16"/>
      <c r="P73" s="16"/>
      <c r="Q73" s="630"/>
      <c r="R73" s="892"/>
      <c r="S73" s="892"/>
      <c r="T73" s="892"/>
      <c r="U73" s="893"/>
      <c r="V73" s="30"/>
      <c r="W73" s="15"/>
    </row>
    <row r="74" spans="1:23" ht="14.25" x14ac:dyDescent="0.15">
      <c r="A74" s="15"/>
      <c r="B74" s="15"/>
      <c r="C74" s="15"/>
      <c r="D74" s="15"/>
      <c r="E74" s="15"/>
      <c r="F74" s="15"/>
      <c r="G74" s="15"/>
      <c r="H74" s="15"/>
      <c r="I74" s="635"/>
      <c r="J74" s="15"/>
      <c r="K74" s="15"/>
      <c r="L74" s="15"/>
      <c r="M74" s="15"/>
      <c r="N74" s="253"/>
      <c r="O74" s="16"/>
      <c r="P74" s="16"/>
      <c r="Q74" s="630"/>
      <c r="R74" s="892"/>
      <c r="S74" s="892"/>
      <c r="T74" s="892"/>
      <c r="U74" s="893"/>
      <c r="V74" s="30"/>
      <c r="W74" s="15"/>
    </row>
    <row r="75" spans="1:23" ht="14.25" x14ac:dyDescent="0.15">
      <c r="A75" s="15"/>
      <c r="B75" s="15"/>
      <c r="C75" s="15"/>
      <c r="D75" s="15"/>
      <c r="E75" s="15"/>
      <c r="F75" s="15"/>
      <c r="G75" s="15"/>
      <c r="H75" s="15"/>
      <c r="I75" s="635"/>
      <c r="J75" s="15"/>
      <c r="K75" s="15"/>
      <c r="L75" s="15"/>
      <c r="M75" s="15"/>
      <c r="N75" s="253"/>
      <c r="O75" s="16"/>
      <c r="P75" s="16"/>
      <c r="Q75" s="630"/>
      <c r="R75" s="892"/>
      <c r="S75" s="892"/>
      <c r="T75" s="892"/>
      <c r="U75" s="893"/>
      <c r="V75" s="30"/>
      <c r="W75" s="15"/>
    </row>
    <row r="76" spans="1:23" ht="14.25" x14ac:dyDescent="0.15">
      <c r="A76" s="15"/>
      <c r="B76" s="15"/>
      <c r="C76" s="15"/>
      <c r="D76" s="15"/>
      <c r="E76" s="15"/>
      <c r="F76" s="15"/>
      <c r="G76" s="15"/>
      <c r="H76" s="15"/>
      <c r="I76" s="635"/>
      <c r="J76" s="15"/>
      <c r="K76" s="15"/>
      <c r="L76" s="15"/>
      <c r="M76" s="15"/>
      <c r="N76" s="253"/>
      <c r="O76" s="16"/>
      <c r="P76" s="16"/>
      <c r="Q76" s="630"/>
      <c r="R76" s="892"/>
      <c r="S76" s="892"/>
      <c r="T76" s="892"/>
      <c r="U76" s="894"/>
      <c r="V76" s="40"/>
      <c r="W76" s="15"/>
    </row>
    <row r="77" spans="1:23" ht="14.25" x14ac:dyDescent="0.15">
      <c r="A77" s="15"/>
      <c r="B77" s="15"/>
      <c r="C77" s="15"/>
      <c r="D77" s="15"/>
      <c r="E77" s="15"/>
      <c r="F77" s="15"/>
      <c r="G77" s="15"/>
      <c r="H77" s="15"/>
      <c r="I77" s="635"/>
      <c r="J77" s="15"/>
      <c r="K77" s="15"/>
      <c r="L77" s="15"/>
      <c r="M77" s="15"/>
      <c r="N77" s="253"/>
      <c r="O77" s="16"/>
      <c r="P77" s="16"/>
      <c r="Q77" s="630"/>
      <c r="R77" s="892"/>
      <c r="S77" s="892"/>
      <c r="T77" s="892"/>
      <c r="U77" s="893"/>
      <c r="V77" s="30"/>
      <c r="W77" s="15"/>
    </row>
    <row r="78" spans="1:23" ht="14.25" x14ac:dyDescent="0.15">
      <c r="A78" s="15"/>
      <c r="B78" s="15"/>
      <c r="C78" s="15"/>
      <c r="D78" s="15"/>
      <c r="E78" s="15"/>
      <c r="F78" s="15"/>
      <c r="G78" s="15"/>
      <c r="H78" s="15"/>
      <c r="I78" s="635"/>
      <c r="J78" s="15"/>
      <c r="K78" s="15"/>
      <c r="L78" s="15"/>
      <c r="M78" s="15"/>
      <c r="N78" s="253"/>
      <c r="O78" s="16"/>
      <c r="P78" s="16"/>
      <c r="Q78" s="630"/>
      <c r="R78" s="892"/>
      <c r="S78" s="892"/>
      <c r="T78" s="892"/>
      <c r="U78" s="893"/>
      <c r="V78" s="30"/>
      <c r="W78" s="15"/>
    </row>
    <row r="79" spans="1:23" ht="14.25" x14ac:dyDescent="0.15">
      <c r="A79" s="15"/>
      <c r="B79" s="15"/>
      <c r="C79" s="15"/>
      <c r="D79" s="15"/>
      <c r="E79" s="15"/>
      <c r="F79" s="15"/>
      <c r="G79" s="15"/>
      <c r="H79" s="15"/>
      <c r="I79" s="635"/>
      <c r="J79" s="15"/>
      <c r="K79" s="15"/>
      <c r="L79" s="15"/>
      <c r="M79" s="15"/>
      <c r="N79" s="253"/>
      <c r="O79" s="16"/>
      <c r="P79" s="16"/>
      <c r="Q79" s="630"/>
      <c r="R79" s="892"/>
      <c r="S79" s="892"/>
      <c r="T79" s="892"/>
      <c r="U79" s="893"/>
      <c r="V79" s="30"/>
      <c r="W79" s="15"/>
    </row>
    <row r="80" spans="1:23" ht="14.25" x14ac:dyDescent="0.15">
      <c r="A80" s="15"/>
      <c r="B80" s="15"/>
      <c r="C80" s="15"/>
      <c r="D80" s="15"/>
      <c r="E80" s="15"/>
      <c r="F80" s="15"/>
      <c r="G80" s="15"/>
      <c r="H80" s="15"/>
      <c r="I80" s="635"/>
      <c r="J80" s="15"/>
      <c r="K80" s="15"/>
      <c r="L80" s="15"/>
      <c r="M80" s="15"/>
      <c r="N80" s="253"/>
      <c r="O80" s="16"/>
      <c r="P80" s="16"/>
      <c r="Q80" s="630"/>
      <c r="R80" s="892"/>
      <c r="S80" s="892"/>
      <c r="T80" s="892"/>
      <c r="U80" s="893"/>
      <c r="V80" s="30"/>
      <c r="W80" s="15"/>
    </row>
    <row r="81" spans="1:23" ht="14.25" x14ac:dyDescent="0.15">
      <c r="A81" s="15"/>
      <c r="B81" s="15"/>
      <c r="C81" s="15"/>
      <c r="D81" s="15"/>
      <c r="E81" s="15"/>
      <c r="F81" s="15"/>
      <c r="G81" s="15"/>
      <c r="H81" s="15"/>
      <c r="I81" s="635"/>
      <c r="J81" s="15"/>
      <c r="K81" s="15"/>
      <c r="L81" s="15"/>
      <c r="M81" s="15"/>
      <c r="N81" s="253"/>
      <c r="O81" s="16"/>
      <c r="P81" s="16"/>
      <c r="Q81" s="630"/>
      <c r="R81" s="892"/>
      <c r="S81" s="892"/>
      <c r="T81" s="892"/>
      <c r="U81" s="893"/>
      <c r="V81" s="30"/>
      <c r="W81" s="15"/>
    </row>
    <row r="82" spans="1:23" ht="14.25" x14ac:dyDescent="0.15">
      <c r="A82" s="15"/>
      <c r="B82" s="15"/>
      <c r="C82" s="15"/>
      <c r="D82" s="15"/>
      <c r="E82" s="15"/>
      <c r="F82" s="15"/>
      <c r="G82" s="15"/>
      <c r="H82" s="15"/>
      <c r="I82" s="635"/>
      <c r="J82" s="15"/>
      <c r="K82" s="15"/>
      <c r="L82" s="15"/>
      <c r="M82" s="15"/>
      <c r="N82" s="253"/>
      <c r="O82" s="16"/>
      <c r="P82" s="16"/>
      <c r="Q82" s="630"/>
      <c r="R82" s="892"/>
      <c r="S82" s="892"/>
      <c r="T82" s="892"/>
      <c r="U82" s="893"/>
      <c r="V82" s="30"/>
      <c r="W82" s="15"/>
    </row>
    <row r="83" spans="1:23" ht="14.25" x14ac:dyDescent="0.15">
      <c r="A83" s="15"/>
      <c r="B83" s="15"/>
      <c r="C83" s="15"/>
      <c r="D83" s="15"/>
      <c r="E83" s="15"/>
      <c r="F83" s="15"/>
      <c r="G83" s="15"/>
      <c r="H83" s="15"/>
      <c r="I83" s="635"/>
      <c r="J83" s="15"/>
      <c r="K83" s="15"/>
      <c r="L83" s="15"/>
      <c r="M83" s="15"/>
      <c r="N83" s="253"/>
      <c r="O83" s="16"/>
      <c r="P83" s="16"/>
      <c r="Q83" s="630"/>
      <c r="R83" s="892"/>
      <c r="S83" s="892"/>
      <c r="T83" s="892"/>
      <c r="U83" s="893"/>
      <c r="V83" s="30"/>
      <c r="W83" s="15"/>
    </row>
    <row r="84" spans="1:23" ht="14.25" x14ac:dyDescent="0.15">
      <c r="A84" s="15"/>
      <c r="B84" s="15"/>
      <c r="C84" s="15"/>
      <c r="D84" s="15"/>
      <c r="E84" s="15"/>
      <c r="F84" s="15"/>
      <c r="G84" s="15"/>
      <c r="H84" s="15"/>
      <c r="I84" s="635"/>
      <c r="J84" s="15"/>
      <c r="K84" s="15"/>
      <c r="L84" s="15"/>
      <c r="M84" s="15"/>
      <c r="N84" s="253"/>
      <c r="O84" s="16"/>
      <c r="P84" s="16"/>
      <c r="Q84" s="630"/>
      <c r="R84" s="892"/>
      <c r="S84" s="892"/>
      <c r="T84" s="892"/>
      <c r="U84" s="893"/>
      <c r="V84" s="30"/>
      <c r="W84" s="15"/>
    </row>
    <row r="85" spans="1:23" ht="14.25" x14ac:dyDescent="0.15">
      <c r="A85" s="15"/>
      <c r="B85" s="15"/>
      <c r="C85" s="15"/>
      <c r="D85" s="15"/>
      <c r="E85" s="15"/>
      <c r="F85" s="15"/>
      <c r="G85" s="15"/>
      <c r="H85" s="15"/>
      <c r="I85" s="635"/>
      <c r="J85" s="15"/>
      <c r="K85" s="15"/>
      <c r="L85" s="15"/>
      <c r="M85" s="15"/>
      <c r="N85" s="253"/>
      <c r="O85" s="16"/>
      <c r="P85" s="16"/>
      <c r="Q85" s="630"/>
      <c r="R85" s="892"/>
      <c r="S85" s="892"/>
      <c r="T85" s="892"/>
      <c r="U85" s="893"/>
      <c r="V85" s="30"/>
      <c r="W85" s="15"/>
    </row>
    <row r="86" spans="1:23" ht="14.25" x14ac:dyDescent="0.15">
      <c r="A86" s="15"/>
      <c r="B86" s="15"/>
      <c r="C86" s="15"/>
      <c r="D86" s="15"/>
      <c r="E86" s="15"/>
      <c r="F86" s="15"/>
      <c r="G86" s="15"/>
      <c r="H86" s="15"/>
      <c r="I86" s="635"/>
      <c r="J86" s="15"/>
      <c r="K86" s="15"/>
      <c r="L86" s="15"/>
      <c r="M86" s="15"/>
      <c r="N86" s="253"/>
      <c r="O86" s="16"/>
      <c r="P86" s="16"/>
      <c r="Q86" s="630"/>
      <c r="R86" s="892"/>
      <c r="S86" s="892"/>
      <c r="T86" s="892"/>
      <c r="U86" s="893"/>
      <c r="V86" s="30"/>
      <c r="W86" s="15"/>
    </row>
    <row r="87" spans="1:23" ht="14.25" x14ac:dyDescent="0.15">
      <c r="A87" s="15"/>
      <c r="B87" s="15"/>
      <c r="C87" s="15"/>
      <c r="D87" s="15"/>
      <c r="E87" s="15"/>
      <c r="F87" s="15"/>
      <c r="G87" s="15"/>
      <c r="H87" s="15"/>
      <c r="I87" s="635"/>
      <c r="J87" s="15"/>
      <c r="K87" s="15"/>
      <c r="L87" s="15"/>
      <c r="M87" s="15"/>
      <c r="N87" s="253"/>
      <c r="O87" s="16"/>
      <c r="P87" s="16"/>
      <c r="Q87" s="630"/>
      <c r="R87" s="892"/>
      <c r="S87" s="892"/>
      <c r="T87" s="892"/>
      <c r="U87" s="893"/>
      <c r="V87" s="30"/>
      <c r="W87" s="15"/>
    </row>
    <row r="88" spans="1:23" ht="14.25" x14ac:dyDescent="0.15">
      <c r="A88" s="15"/>
      <c r="B88" s="15"/>
      <c r="C88" s="15"/>
      <c r="D88" s="15"/>
      <c r="E88" s="15"/>
      <c r="F88" s="15"/>
      <c r="G88" s="15"/>
      <c r="H88" s="15"/>
      <c r="I88" s="635"/>
      <c r="J88" s="15"/>
      <c r="K88" s="15"/>
      <c r="L88" s="15"/>
      <c r="M88" s="15"/>
      <c r="N88" s="253"/>
      <c r="O88" s="16"/>
      <c r="P88" s="16"/>
      <c r="Q88" s="630"/>
      <c r="R88" s="892"/>
      <c r="S88" s="892"/>
      <c r="T88" s="892"/>
      <c r="U88" s="893"/>
      <c r="V88" s="30"/>
      <c r="W88" s="15"/>
    </row>
    <row r="89" spans="1:23" ht="14.25" x14ac:dyDescent="0.15">
      <c r="A89" s="15"/>
      <c r="B89" s="15"/>
      <c r="C89" s="15"/>
      <c r="D89" s="15"/>
      <c r="E89" s="15"/>
      <c r="F89" s="15"/>
      <c r="G89" s="15"/>
      <c r="H89" s="15"/>
      <c r="I89" s="635"/>
      <c r="J89" s="15"/>
      <c r="K89" s="15"/>
      <c r="L89" s="15"/>
      <c r="M89" s="15"/>
      <c r="N89" s="253"/>
      <c r="O89" s="16"/>
      <c r="P89" s="16"/>
      <c r="Q89" s="630"/>
      <c r="R89" s="892"/>
      <c r="S89" s="892"/>
      <c r="T89" s="892"/>
      <c r="U89" s="893"/>
      <c r="V89" s="30"/>
      <c r="W89" s="15"/>
    </row>
    <row r="90" spans="1:23" ht="14.25" x14ac:dyDescent="0.15">
      <c r="A90" s="15"/>
      <c r="B90" s="15"/>
      <c r="C90" s="15"/>
      <c r="D90" s="15"/>
      <c r="E90" s="15"/>
      <c r="F90" s="15"/>
      <c r="G90" s="15"/>
      <c r="H90" s="15"/>
      <c r="I90" s="635"/>
      <c r="J90" s="15"/>
      <c r="K90" s="15"/>
      <c r="L90" s="15"/>
      <c r="M90" s="15"/>
      <c r="N90" s="253"/>
      <c r="O90" s="16"/>
      <c r="P90" s="16"/>
      <c r="Q90" s="630"/>
      <c r="R90" s="892"/>
      <c r="S90" s="892"/>
      <c r="T90" s="892"/>
      <c r="U90" s="893"/>
      <c r="V90" s="30"/>
      <c r="W90" s="15"/>
    </row>
    <row r="91" spans="1:23" ht="14.25" x14ac:dyDescent="0.15">
      <c r="A91" s="15"/>
      <c r="B91" s="15"/>
      <c r="C91" s="15"/>
      <c r="D91" s="15"/>
      <c r="E91" s="15"/>
      <c r="F91" s="15"/>
      <c r="G91" s="15"/>
      <c r="H91" s="15"/>
      <c r="I91" s="635"/>
      <c r="J91" s="15"/>
      <c r="K91" s="15"/>
      <c r="L91" s="15"/>
      <c r="M91" s="15"/>
      <c r="N91" s="253"/>
      <c r="O91" s="16"/>
      <c r="P91" s="16"/>
      <c r="Q91" s="630"/>
      <c r="R91" s="892"/>
      <c r="S91" s="892"/>
      <c r="T91" s="892"/>
      <c r="U91" s="893"/>
      <c r="V91" s="30"/>
      <c r="W91" s="15"/>
    </row>
    <row r="92" spans="1:23" ht="14.25" x14ac:dyDescent="0.15">
      <c r="A92" s="15"/>
      <c r="B92" s="15"/>
      <c r="C92" s="15"/>
      <c r="D92" s="15"/>
      <c r="E92" s="15"/>
      <c r="F92" s="15"/>
      <c r="G92" s="15"/>
      <c r="H92" s="15"/>
      <c r="I92" s="635"/>
      <c r="J92" s="15"/>
      <c r="K92" s="15"/>
      <c r="L92" s="15"/>
      <c r="M92" s="15"/>
      <c r="N92" s="253"/>
      <c r="O92" s="16"/>
      <c r="P92" s="16"/>
      <c r="Q92" s="630"/>
      <c r="R92" s="892"/>
      <c r="S92" s="892"/>
      <c r="T92" s="892"/>
      <c r="U92" s="893"/>
      <c r="V92" s="30"/>
      <c r="W92" s="15"/>
    </row>
    <row r="93" spans="1:23" ht="14.25" x14ac:dyDescent="0.15">
      <c r="A93" s="15"/>
      <c r="B93" s="15"/>
      <c r="C93" s="15"/>
      <c r="D93" s="15"/>
      <c r="E93" s="15"/>
      <c r="F93" s="15"/>
      <c r="G93" s="15"/>
      <c r="H93" s="15"/>
      <c r="I93" s="635"/>
      <c r="J93" s="15"/>
      <c r="K93" s="15"/>
      <c r="L93" s="15"/>
      <c r="M93" s="15"/>
      <c r="N93" s="253"/>
      <c r="O93" s="16"/>
      <c r="P93" s="16"/>
      <c r="Q93" s="630"/>
      <c r="R93" s="892"/>
      <c r="S93" s="892"/>
      <c r="T93" s="892"/>
      <c r="U93" s="893"/>
      <c r="V93" s="30"/>
      <c r="W93" s="15"/>
    </row>
    <row r="94" spans="1:23" ht="14.25" x14ac:dyDescent="0.15">
      <c r="A94" s="15"/>
      <c r="B94" s="15"/>
      <c r="C94" s="15"/>
      <c r="D94" s="15"/>
      <c r="E94" s="15"/>
      <c r="F94" s="15"/>
      <c r="G94" s="15"/>
      <c r="H94" s="15"/>
      <c r="I94" s="635"/>
      <c r="J94" s="15"/>
      <c r="K94" s="15"/>
      <c r="L94" s="15"/>
      <c r="M94" s="15"/>
      <c r="N94" s="253"/>
      <c r="O94" s="16"/>
      <c r="P94" s="16"/>
      <c r="Q94" s="630"/>
      <c r="R94" s="892"/>
      <c r="S94" s="892"/>
      <c r="T94" s="892"/>
      <c r="U94" s="893"/>
      <c r="V94" s="30"/>
      <c r="W94" s="15"/>
    </row>
    <row r="95" spans="1:23" ht="14.25" x14ac:dyDescent="0.15">
      <c r="A95" s="15"/>
      <c r="B95" s="15"/>
      <c r="C95" s="15"/>
      <c r="D95" s="15"/>
      <c r="E95" s="15"/>
      <c r="F95" s="15"/>
      <c r="G95" s="15"/>
      <c r="H95" s="15"/>
      <c r="I95" s="635"/>
      <c r="J95" s="15"/>
      <c r="K95" s="15"/>
      <c r="L95" s="15"/>
      <c r="M95" s="15"/>
      <c r="N95" s="253"/>
      <c r="O95" s="16"/>
      <c r="P95" s="16"/>
      <c r="Q95" s="630"/>
      <c r="R95" s="892"/>
      <c r="S95" s="892"/>
      <c r="T95" s="892"/>
      <c r="U95" s="893"/>
      <c r="V95" s="30"/>
      <c r="W95" s="15"/>
    </row>
    <row r="96" spans="1:23" ht="14.25" x14ac:dyDescent="0.15">
      <c r="A96" s="15"/>
      <c r="B96" s="15"/>
      <c r="C96" s="15"/>
      <c r="D96" s="15"/>
      <c r="E96" s="15"/>
      <c r="F96" s="15"/>
      <c r="G96" s="15"/>
      <c r="H96" s="15"/>
      <c r="I96" s="635"/>
      <c r="J96" s="15"/>
      <c r="K96" s="15"/>
      <c r="L96" s="15"/>
      <c r="M96" s="15"/>
      <c r="N96" s="253"/>
      <c r="O96" s="16"/>
      <c r="P96" s="16"/>
      <c r="Q96" s="630"/>
      <c r="R96" s="892"/>
      <c r="S96" s="892"/>
      <c r="T96" s="892"/>
      <c r="U96" s="893"/>
      <c r="V96" s="30"/>
      <c r="W96" s="15"/>
    </row>
    <row r="97" spans="1:23" ht="14.25" x14ac:dyDescent="0.15">
      <c r="A97" s="15"/>
      <c r="B97" s="15"/>
      <c r="C97" s="15"/>
      <c r="D97" s="15"/>
      <c r="E97" s="15"/>
      <c r="F97" s="15"/>
      <c r="G97" s="15"/>
      <c r="H97" s="15"/>
      <c r="I97" s="635"/>
      <c r="J97" s="15"/>
      <c r="K97" s="15"/>
      <c r="L97" s="15"/>
      <c r="M97" s="15"/>
      <c r="N97" s="253"/>
      <c r="O97" s="16"/>
      <c r="P97" s="16"/>
      <c r="Q97" s="630"/>
      <c r="R97" s="892"/>
      <c r="S97" s="892"/>
      <c r="T97" s="892"/>
      <c r="U97" s="893"/>
      <c r="V97" s="30"/>
      <c r="W97" s="15"/>
    </row>
    <row r="98" spans="1:23" ht="14.25" x14ac:dyDescent="0.15">
      <c r="A98" s="15"/>
      <c r="B98" s="15"/>
      <c r="C98" s="15"/>
      <c r="D98" s="15"/>
      <c r="E98" s="15"/>
      <c r="F98" s="15"/>
      <c r="G98" s="15"/>
      <c r="H98" s="15"/>
      <c r="I98" s="635"/>
      <c r="J98" s="15"/>
      <c r="K98" s="15"/>
      <c r="L98" s="15"/>
      <c r="M98" s="15"/>
      <c r="N98" s="253"/>
      <c r="O98" s="16"/>
      <c r="P98" s="16"/>
      <c r="Q98" s="630"/>
      <c r="R98" s="892"/>
      <c r="S98" s="892"/>
      <c r="T98" s="892"/>
      <c r="U98" s="893"/>
      <c r="V98" s="30"/>
      <c r="W98" s="15"/>
    </row>
    <row r="99" spans="1:23" x14ac:dyDescent="0.15">
      <c r="A99" s="15"/>
      <c r="B99" s="15"/>
      <c r="C99" s="15"/>
      <c r="D99" s="15"/>
      <c r="E99" s="15"/>
      <c r="F99" s="15"/>
      <c r="G99" s="15"/>
      <c r="H99" s="15"/>
      <c r="I99" s="635"/>
      <c r="J99" s="15"/>
      <c r="K99" s="15"/>
      <c r="L99" s="15"/>
      <c r="M99" s="15"/>
      <c r="N99" s="253"/>
      <c r="O99" s="20"/>
      <c r="P99" s="20"/>
      <c r="Q99" s="630"/>
      <c r="R99" s="892"/>
      <c r="S99" s="892"/>
      <c r="T99" s="892"/>
      <c r="U99" s="895"/>
      <c r="V99" s="630"/>
      <c r="W99" s="15"/>
    </row>
    <row r="100" spans="1:23" x14ac:dyDescent="0.15">
      <c r="A100" s="15"/>
      <c r="B100" s="15"/>
      <c r="C100" s="15"/>
      <c r="D100" s="15"/>
      <c r="E100" s="15"/>
      <c r="F100" s="15"/>
      <c r="G100" s="15"/>
      <c r="H100" s="15"/>
      <c r="I100" s="635"/>
      <c r="J100" s="15"/>
      <c r="K100" s="15"/>
      <c r="L100" s="15"/>
      <c r="M100" s="15"/>
      <c r="N100" s="253"/>
      <c r="O100" s="20"/>
      <c r="P100" s="20"/>
      <c r="Q100" s="630"/>
      <c r="R100" s="892"/>
      <c r="S100" s="892"/>
      <c r="T100" s="892"/>
      <c r="U100" s="895"/>
      <c r="V100" s="630"/>
      <c r="W100" s="15"/>
    </row>
    <row r="101" spans="1:23" x14ac:dyDescent="0.15">
      <c r="A101" s="15"/>
      <c r="B101" s="15"/>
      <c r="C101" s="15"/>
      <c r="D101" s="15"/>
      <c r="E101" s="15"/>
      <c r="F101" s="15"/>
      <c r="G101" s="15"/>
      <c r="H101" s="15"/>
      <c r="I101" s="635"/>
      <c r="J101" s="15"/>
      <c r="K101" s="15"/>
      <c r="L101" s="15"/>
      <c r="M101" s="15"/>
      <c r="N101" s="253"/>
      <c r="O101" s="20"/>
      <c r="P101" s="20"/>
      <c r="Q101" s="630"/>
      <c r="R101" s="892"/>
      <c r="S101" s="892"/>
      <c r="T101" s="892"/>
      <c r="U101" s="895"/>
      <c r="V101" s="630"/>
      <c r="W101" s="15"/>
    </row>
    <row r="102" spans="1:23" x14ac:dyDescent="0.15">
      <c r="A102" s="15"/>
      <c r="B102" s="15"/>
      <c r="C102" s="15"/>
      <c r="D102" s="15"/>
      <c r="E102" s="15"/>
      <c r="F102" s="15"/>
      <c r="G102" s="15"/>
      <c r="H102" s="15"/>
      <c r="I102" s="635"/>
      <c r="J102" s="15"/>
      <c r="K102" s="15"/>
      <c r="L102" s="15"/>
      <c r="M102" s="15"/>
      <c r="N102" s="253"/>
      <c r="O102" s="20"/>
      <c r="P102" s="20"/>
      <c r="Q102" s="630"/>
      <c r="R102" s="892"/>
      <c r="S102" s="892"/>
      <c r="T102" s="892"/>
      <c r="U102" s="895"/>
      <c r="V102" s="630"/>
      <c r="W102" s="15"/>
    </row>
    <row r="103" spans="1:23" x14ac:dyDescent="0.15">
      <c r="A103" s="15"/>
      <c r="B103" s="15"/>
      <c r="C103" s="15"/>
      <c r="D103" s="15"/>
      <c r="E103" s="15"/>
      <c r="F103" s="15"/>
      <c r="G103" s="15"/>
      <c r="H103" s="15"/>
      <c r="I103" s="635"/>
      <c r="J103" s="15"/>
      <c r="K103" s="15"/>
      <c r="L103" s="15"/>
      <c r="M103" s="15"/>
      <c r="N103" s="635"/>
      <c r="O103" s="15"/>
      <c r="P103" s="15"/>
      <c r="Q103" s="630"/>
      <c r="R103" s="892"/>
      <c r="S103" s="892"/>
      <c r="T103" s="892"/>
      <c r="U103" s="895"/>
      <c r="V103" s="630"/>
      <c r="W103" s="15"/>
    </row>
    <row r="104" spans="1:23" x14ac:dyDescent="0.15">
      <c r="A104" s="15"/>
      <c r="B104" s="15"/>
      <c r="C104" s="15"/>
      <c r="D104" s="15"/>
      <c r="E104" s="15"/>
      <c r="F104" s="15"/>
      <c r="G104" s="15"/>
      <c r="H104" s="15"/>
      <c r="I104" s="635"/>
      <c r="J104" s="15"/>
      <c r="K104" s="15"/>
      <c r="L104" s="15"/>
      <c r="M104" s="15"/>
      <c r="N104" s="635"/>
      <c r="O104" s="15"/>
      <c r="P104" s="15"/>
      <c r="Q104" s="630"/>
      <c r="R104" s="892"/>
      <c r="S104" s="892"/>
      <c r="T104" s="892"/>
      <c r="U104" s="895"/>
      <c r="V104" s="630"/>
      <c r="W104" s="15"/>
    </row>
    <row r="105" spans="1:23" x14ac:dyDescent="0.15">
      <c r="A105" s="15"/>
      <c r="B105" s="15"/>
      <c r="C105" s="15"/>
      <c r="D105" s="15"/>
      <c r="E105" s="15"/>
      <c r="F105" s="15"/>
      <c r="G105" s="15"/>
      <c r="H105" s="15"/>
      <c r="I105" s="635"/>
      <c r="J105" s="15"/>
      <c r="K105" s="15"/>
      <c r="L105" s="15"/>
      <c r="M105" s="15"/>
      <c r="N105" s="635"/>
      <c r="O105" s="15"/>
      <c r="P105" s="15"/>
      <c r="Q105" s="630"/>
      <c r="R105" s="892"/>
      <c r="S105" s="892"/>
      <c r="T105" s="892"/>
      <c r="U105" s="895"/>
      <c r="V105" s="630"/>
      <c r="W105" s="15"/>
    </row>
    <row r="106" spans="1:23" x14ac:dyDescent="0.15">
      <c r="A106" s="15"/>
      <c r="B106" s="15"/>
      <c r="C106" s="15"/>
      <c r="D106" s="15"/>
      <c r="E106" s="15"/>
      <c r="F106" s="15"/>
      <c r="G106" s="15"/>
      <c r="H106" s="15"/>
      <c r="I106" s="635"/>
      <c r="J106" s="15"/>
      <c r="K106" s="15"/>
      <c r="L106" s="15"/>
      <c r="M106" s="15"/>
      <c r="N106" s="635"/>
      <c r="O106" s="15"/>
      <c r="P106" s="15"/>
      <c r="Q106" s="630"/>
      <c r="R106" s="892"/>
      <c r="S106" s="892"/>
      <c r="T106" s="892"/>
      <c r="U106" s="895"/>
      <c r="V106" s="630"/>
      <c r="W106" s="15"/>
    </row>
    <row r="107" spans="1:23" x14ac:dyDescent="0.15">
      <c r="A107" s="15"/>
      <c r="B107" s="15"/>
      <c r="C107" s="15"/>
      <c r="D107" s="15"/>
      <c r="E107" s="15"/>
      <c r="F107" s="15"/>
      <c r="G107" s="15"/>
      <c r="H107" s="15"/>
      <c r="I107" s="635"/>
      <c r="J107" s="15"/>
      <c r="K107" s="15"/>
      <c r="L107" s="15"/>
      <c r="M107" s="15"/>
      <c r="N107" s="635"/>
      <c r="O107" s="15"/>
      <c r="P107" s="15"/>
      <c r="Q107" s="630"/>
      <c r="R107" s="892"/>
      <c r="S107" s="892"/>
      <c r="T107" s="892"/>
      <c r="U107" s="895"/>
      <c r="V107" s="630"/>
      <c r="W107" s="15"/>
    </row>
    <row r="108" spans="1:23" x14ac:dyDescent="0.15">
      <c r="A108" s="15"/>
      <c r="B108" s="15"/>
      <c r="C108" s="15"/>
      <c r="D108" s="15"/>
      <c r="E108" s="15"/>
      <c r="F108" s="15"/>
      <c r="G108" s="15"/>
      <c r="H108" s="15"/>
      <c r="I108" s="635"/>
      <c r="J108" s="15"/>
      <c r="K108" s="15"/>
      <c r="L108" s="15"/>
      <c r="M108" s="15"/>
      <c r="N108" s="635"/>
      <c r="O108" s="15"/>
      <c r="P108" s="15"/>
      <c r="Q108" s="630"/>
      <c r="R108" s="896"/>
      <c r="S108" s="896"/>
      <c r="T108" s="896"/>
      <c r="U108" s="895"/>
      <c r="V108" s="630"/>
      <c r="W108" s="15"/>
    </row>
    <row r="109" spans="1:23" x14ac:dyDescent="0.15">
      <c r="A109" s="15"/>
      <c r="B109" s="15"/>
      <c r="C109" s="15"/>
      <c r="D109" s="15"/>
      <c r="E109" s="15"/>
      <c r="F109" s="15"/>
      <c r="G109" s="15"/>
      <c r="H109" s="15"/>
      <c r="I109" s="635"/>
      <c r="J109" s="15"/>
      <c r="K109" s="15"/>
      <c r="L109" s="15"/>
      <c r="M109" s="15"/>
      <c r="N109" s="635"/>
      <c r="O109" s="15"/>
      <c r="P109" s="15"/>
      <c r="Q109" s="630"/>
      <c r="R109" s="896"/>
      <c r="S109" s="896"/>
      <c r="T109" s="896"/>
      <c r="U109" s="895"/>
      <c r="V109" s="630"/>
      <c r="W109" s="15"/>
    </row>
    <row r="110" spans="1:23" x14ac:dyDescent="0.15">
      <c r="A110" s="15"/>
      <c r="B110" s="15"/>
      <c r="C110" s="15"/>
      <c r="D110" s="15"/>
      <c r="E110" s="15"/>
      <c r="F110" s="15"/>
      <c r="G110" s="15"/>
      <c r="H110" s="15"/>
      <c r="I110" s="635"/>
      <c r="J110" s="15"/>
      <c r="K110" s="15"/>
      <c r="L110" s="15"/>
      <c r="M110" s="15"/>
      <c r="N110" s="635"/>
      <c r="O110" s="15"/>
      <c r="P110" s="15"/>
      <c r="Q110" s="630"/>
      <c r="R110" s="896"/>
      <c r="S110" s="896"/>
      <c r="T110" s="896"/>
      <c r="U110" s="895"/>
      <c r="V110" s="630"/>
      <c r="W110" s="15"/>
    </row>
    <row r="111" spans="1:23" x14ac:dyDescent="0.15">
      <c r="A111" s="15"/>
      <c r="B111" s="15"/>
      <c r="C111" s="15"/>
      <c r="D111" s="15"/>
      <c r="E111" s="15"/>
      <c r="F111" s="15"/>
      <c r="G111" s="15"/>
      <c r="H111" s="15"/>
      <c r="I111" s="635"/>
      <c r="J111" s="15"/>
      <c r="K111" s="15"/>
      <c r="L111" s="15"/>
      <c r="M111" s="15"/>
      <c r="N111" s="635"/>
      <c r="O111" s="15"/>
      <c r="P111" s="15"/>
      <c r="Q111" s="630"/>
      <c r="R111" s="896"/>
      <c r="S111" s="896"/>
      <c r="T111" s="896"/>
      <c r="U111" s="895"/>
      <c r="V111" s="630"/>
      <c r="W111" s="15"/>
    </row>
    <row r="112" spans="1:23" x14ac:dyDescent="0.15">
      <c r="A112" s="15"/>
      <c r="B112" s="15"/>
      <c r="C112" s="15"/>
      <c r="D112" s="15"/>
      <c r="E112" s="15"/>
      <c r="F112" s="15"/>
      <c r="G112" s="15"/>
      <c r="H112" s="15"/>
      <c r="I112" s="635"/>
      <c r="J112" s="15"/>
      <c r="K112" s="15"/>
      <c r="L112" s="15"/>
      <c r="M112" s="15"/>
      <c r="N112" s="635"/>
      <c r="O112" s="15"/>
      <c r="P112" s="15"/>
      <c r="Q112" s="630"/>
      <c r="R112" s="896"/>
      <c r="S112" s="896"/>
      <c r="T112" s="896"/>
      <c r="U112" s="895"/>
      <c r="V112" s="630"/>
      <c r="W112" s="15"/>
    </row>
    <row r="113" spans="1:23" x14ac:dyDescent="0.15">
      <c r="A113" s="15"/>
      <c r="B113" s="15"/>
      <c r="C113" s="15"/>
      <c r="D113" s="15"/>
      <c r="E113" s="15"/>
      <c r="F113" s="15"/>
      <c r="G113" s="15"/>
      <c r="H113" s="15"/>
      <c r="I113" s="635"/>
      <c r="J113" s="15"/>
      <c r="K113" s="15"/>
      <c r="L113" s="15"/>
      <c r="M113" s="15"/>
      <c r="N113" s="635"/>
      <c r="O113" s="15"/>
      <c r="P113" s="15"/>
      <c r="Q113" s="630"/>
      <c r="R113" s="896"/>
      <c r="S113" s="896"/>
      <c r="T113" s="896"/>
      <c r="U113" s="895"/>
      <c r="V113" s="630"/>
      <c r="W113" s="15"/>
    </row>
    <row r="114" spans="1:23" x14ac:dyDescent="0.15">
      <c r="A114" s="15"/>
      <c r="B114" s="15"/>
      <c r="C114" s="15"/>
      <c r="D114" s="15"/>
      <c r="E114" s="15"/>
      <c r="F114" s="15"/>
      <c r="G114" s="15"/>
      <c r="H114" s="15"/>
      <c r="I114" s="635"/>
      <c r="J114" s="15"/>
      <c r="K114" s="15"/>
      <c r="L114" s="15"/>
      <c r="M114" s="15"/>
      <c r="N114" s="253"/>
      <c r="O114" s="20"/>
      <c r="P114" s="20"/>
      <c r="Q114" s="630"/>
      <c r="U114" s="895"/>
      <c r="V114" s="630"/>
      <c r="W114" s="20"/>
    </row>
    <row r="115" spans="1:23" x14ac:dyDescent="0.15">
      <c r="A115" s="15"/>
      <c r="B115" s="15"/>
      <c r="C115" s="15"/>
      <c r="D115" s="15"/>
      <c r="E115" s="15"/>
      <c r="F115" s="15"/>
      <c r="G115" s="15"/>
      <c r="H115" s="15"/>
      <c r="I115" s="635"/>
      <c r="J115" s="15"/>
      <c r="K115" s="15"/>
      <c r="L115" s="15"/>
      <c r="M115" s="15"/>
      <c r="N115" s="253"/>
      <c r="O115" s="20"/>
      <c r="P115" s="20"/>
      <c r="Q115" s="630"/>
      <c r="U115" s="895"/>
      <c r="V115" s="630"/>
      <c r="W115" s="20"/>
    </row>
    <row r="116" spans="1:23" x14ac:dyDescent="0.15">
      <c r="A116" s="15"/>
      <c r="B116" s="15"/>
      <c r="C116" s="15"/>
      <c r="D116" s="15"/>
      <c r="E116" s="15"/>
      <c r="F116" s="15"/>
      <c r="G116" s="15"/>
      <c r="H116" s="15"/>
      <c r="I116" s="635"/>
      <c r="J116" s="15"/>
      <c r="K116" s="15"/>
      <c r="L116" s="15"/>
      <c r="M116" s="15"/>
      <c r="N116" s="253"/>
      <c r="O116" s="20"/>
      <c r="P116" s="20"/>
      <c r="Q116" s="630"/>
      <c r="U116" s="895"/>
      <c r="V116" s="630"/>
      <c r="W116" s="20"/>
    </row>
    <row r="117" spans="1:23" x14ac:dyDescent="0.15">
      <c r="A117" s="15"/>
      <c r="B117" s="15"/>
      <c r="C117" s="15"/>
      <c r="D117" s="15"/>
      <c r="E117" s="15"/>
      <c r="F117" s="15"/>
      <c r="G117" s="15"/>
      <c r="H117" s="15"/>
      <c r="I117" s="635"/>
      <c r="J117" s="15"/>
      <c r="K117" s="15"/>
      <c r="L117" s="15"/>
      <c r="M117" s="15"/>
      <c r="N117" s="253"/>
      <c r="O117" s="20"/>
      <c r="P117" s="20"/>
      <c r="Q117" s="630"/>
      <c r="U117" s="895"/>
      <c r="V117" s="630"/>
      <c r="W117" s="20"/>
    </row>
    <row r="118" spans="1:23" x14ac:dyDescent="0.15">
      <c r="A118" s="15"/>
      <c r="B118" s="15"/>
      <c r="C118" s="15"/>
      <c r="D118" s="15"/>
      <c r="E118" s="15"/>
      <c r="F118" s="15"/>
      <c r="G118" s="15"/>
      <c r="H118" s="15"/>
      <c r="I118" s="635"/>
      <c r="J118" s="15"/>
      <c r="K118" s="15"/>
      <c r="L118" s="15"/>
      <c r="M118" s="15"/>
      <c r="N118" s="253"/>
      <c r="O118" s="20"/>
      <c r="P118" s="20"/>
      <c r="Q118" s="630"/>
      <c r="U118" s="895"/>
      <c r="V118" s="630"/>
      <c r="W118" s="20"/>
    </row>
    <row r="119" spans="1:23" x14ac:dyDescent="0.15">
      <c r="A119" s="15"/>
      <c r="B119" s="15"/>
      <c r="C119" s="15"/>
      <c r="D119" s="15"/>
      <c r="E119" s="15"/>
      <c r="F119" s="15"/>
      <c r="G119" s="15"/>
      <c r="H119" s="15"/>
      <c r="I119" s="635"/>
      <c r="J119" s="15"/>
      <c r="K119" s="15"/>
      <c r="L119" s="15"/>
      <c r="M119" s="15"/>
      <c r="N119" s="253"/>
      <c r="O119" s="20"/>
      <c r="P119" s="20"/>
      <c r="Q119" s="630"/>
      <c r="U119" s="895"/>
      <c r="V119" s="630"/>
      <c r="W119" s="20"/>
    </row>
    <row r="120" spans="1:23" x14ac:dyDescent="0.15">
      <c r="A120" s="15"/>
      <c r="B120" s="15"/>
      <c r="C120" s="15"/>
      <c r="D120" s="15"/>
      <c r="E120" s="15"/>
      <c r="F120" s="15"/>
      <c r="G120" s="15"/>
      <c r="H120" s="15"/>
      <c r="I120" s="635"/>
      <c r="J120" s="15"/>
      <c r="K120" s="15"/>
      <c r="L120" s="15"/>
      <c r="M120" s="15"/>
      <c r="N120" s="253"/>
      <c r="O120" s="20"/>
      <c r="P120" s="20"/>
      <c r="Q120" s="630"/>
      <c r="U120" s="895"/>
      <c r="V120" s="630"/>
      <c r="W120" s="20"/>
    </row>
    <row r="121" spans="1:23" x14ac:dyDescent="0.15">
      <c r="A121" s="15"/>
      <c r="B121" s="15"/>
      <c r="C121" s="15"/>
      <c r="D121" s="15"/>
      <c r="E121" s="15"/>
      <c r="F121" s="15"/>
      <c r="G121" s="15"/>
      <c r="H121" s="15"/>
      <c r="I121" s="635"/>
      <c r="J121" s="15"/>
      <c r="K121" s="15"/>
      <c r="L121" s="15"/>
      <c r="M121" s="15"/>
      <c r="N121" s="253"/>
      <c r="O121" s="20"/>
      <c r="P121" s="20"/>
      <c r="Q121" s="630"/>
      <c r="U121" s="895"/>
      <c r="V121" s="630"/>
      <c r="W121" s="20"/>
    </row>
    <row r="122" spans="1:23" x14ac:dyDescent="0.15">
      <c r="A122" s="15"/>
      <c r="B122" s="15"/>
      <c r="C122" s="15"/>
      <c r="D122" s="15"/>
      <c r="E122" s="15"/>
      <c r="F122" s="15"/>
      <c r="G122" s="15"/>
      <c r="H122" s="15"/>
      <c r="I122" s="635"/>
      <c r="J122" s="15"/>
      <c r="K122" s="15"/>
      <c r="L122" s="15"/>
      <c r="M122" s="15"/>
      <c r="N122" s="253"/>
      <c r="O122" s="20"/>
      <c r="P122" s="20"/>
      <c r="Q122" s="630"/>
      <c r="U122" s="895"/>
      <c r="V122" s="630"/>
      <c r="W122" s="20"/>
    </row>
    <row r="123" spans="1:23" x14ac:dyDescent="0.15">
      <c r="A123" s="15"/>
      <c r="B123" s="15"/>
      <c r="C123" s="15"/>
      <c r="D123" s="15"/>
      <c r="E123" s="15"/>
      <c r="F123" s="15"/>
      <c r="G123" s="15"/>
      <c r="H123" s="15"/>
      <c r="I123" s="635"/>
      <c r="J123" s="15"/>
      <c r="K123" s="15"/>
      <c r="L123" s="15"/>
      <c r="M123" s="15"/>
      <c r="N123" s="253"/>
      <c r="O123" s="20"/>
      <c r="P123" s="20"/>
      <c r="Q123" s="630"/>
      <c r="U123" s="898"/>
      <c r="V123" s="35"/>
      <c r="W123" s="20"/>
    </row>
    <row r="124" spans="1:23" x14ac:dyDescent="0.15">
      <c r="A124" s="15"/>
      <c r="B124" s="15"/>
      <c r="C124" s="15"/>
      <c r="D124" s="15"/>
      <c r="E124" s="15"/>
      <c r="F124" s="15"/>
      <c r="G124" s="15"/>
      <c r="H124" s="15"/>
      <c r="I124" s="635"/>
      <c r="J124" s="15"/>
      <c r="K124" s="15"/>
      <c r="L124" s="15"/>
      <c r="M124" s="15"/>
      <c r="N124" s="253"/>
      <c r="O124" s="20"/>
      <c r="P124" s="20"/>
      <c r="Q124" s="630"/>
      <c r="U124" s="895"/>
      <c r="V124" s="630"/>
      <c r="W124" s="20"/>
    </row>
    <row r="125" spans="1:23" x14ac:dyDescent="0.15">
      <c r="A125" s="15"/>
      <c r="B125" s="15"/>
      <c r="C125" s="15"/>
      <c r="D125" s="15"/>
      <c r="E125" s="15"/>
      <c r="F125" s="15"/>
      <c r="G125" s="15"/>
      <c r="H125" s="15"/>
      <c r="I125" s="635"/>
      <c r="J125" s="15"/>
      <c r="K125" s="15"/>
      <c r="L125" s="15"/>
      <c r="M125" s="15"/>
      <c r="N125" s="253"/>
      <c r="O125" s="20"/>
      <c r="P125" s="20"/>
      <c r="Q125" s="630"/>
      <c r="U125" s="895"/>
      <c r="V125" s="630"/>
      <c r="W125" s="20"/>
    </row>
    <row r="126" spans="1:23" ht="14.25" x14ac:dyDescent="0.15">
      <c r="A126" s="15"/>
      <c r="B126" s="15"/>
      <c r="C126" s="15"/>
      <c r="D126" s="15"/>
      <c r="E126" s="15"/>
      <c r="F126" s="15"/>
      <c r="G126" s="15"/>
      <c r="H126" s="15"/>
      <c r="I126" s="635"/>
      <c r="J126" s="15"/>
      <c r="K126" s="15"/>
      <c r="L126" s="15"/>
      <c r="M126" s="15"/>
      <c r="N126" s="253"/>
      <c r="O126" s="20"/>
      <c r="P126" s="20"/>
      <c r="Q126" s="630"/>
      <c r="U126" s="893"/>
      <c r="V126" s="30"/>
      <c r="W126" s="20"/>
    </row>
    <row r="127" spans="1:23" ht="14.25" x14ac:dyDescent="0.15">
      <c r="A127" s="15"/>
      <c r="B127" s="15"/>
      <c r="C127" s="15"/>
      <c r="D127" s="15"/>
      <c r="E127" s="15"/>
      <c r="F127" s="15"/>
      <c r="G127" s="15"/>
      <c r="H127" s="15"/>
      <c r="I127" s="635"/>
      <c r="J127" s="15"/>
      <c r="K127" s="15"/>
      <c r="L127" s="15"/>
      <c r="M127" s="15"/>
      <c r="N127" s="253"/>
      <c r="O127" s="20"/>
      <c r="P127" s="20"/>
      <c r="Q127" s="630"/>
      <c r="U127" s="893"/>
      <c r="V127" s="30"/>
      <c r="W127" s="20"/>
    </row>
    <row r="128" spans="1:23" ht="14.25" x14ac:dyDescent="0.15">
      <c r="A128" s="15"/>
      <c r="B128" s="15"/>
      <c r="C128" s="15"/>
      <c r="D128" s="15"/>
      <c r="E128" s="15"/>
      <c r="F128" s="15"/>
      <c r="G128" s="15"/>
      <c r="H128" s="15"/>
      <c r="I128" s="635"/>
      <c r="J128" s="15"/>
      <c r="K128" s="15"/>
      <c r="L128" s="15"/>
      <c r="M128" s="15"/>
      <c r="N128" s="253"/>
      <c r="O128" s="20"/>
      <c r="P128" s="20"/>
      <c r="Q128" s="630"/>
      <c r="U128" s="893"/>
      <c r="V128" s="30"/>
      <c r="W128" s="20"/>
    </row>
    <row r="129" spans="1:23" ht="14.25" x14ac:dyDescent="0.15">
      <c r="A129" s="15"/>
      <c r="B129" s="15"/>
      <c r="C129" s="15"/>
      <c r="D129" s="15"/>
      <c r="E129" s="15"/>
      <c r="F129" s="15"/>
      <c r="G129" s="15"/>
      <c r="H129" s="15"/>
      <c r="I129" s="635"/>
      <c r="J129" s="15"/>
      <c r="K129" s="15"/>
      <c r="L129" s="15"/>
      <c r="M129" s="15"/>
      <c r="N129" s="253"/>
      <c r="O129" s="20"/>
      <c r="P129" s="20"/>
      <c r="Q129" s="630"/>
      <c r="U129" s="893"/>
      <c r="V129" s="30"/>
      <c r="W129" s="20"/>
    </row>
    <row r="130" spans="1:23" ht="14.25" x14ac:dyDescent="0.15">
      <c r="A130" s="15"/>
      <c r="B130" s="15"/>
      <c r="C130" s="15"/>
      <c r="D130" s="15"/>
      <c r="E130" s="15"/>
      <c r="F130" s="15"/>
      <c r="G130" s="15"/>
      <c r="H130" s="15"/>
      <c r="I130" s="635"/>
      <c r="J130" s="15"/>
      <c r="K130" s="15"/>
      <c r="L130" s="15"/>
      <c r="M130" s="15"/>
      <c r="N130" s="253"/>
      <c r="O130" s="20"/>
      <c r="P130" s="20"/>
      <c r="Q130" s="630"/>
      <c r="U130" s="893"/>
      <c r="V130" s="30"/>
      <c r="W130" s="20"/>
    </row>
    <row r="131" spans="1:23" ht="14.25" x14ac:dyDescent="0.15">
      <c r="A131" s="15"/>
      <c r="B131" s="15"/>
      <c r="C131" s="15"/>
      <c r="D131" s="15"/>
      <c r="E131" s="15"/>
      <c r="F131" s="15"/>
      <c r="G131" s="15"/>
      <c r="H131" s="15"/>
      <c r="I131" s="635"/>
      <c r="J131" s="15"/>
      <c r="K131" s="15"/>
      <c r="L131" s="15"/>
      <c r="M131" s="15"/>
      <c r="N131" s="253"/>
      <c r="O131" s="20"/>
      <c r="P131" s="20"/>
      <c r="Q131" s="630"/>
      <c r="U131" s="893"/>
      <c r="V131" s="30"/>
      <c r="W131" s="20"/>
    </row>
    <row r="132" spans="1:23" ht="14.25" x14ac:dyDescent="0.15">
      <c r="A132" s="15"/>
      <c r="B132" s="15"/>
      <c r="C132" s="15"/>
      <c r="D132" s="15"/>
      <c r="E132" s="15"/>
      <c r="F132" s="15"/>
      <c r="G132" s="15"/>
      <c r="H132" s="15"/>
      <c r="I132" s="635"/>
      <c r="J132" s="15"/>
      <c r="K132" s="15"/>
      <c r="L132" s="15"/>
      <c r="M132" s="15"/>
      <c r="N132" s="253"/>
      <c r="O132" s="20"/>
      <c r="P132" s="20"/>
      <c r="Q132" s="630"/>
      <c r="U132" s="893"/>
      <c r="V132" s="30"/>
      <c r="W132" s="20"/>
    </row>
    <row r="133" spans="1:23" x14ac:dyDescent="0.15">
      <c r="A133" s="15"/>
      <c r="B133" s="15"/>
      <c r="C133" s="15"/>
      <c r="D133" s="15"/>
      <c r="E133" s="15"/>
      <c r="F133" s="15"/>
      <c r="G133" s="15"/>
      <c r="H133" s="15"/>
      <c r="I133" s="635"/>
      <c r="J133" s="15"/>
      <c r="K133" s="15"/>
      <c r="L133" s="15"/>
      <c r="M133" s="15"/>
      <c r="N133" s="253"/>
      <c r="O133" s="20"/>
      <c r="P133" s="20"/>
      <c r="Q133" s="630"/>
      <c r="U133" s="895"/>
      <c r="V133" s="630"/>
      <c r="W133" s="20"/>
    </row>
    <row r="134" spans="1:23" x14ac:dyDescent="0.15">
      <c r="A134" s="15"/>
      <c r="B134" s="15"/>
      <c r="C134" s="15"/>
      <c r="D134" s="15"/>
      <c r="E134" s="15"/>
      <c r="F134" s="15"/>
      <c r="G134" s="15"/>
      <c r="H134" s="15"/>
      <c r="I134" s="635"/>
      <c r="J134" s="15"/>
      <c r="K134" s="15"/>
      <c r="L134" s="15"/>
      <c r="M134" s="15"/>
      <c r="N134" s="253"/>
      <c r="O134" s="20"/>
      <c r="P134" s="20"/>
      <c r="Q134" s="630"/>
      <c r="U134" s="895"/>
      <c r="V134" s="630"/>
      <c r="W134" s="20"/>
    </row>
    <row r="135" spans="1:23" x14ac:dyDescent="0.15">
      <c r="A135" s="15"/>
      <c r="B135" s="15"/>
      <c r="C135" s="15"/>
      <c r="D135" s="15"/>
      <c r="E135" s="15"/>
      <c r="F135" s="15"/>
      <c r="G135" s="15"/>
      <c r="H135" s="15"/>
      <c r="I135" s="635"/>
      <c r="J135" s="15"/>
      <c r="K135" s="15"/>
      <c r="L135" s="15"/>
      <c r="M135" s="15"/>
      <c r="N135" s="253"/>
      <c r="O135" s="20"/>
      <c r="P135" s="20"/>
      <c r="Q135" s="630"/>
      <c r="U135" s="895"/>
      <c r="V135" s="630"/>
      <c r="W135" s="20"/>
    </row>
    <row r="136" spans="1:23" x14ac:dyDescent="0.15">
      <c r="A136" s="15"/>
      <c r="B136" s="15"/>
      <c r="C136" s="15"/>
      <c r="D136" s="15"/>
      <c r="E136" s="15"/>
      <c r="F136" s="15"/>
      <c r="G136" s="15"/>
      <c r="H136" s="15"/>
      <c r="I136" s="635"/>
      <c r="J136" s="15"/>
      <c r="K136" s="15"/>
      <c r="L136" s="15"/>
      <c r="M136" s="15"/>
      <c r="N136" s="253"/>
      <c r="O136" s="20"/>
      <c r="P136" s="20"/>
      <c r="Q136" s="630"/>
      <c r="U136" s="895"/>
      <c r="V136" s="630"/>
      <c r="W136" s="20"/>
    </row>
    <row r="137" spans="1:23" x14ac:dyDescent="0.15">
      <c r="A137" s="15"/>
      <c r="B137" s="15"/>
      <c r="C137" s="15"/>
      <c r="D137" s="15"/>
      <c r="E137" s="15"/>
      <c r="F137" s="15"/>
      <c r="G137" s="15"/>
      <c r="H137" s="15"/>
      <c r="I137" s="635"/>
      <c r="J137" s="15"/>
      <c r="K137" s="15"/>
      <c r="L137" s="15"/>
      <c r="M137" s="15"/>
      <c r="N137" s="253"/>
      <c r="O137" s="20"/>
      <c r="P137" s="20"/>
      <c r="Q137" s="630"/>
      <c r="U137" s="895"/>
      <c r="V137" s="630"/>
      <c r="W137" s="20"/>
    </row>
    <row r="138" spans="1:23" x14ac:dyDescent="0.15">
      <c r="A138" s="15"/>
      <c r="B138" s="15"/>
      <c r="C138" s="15"/>
      <c r="D138" s="15"/>
      <c r="E138" s="15"/>
      <c r="F138" s="15"/>
      <c r="G138" s="15"/>
      <c r="H138" s="15"/>
      <c r="I138" s="635"/>
      <c r="J138" s="15"/>
      <c r="K138" s="15"/>
      <c r="L138" s="15"/>
      <c r="M138" s="15"/>
      <c r="N138" s="253"/>
      <c r="O138" s="20"/>
      <c r="P138" s="20"/>
      <c r="Q138" s="630"/>
      <c r="U138" s="895"/>
      <c r="V138" s="630"/>
      <c r="W138" s="20"/>
    </row>
    <row r="139" spans="1:23" x14ac:dyDescent="0.15">
      <c r="U139" s="895"/>
      <c r="V139" s="630"/>
    </row>
    <row r="140" spans="1:23" x14ac:dyDescent="0.15">
      <c r="U140" s="895"/>
      <c r="V140" s="630"/>
    </row>
    <row r="141" spans="1:23" x14ac:dyDescent="0.15">
      <c r="V141" s="36"/>
    </row>
    <row r="142" spans="1:23" x14ac:dyDescent="0.15">
      <c r="V142" s="36"/>
    </row>
    <row r="143" spans="1:23" x14ac:dyDescent="0.15">
      <c r="V143" s="36"/>
    </row>
    <row r="144" spans="1:23" x14ac:dyDescent="0.15">
      <c r="V144" s="36"/>
    </row>
    <row r="145" spans="21:22" x14ac:dyDescent="0.15">
      <c r="V145" s="36"/>
    </row>
    <row r="146" spans="21:22" x14ac:dyDescent="0.15">
      <c r="V146" s="36"/>
    </row>
    <row r="147" spans="21:22" x14ac:dyDescent="0.15">
      <c r="V147" s="36"/>
    </row>
    <row r="148" spans="21:22" x14ac:dyDescent="0.15">
      <c r="V148" s="36"/>
    </row>
    <row r="149" spans="21:22" x14ac:dyDescent="0.15">
      <c r="V149" s="36"/>
    </row>
    <row r="150" spans="21:22" x14ac:dyDescent="0.15">
      <c r="V150" s="36"/>
    </row>
    <row r="151" spans="21:22" x14ac:dyDescent="0.15">
      <c r="V151" s="36"/>
    </row>
    <row r="152" spans="21:22" x14ac:dyDescent="0.15">
      <c r="V152" s="36"/>
    </row>
    <row r="153" spans="21:22" x14ac:dyDescent="0.15">
      <c r="V153" s="36"/>
    </row>
    <row r="154" spans="21:22" x14ac:dyDescent="0.15">
      <c r="V154" s="36"/>
    </row>
    <row r="155" spans="21:22" x14ac:dyDescent="0.15">
      <c r="V155" s="36"/>
    </row>
    <row r="156" spans="21:22" x14ac:dyDescent="0.15">
      <c r="V156" s="36"/>
    </row>
    <row r="160" spans="21:22" ht="14.25" x14ac:dyDescent="0.15">
      <c r="U160" s="900"/>
      <c r="V160" s="37"/>
    </row>
    <row r="161" spans="21:22" ht="14.25" x14ac:dyDescent="0.15">
      <c r="U161" s="900"/>
      <c r="V161" s="37"/>
    </row>
    <row r="162" spans="21:22" ht="14.25" x14ac:dyDescent="0.15">
      <c r="U162" s="900"/>
      <c r="V162" s="37"/>
    </row>
    <row r="163" spans="21:22" ht="14.25" x14ac:dyDescent="0.15">
      <c r="U163" s="900"/>
      <c r="V163" s="37"/>
    </row>
    <row r="164" spans="21:22" ht="14.25" x14ac:dyDescent="0.15">
      <c r="U164" s="900"/>
      <c r="V164" s="37"/>
    </row>
    <row r="165" spans="21:22" ht="14.25" x14ac:dyDescent="0.15">
      <c r="U165" s="900"/>
      <c r="V165" s="37"/>
    </row>
    <row r="166" spans="21:22" ht="14.25" x14ac:dyDescent="0.15">
      <c r="U166" s="900"/>
      <c r="V166" s="37"/>
    </row>
    <row r="167" spans="21:22" x14ac:dyDescent="0.15">
      <c r="U167" s="895"/>
      <c r="V167" s="630"/>
    </row>
    <row r="168" spans="21:22" x14ac:dyDescent="0.15">
      <c r="U168" s="895"/>
      <c r="V168" s="630"/>
    </row>
    <row r="205" spans="22:22" x14ac:dyDescent="0.15">
      <c r="V205" s="36"/>
    </row>
    <row r="206" spans="22:22" x14ac:dyDescent="0.15">
      <c r="V206" s="36"/>
    </row>
    <row r="207" spans="22:22" x14ac:dyDescent="0.15">
      <c r="V207" s="36"/>
    </row>
    <row r="208" spans="22:22" x14ac:dyDescent="0.15">
      <c r="V208" s="36"/>
    </row>
    <row r="209" spans="22:22" x14ac:dyDescent="0.15">
      <c r="V209" s="36"/>
    </row>
    <row r="210" spans="22:22" x14ac:dyDescent="0.15">
      <c r="V210" s="36"/>
    </row>
    <row r="211" spans="22:22" x14ac:dyDescent="0.15">
      <c r="V211" s="36"/>
    </row>
    <row r="212" spans="22:22" x14ac:dyDescent="0.15">
      <c r="V212" s="36"/>
    </row>
    <row r="213" spans="22:22" x14ac:dyDescent="0.15">
      <c r="V213" s="36"/>
    </row>
    <row r="214" spans="22:22" x14ac:dyDescent="0.15">
      <c r="V214" s="36"/>
    </row>
    <row r="215" spans="22:22" x14ac:dyDescent="0.15">
      <c r="V215" s="36"/>
    </row>
    <row r="216" spans="22:22" x14ac:dyDescent="0.15">
      <c r="V216" s="36"/>
    </row>
    <row r="217" spans="22:22" x14ac:dyDescent="0.15">
      <c r="V217" s="36"/>
    </row>
    <row r="218" spans="22:22" x14ac:dyDescent="0.15">
      <c r="V218" s="36"/>
    </row>
    <row r="219" spans="22:22" x14ac:dyDescent="0.15">
      <c r="V219" s="36"/>
    </row>
    <row r="220" spans="22:22" x14ac:dyDescent="0.15">
      <c r="V220" s="36"/>
    </row>
    <row r="221" spans="22:22" x14ac:dyDescent="0.15">
      <c r="V221" s="36"/>
    </row>
    <row r="222" spans="22:22" x14ac:dyDescent="0.15">
      <c r="V222" s="36"/>
    </row>
    <row r="223" spans="22:22" x14ac:dyDescent="0.15">
      <c r="V223" s="36"/>
    </row>
    <row r="224" spans="22:22" x14ac:dyDescent="0.15">
      <c r="V224" s="36"/>
    </row>
    <row r="225" spans="22:22" x14ac:dyDescent="0.15">
      <c r="V225" s="36"/>
    </row>
    <row r="226" spans="22:22" x14ac:dyDescent="0.15">
      <c r="V226" s="36"/>
    </row>
    <row r="227" spans="22:22" x14ac:dyDescent="0.15">
      <c r="V227" s="36"/>
    </row>
    <row r="228" spans="22:22" x14ac:dyDescent="0.15">
      <c r="V228" s="36"/>
    </row>
    <row r="229" spans="22:22" x14ac:dyDescent="0.15">
      <c r="V229" s="36"/>
    </row>
    <row r="230" spans="22:22" x14ac:dyDescent="0.15">
      <c r="V230" s="36"/>
    </row>
    <row r="231" spans="22:22" x14ac:dyDescent="0.15">
      <c r="V231" s="36"/>
    </row>
    <row r="232" spans="22:22" x14ac:dyDescent="0.15">
      <c r="V232" s="36"/>
    </row>
    <row r="233" spans="22:22" x14ac:dyDescent="0.15">
      <c r="V233" s="36"/>
    </row>
    <row r="234" spans="22:22" x14ac:dyDescent="0.15">
      <c r="V234" s="36"/>
    </row>
    <row r="235" spans="22:22" x14ac:dyDescent="0.15">
      <c r="V235" s="36"/>
    </row>
    <row r="236" spans="22:22" x14ac:dyDescent="0.15">
      <c r="V236" s="36"/>
    </row>
    <row r="237" spans="22:22" x14ac:dyDescent="0.15">
      <c r="V237" s="36"/>
    </row>
    <row r="238" spans="22:22" x14ac:dyDescent="0.15">
      <c r="V238" s="36"/>
    </row>
    <row r="239" spans="22:22" x14ac:dyDescent="0.15">
      <c r="V239" s="36"/>
    </row>
    <row r="240" spans="22:22" x14ac:dyDescent="0.15">
      <c r="V240" s="36"/>
    </row>
    <row r="241" spans="22:22" x14ac:dyDescent="0.15">
      <c r="V241" s="36"/>
    </row>
    <row r="242" spans="22:22" x14ac:dyDescent="0.15">
      <c r="V242" s="36"/>
    </row>
    <row r="243" spans="22:22" x14ac:dyDescent="0.15">
      <c r="V243" s="36"/>
    </row>
    <row r="244" spans="22:22" x14ac:dyDescent="0.15">
      <c r="V244" s="36"/>
    </row>
    <row r="245" spans="22:22" x14ac:dyDescent="0.15">
      <c r="V245" s="36"/>
    </row>
    <row r="246" spans="22:22" x14ac:dyDescent="0.15">
      <c r="V246" s="36"/>
    </row>
    <row r="247" spans="22:22" x14ac:dyDescent="0.15">
      <c r="V247" s="36"/>
    </row>
    <row r="248" spans="22:22" x14ac:dyDescent="0.15">
      <c r="V248" s="36"/>
    </row>
    <row r="249" spans="22:22" x14ac:dyDescent="0.15">
      <c r="V249" s="36"/>
    </row>
    <row r="250" spans="22:22" x14ac:dyDescent="0.15">
      <c r="V250" s="36"/>
    </row>
    <row r="251" spans="22:22" x14ac:dyDescent="0.15">
      <c r="V251" s="36"/>
    </row>
    <row r="252" spans="22:22" x14ac:dyDescent="0.15">
      <c r="V252" s="36"/>
    </row>
    <row r="253" spans="22:22" x14ac:dyDescent="0.15">
      <c r="V253" s="36"/>
    </row>
    <row r="254" spans="22:22" x14ac:dyDescent="0.15">
      <c r="V254" s="36"/>
    </row>
    <row r="255" spans="22:22" x14ac:dyDescent="0.15">
      <c r="V255" s="36"/>
    </row>
    <row r="256" spans="22:22" x14ac:dyDescent="0.15">
      <c r="V256" s="36"/>
    </row>
    <row r="257" spans="22:22" x14ac:dyDescent="0.15">
      <c r="V257" s="36"/>
    </row>
    <row r="258" spans="22:22" x14ac:dyDescent="0.15">
      <c r="V258" s="36"/>
    </row>
    <row r="259" spans="22:22" x14ac:dyDescent="0.15">
      <c r="V259" s="36"/>
    </row>
    <row r="260" spans="22:22" x14ac:dyDescent="0.15">
      <c r="V260" s="36"/>
    </row>
    <row r="261" spans="22:22" x14ac:dyDescent="0.15">
      <c r="V261" s="36"/>
    </row>
    <row r="262" spans="22:22" x14ac:dyDescent="0.15">
      <c r="V262" s="36"/>
    </row>
    <row r="263" spans="22:22" x14ac:dyDescent="0.15">
      <c r="V263" s="36"/>
    </row>
    <row r="264" spans="22:22" x14ac:dyDescent="0.15">
      <c r="V264" s="36"/>
    </row>
    <row r="265" spans="22:22" x14ac:dyDescent="0.15">
      <c r="V265" s="36"/>
    </row>
    <row r="266" spans="22:22" x14ac:dyDescent="0.15">
      <c r="V266" s="36"/>
    </row>
    <row r="267" spans="22:22" x14ac:dyDescent="0.15">
      <c r="V267" s="36"/>
    </row>
    <row r="268" spans="22:22" x14ac:dyDescent="0.15">
      <c r="V268" s="36"/>
    </row>
    <row r="269" spans="22:22" x14ac:dyDescent="0.15">
      <c r="V269" s="36"/>
    </row>
    <row r="270" spans="22:22" x14ac:dyDescent="0.15">
      <c r="V270" s="36"/>
    </row>
    <row r="271" spans="22:22" x14ac:dyDescent="0.15">
      <c r="V271" s="36"/>
    </row>
    <row r="272" spans="22:22" x14ac:dyDescent="0.15">
      <c r="V272" s="36"/>
    </row>
    <row r="273" spans="22:22" x14ac:dyDescent="0.15">
      <c r="V273" s="36"/>
    </row>
    <row r="274" spans="22:22" x14ac:dyDescent="0.15">
      <c r="V274" s="36"/>
    </row>
    <row r="275" spans="22:22" x14ac:dyDescent="0.15">
      <c r="V275" s="36"/>
    </row>
    <row r="276" spans="22:22" x14ac:dyDescent="0.15">
      <c r="V276" s="36"/>
    </row>
    <row r="277" spans="22:22" x14ac:dyDescent="0.15">
      <c r="V277" s="36"/>
    </row>
  </sheetData>
  <mergeCells count="9">
    <mergeCell ref="B2:F2"/>
    <mergeCell ref="I4:L4"/>
    <mergeCell ref="M4:N4"/>
    <mergeCell ref="I5:J5"/>
    <mergeCell ref="M5:N5"/>
    <mergeCell ref="C4:C5"/>
    <mergeCell ref="D4:D5"/>
    <mergeCell ref="K5:L5"/>
    <mergeCell ref="E4:F5"/>
  </mergeCells>
  <phoneticPr fontId="4"/>
  <conditionalFormatting sqref="N6:N65 K26:K65 H6:H65 J6:J65">
    <cfRule type="cellIs" dxfId="66" priority="10" operator="greaterThan">
      <formula>0</formula>
    </cfRule>
  </conditionalFormatting>
  <conditionalFormatting sqref="E6:E65">
    <cfRule type="cellIs" dxfId="65" priority="7" operator="equal">
      <formula>"入力→"</formula>
    </cfRule>
  </conditionalFormatting>
  <conditionalFormatting sqref="I6:I65">
    <cfRule type="cellIs" dxfId="64" priority="8" operator="equal">
      <formula>"入力→"</formula>
    </cfRule>
  </conditionalFormatting>
  <conditionalFormatting sqref="M6:M65">
    <cfRule type="cellIs" dxfId="63" priority="6" operator="equal">
      <formula>"入力→"</formula>
    </cfRule>
  </conditionalFormatting>
  <conditionalFormatting sqref="C6:C65">
    <cfRule type="cellIs" dxfId="62" priority="9" operator="equal">
      <formula>"入力不可"</formula>
    </cfRule>
  </conditionalFormatting>
  <conditionalFormatting sqref="D6:D65">
    <cfRule type="notContainsBlanks" dxfId="61" priority="12">
      <formula>LEN(TRIM(D6))&gt;0</formula>
    </cfRule>
  </conditionalFormatting>
  <conditionalFormatting sqref="L6:L65">
    <cfRule type="notContainsBlanks" dxfId="60" priority="5">
      <formula>LEN(TRIM(L6))&gt;0</formula>
    </cfRule>
  </conditionalFormatting>
  <conditionalFormatting sqref="B6">
    <cfRule type="expression" dxfId="59" priority="4">
      <formula>LEN(B6)&gt;0</formula>
    </cfRule>
  </conditionalFormatting>
  <conditionalFormatting sqref="F6:F65">
    <cfRule type="cellIs" dxfId="58" priority="2" operator="greaterThan">
      <formula>0</formula>
    </cfRule>
  </conditionalFormatting>
  <conditionalFormatting sqref="B7:B65">
    <cfRule type="expression" dxfId="57" priority="1">
      <formula>LEN(B7)&gt;0</formula>
    </cfRule>
  </conditionalFormatting>
  <dataValidations count="5">
    <dataValidation showInputMessage="1" showErrorMessage="1" sqref="L6:L65" xr:uid="{00000000-0002-0000-0700-000000000000}"/>
    <dataValidation type="list" allowBlank="1" showInputMessage="1" showErrorMessage="1" sqref="H6:H65" xr:uid="{00000000-0002-0000-0700-000001000000}">
      <formula1>",有り,なし"</formula1>
    </dataValidation>
    <dataValidation type="list" showInputMessage="1" showErrorMessage="1" sqref="J6:J65" xr:uid="{00000000-0002-0000-0700-000002000000}">
      <formula1>$S$2:$S$6</formula1>
    </dataValidation>
    <dataValidation type="list" showInputMessage="1" showErrorMessage="1" sqref="N6:N65" xr:uid="{00000000-0002-0000-0700-000003000000}">
      <formula1>$U$2:$U$3</formula1>
    </dataValidation>
    <dataValidation type="list" showInputMessage="1" showErrorMessage="1" sqref="F6:F65" xr:uid="{00000000-0002-0000-0700-000004000000}">
      <formula1>"１年,２年,３年"</formula1>
    </dataValidation>
  </dataValidations>
  <pageMargins left="0.7" right="0.7" top="0.75" bottom="0.75" header="0.3" footer="0.3"/>
  <pageSetup paperSize="9" scale="75" orientation="portrait" r:id="rId1"/>
  <rowBreaks count="1" manualBreakCount="1">
    <brk id="65" min="1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700-000005000000}">
          <x14:formula1>
            <xm:f>初期設定!$D$11:$D$18</xm:f>
          </x14:formula1>
          <xm:sqref>B6:B65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X277"/>
  <sheetViews>
    <sheetView showZeros="0" view="pageBreakPreview" zoomScaleNormal="100" zoomScaleSheetLayoutView="10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E6" sqref="E6"/>
    </sheetView>
  </sheetViews>
  <sheetFormatPr defaultRowHeight="13.5" x14ac:dyDescent="0.15"/>
  <cols>
    <col min="1" max="1" width="18" style="5" customWidth="1"/>
    <col min="2" max="2" width="16.875" style="5" customWidth="1"/>
    <col min="3" max="3" width="22.5" style="5" customWidth="1"/>
    <col min="4" max="4" width="16.375" style="5" customWidth="1"/>
    <col min="5" max="5" width="13" style="5" customWidth="1"/>
    <col min="6" max="6" width="14.125" style="5" customWidth="1"/>
    <col min="7" max="7" width="5" style="5" hidden="1" customWidth="1"/>
    <col min="8" max="8" width="5.375" style="5" hidden="1" customWidth="1"/>
    <col min="9" max="9" width="5" style="250" hidden="1" customWidth="1"/>
    <col min="10" max="10" width="5.125" style="5" hidden="1" customWidth="1"/>
    <col min="11" max="11" width="5" style="5" hidden="1" customWidth="1"/>
    <col min="12" max="12" width="19.875" style="5" hidden="1" customWidth="1"/>
    <col min="13" max="13" width="5" style="5" hidden="1" customWidth="1"/>
    <col min="14" max="14" width="7.875" style="254" hidden="1" customWidth="1"/>
    <col min="15" max="16" width="23" style="4" hidden="1" customWidth="1"/>
    <col min="17" max="17" width="5.125" style="632" hidden="1" customWidth="1"/>
    <col min="18" max="20" width="5.375" style="897" customWidth="1"/>
    <col min="21" max="21" width="9" style="899"/>
    <col min="22" max="22" width="9" style="33"/>
    <col min="23" max="23" width="9" style="29"/>
    <col min="24" max="24" width="9" style="4"/>
    <col min="25" max="16384" width="9" style="5"/>
  </cols>
  <sheetData>
    <row r="1" spans="1:24" ht="15" thickBot="1" x14ac:dyDescent="0.2">
      <c r="A1" s="24" t="s">
        <v>153</v>
      </c>
      <c r="B1" s="1"/>
      <c r="C1" s="1"/>
      <c r="D1" s="1"/>
      <c r="E1" s="1"/>
      <c r="F1" s="1"/>
      <c r="G1" s="1"/>
      <c r="H1" s="1"/>
      <c r="I1" s="54"/>
      <c r="J1" s="1"/>
      <c r="K1" s="1"/>
      <c r="L1" s="1"/>
      <c r="M1" s="1"/>
      <c r="N1" s="252"/>
      <c r="O1" s="2"/>
      <c r="P1" s="2"/>
      <c r="Q1" s="629"/>
      <c r="R1" s="889"/>
      <c r="S1" s="889"/>
      <c r="T1" s="889"/>
      <c r="U1" s="890"/>
      <c r="V1" s="31"/>
      <c r="X1" s="5"/>
    </row>
    <row r="2" spans="1:24" ht="27.75" customHeight="1" thickBot="1" x14ac:dyDescent="0.2">
      <c r="A2" s="259" t="s">
        <v>321</v>
      </c>
      <c r="B2" s="1040" t="s">
        <v>338</v>
      </c>
      <c r="C2" s="1041"/>
      <c r="D2" s="1041"/>
      <c r="E2" s="1041"/>
      <c r="F2" s="1042"/>
      <c r="G2" s="1"/>
      <c r="H2" s="1"/>
      <c r="I2" s="54"/>
      <c r="J2" s="1"/>
      <c r="K2" s="1"/>
      <c r="L2" s="1"/>
      <c r="M2" s="1"/>
      <c r="N2" s="252"/>
      <c r="O2" s="2"/>
      <c r="P2" s="2"/>
      <c r="Q2" s="631">
        <f>(初期設定!C11)</f>
        <v>0</v>
      </c>
      <c r="R2" s="890" t="str">
        <f>(初期設定!D11)</f>
        <v>アナウンス部門</v>
      </c>
      <c r="S2" s="890">
        <f>(初期設定!C20)</f>
        <v>1</v>
      </c>
      <c r="T2" s="890">
        <f>(初期設定!D20)</f>
        <v>0</v>
      </c>
      <c r="U2" s="890">
        <f>(初期設定!D28)</f>
        <v>0</v>
      </c>
      <c r="V2" s="38"/>
      <c r="X2" s="5"/>
    </row>
    <row r="3" spans="1:24" ht="73.5" customHeight="1" thickBot="1" x14ac:dyDescent="0.2">
      <c r="A3" s="251"/>
      <c r="B3" s="1"/>
      <c r="C3" s="1"/>
      <c r="D3" s="1"/>
      <c r="E3" s="1"/>
      <c r="F3" s="1"/>
      <c r="G3" s="1"/>
      <c r="H3" s="1"/>
      <c r="I3" s="54"/>
      <c r="J3" s="1"/>
      <c r="K3" s="1"/>
      <c r="L3" s="1"/>
      <c r="M3" s="1"/>
      <c r="N3" s="252"/>
      <c r="O3" s="2"/>
      <c r="P3" s="2"/>
      <c r="Q3" s="631">
        <f>(初期設定!C12)</f>
        <v>0</v>
      </c>
      <c r="R3" s="890" t="str">
        <f>(初期設定!D12)</f>
        <v>朗読部門</v>
      </c>
      <c r="S3" s="890">
        <f>(初期設定!C21)</f>
        <v>2</v>
      </c>
      <c r="T3" s="890">
        <f>(初期設定!D21)</f>
        <v>0</v>
      </c>
      <c r="U3" s="890">
        <f>(初期設定!D29)</f>
        <v>0</v>
      </c>
      <c r="V3" s="38"/>
      <c r="X3" s="5"/>
    </row>
    <row r="4" spans="1:24" ht="21.75" customHeight="1" x14ac:dyDescent="0.15">
      <c r="A4" s="251"/>
      <c r="B4" s="625" t="s">
        <v>347</v>
      </c>
      <c r="C4" s="1052" t="str">
        <f>Ⅴ１!C4</f>
        <v>●氏　名
　(姓と名間は1字空白）</v>
      </c>
      <c r="D4" s="1052" t="str">
        <f>Ⅴ１!D4</f>
        <v>●ふりがな
　(姓と名間は1字空白）</v>
      </c>
      <c r="E4" s="1055" t="s">
        <v>78</v>
      </c>
      <c r="F4" s="1056"/>
      <c r="G4" s="642" t="s">
        <v>79</v>
      </c>
      <c r="H4" s="626"/>
      <c r="I4" s="1043" t="s">
        <v>348</v>
      </c>
      <c r="J4" s="1044"/>
      <c r="K4" s="1044"/>
      <c r="L4" s="1045"/>
      <c r="M4" s="1046" t="s">
        <v>349</v>
      </c>
      <c r="N4" s="1047"/>
      <c r="O4" s="2"/>
      <c r="P4" s="2"/>
      <c r="Q4" s="631">
        <f>(初期設定!C13)</f>
        <v>0</v>
      </c>
      <c r="R4" s="890" t="str">
        <f>(初期設定!D13)</f>
        <v>講習部門</v>
      </c>
      <c r="S4" s="890">
        <f>(初期設定!C22)</f>
        <v>3</v>
      </c>
      <c r="T4" s="890">
        <f>(初期設定!D22)</f>
        <v>0</v>
      </c>
      <c r="U4" s="890"/>
      <c r="V4" s="38"/>
      <c r="W4" s="39"/>
      <c r="X4" s="5"/>
    </row>
    <row r="5" spans="1:24" ht="32.25" customHeight="1" x14ac:dyDescent="0.15">
      <c r="A5" s="251"/>
      <c r="B5" s="627" t="s">
        <v>80</v>
      </c>
      <c r="C5" s="1053"/>
      <c r="D5" s="1053"/>
      <c r="E5" s="1057"/>
      <c r="F5" s="1058"/>
      <c r="G5" s="643" t="s">
        <v>350</v>
      </c>
      <c r="H5" s="628"/>
      <c r="I5" s="1048" t="s">
        <v>384</v>
      </c>
      <c r="J5" s="1049"/>
      <c r="K5" s="1048" t="s">
        <v>352</v>
      </c>
      <c r="L5" s="1054"/>
      <c r="M5" s="1050" t="s">
        <v>242</v>
      </c>
      <c r="N5" s="1051"/>
      <c r="O5" s="2"/>
      <c r="P5" s="2"/>
      <c r="Q5" s="631">
        <f>(初期設定!C14)</f>
        <v>0</v>
      </c>
      <c r="R5" s="890">
        <f>(初期設定!D14)</f>
        <v>0</v>
      </c>
      <c r="S5" s="890">
        <f>(初期設定!C23)</f>
        <v>4</v>
      </c>
      <c r="T5" s="890">
        <f>(初期設定!D23)</f>
        <v>0</v>
      </c>
      <c r="U5" s="890"/>
      <c r="V5" s="38"/>
      <c r="W5" s="1"/>
      <c r="X5" s="5"/>
    </row>
    <row r="6" spans="1:24" ht="15" customHeight="1" x14ac:dyDescent="0.15">
      <c r="A6" s="1">
        <v>1</v>
      </c>
      <c r="B6" s="255"/>
      <c r="C6" s="714" t="str">
        <f>IF((Ⅳ２!$I$12)="次に進む前に確認が必要です！","入力不可(前ページへ戻って確認！）","")</f>
        <v>入力不可(前ページへ戻って確認！）</v>
      </c>
      <c r="D6" s="256"/>
      <c r="E6" s="726">
        <f>IF(B6="講習部門","入力→",IF(B6="アナウンス部門","入力→",IF(B6="朗読部門","入力→",IF(B6="テレビ番組","",IF(B6="ラジオ番組","",IF(B6="創作テレビドラマ","",IF(B6="創作ラジオドラマ","",IF(B6="校内放送研究発表","",IF(B6="番組研発のみ参加","入力→",)))))))))</f>
        <v>0</v>
      </c>
      <c r="F6" s="647"/>
      <c r="G6" s="639" t="str">
        <f t="shared" ref="G6:G37" si="0">IF(B6="アナウンス","入力→","")</f>
        <v/>
      </c>
      <c r="H6" s="646"/>
      <c r="I6" s="727" t="str">
        <f t="shared" ref="I6:I9" si="1">IF(B6="アナウンス","",IF(B6="朗読","入力→",""))</f>
        <v/>
      </c>
      <c r="J6" s="645"/>
      <c r="K6" s="638"/>
      <c r="L6" s="729" t="str">
        <f>IF(ISERROR(VLOOKUP(J6,(初期設定!$C$20):(初期設定!$D$26),2)),"",VLOOKUP(J6,(初期設定!$C$20):(初期設定!$D$26),2))</f>
        <v/>
      </c>
      <c r="M6" s="727" t="str">
        <f>IF(OR(B6="テレビドキュメント",B6="創作テレビドラマ",B6="テレビ番組"),"入力→","")</f>
        <v/>
      </c>
      <c r="N6" s="914">
        <v>0</v>
      </c>
      <c r="O6" s="2"/>
      <c r="P6" s="2"/>
      <c r="Q6" s="631">
        <f>(初期設定!C15)</f>
        <v>0</v>
      </c>
      <c r="R6" s="890">
        <f>(初期設定!D15)</f>
        <v>0</v>
      </c>
      <c r="S6" s="890">
        <f>(初期設定!C24)</f>
        <v>5</v>
      </c>
      <c r="T6" s="890">
        <f>(初期設定!D24)</f>
        <v>0</v>
      </c>
      <c r="U6" s="890"/>
      <c r="V6" s="38"/>
      <c r="W6" s="1"/>
      <c r="X6" s="5"/>
    </row>
    <row r="7" spans="1:24" ht="15" customHeight="1" x14ac:dyDescent="0.15">
      <c r="A7" s="1">
        <v>2</v>
      </c>
      <c r="B7" s="255"/>
      <c r="C7" s="714" t="str">
        <f>IF((Ⅳ２!$I$12)="次に進む前に確認が必要です！","入力不可(前ページへ戻って確認！）","")</f>
        <v>入力不可(前ページへ戻って確認！）</v>
      </c>
      <c r="D7" s="257"/>
      <c r="E7" s="726">
        <f t="shared" ref="E7:E65" si="2">IF(B7="講習部門","入力→",IF(B7="アナウンス部門","入力→",IF(B7="朗読部門","入力→",IF(B7="テレビ番組","",IF(B7="ラジオ番組","",IF(B7="創作テレビドラマ","",IF(B7="創作ラジオドラマ","",IF(B7="校内放送研究発表","",IF(B7="番組研発のみ参加","入力→",)))))))))</f>
        <v>0</v>
      </c>
      <c r="F7" s="647"/>
      <c r="G7" s="639" t="str">
        <f t="shared" si="0"/>
        <v/>
      </c>
      <c r="H7" s="558"/>
      <c r="I7" s="727" t="str">
        <f t="shared" si="1"/>
        <v/>
      </c>
      <c r="J7" s="645"/>
      <c r="K7" s="638"/>
      <c r="L7" s="729" t="str">
        <f>IF(ISERROR(VLOOKUP(J7,(初期設定!$C$20):(初期設定!$D$26),2)),"",VLOOKUP(J7,(初期設定!$C$20):(初期設定!$D$26),2))</f>
        <v/>
      </c>
      <c r="M7" s="727" t="str">
        <f t="shared" ref="M7:M65" si="3">IF(OR(B7="テレビドキュメント",B7="創作テレビドラマ",B7="テレビ番組"),"入力→","")</f>
        <v/>
      </c>
      <c r="N7" s="915"/>
      <c r="O7" s="2"/>
      <c r="P7" s="2"/>
      <c r="Q7" s="631">
        <f>(初期設定!C16)</f>
        <v>0</v>
      </c>
      <c r="R7" s="890">
        <f>(初期設定!D16)</f>
        <v>0</v>
      </c>
      <c r="S7" s="890">
        <f>(初期設定!C25)</f>
        <v>0</v>
      </c>
      <c r="T7" s="890">
        <f>(初期設定!D25)</f>
        <v>0</v>
      </c>
      <c r="U7" s="890"/>
      <c r="V7" s="32"/>
      <c r="W7" s="1"/>
      <c r="X7" s="5"/>
    </row>
    <row r="8" spans="1:24" ht="15" customHeight="1" x14ac:dyDescent="0.15">
      <c r="A8" s="1">
        <v>3</v>
      </c>
      <c r="B8" s="255"/>
      <c r="C8" s="714" t="str">
        <f>IF((Ⅳ２!$I$12)="次に進む前に確認が必要です！","入力不可(前ページへ戻って確認！）","")</f>
        <v>入力不可(前ページへ戻って確認！）</v>
      </c>
      <c r="D8" s="257"/>
      <c r="E8" s="726">
        <f t="shared" si="2"/>
        <v>0</v>
      </c>
      <c r="F8" s="647"/>
      <c r="G8" s="639" t="str">
        <f t="shared" si="0"/>
        <v/>
      </c>
      <c r="H8" s="558"/>
      <c r="I8" s="727" t="str">
        <f t="shared" si="1"/>
        <v/>
      </c>
      <c r="J8" s="645"/>
      <c r="K8" s="638"/>
      <c r="L8" s="729" t="str">
        <f>IF(ISERROR(VLOOKUP(J8,(初期設定!$C$20):(初期設定!$D$26),2)),"",VLOOKUP(J8,(初期設定!$C$20):(初期設定!$D$26),2))</f>
        <v/>
      </c>
      <c r="M8" s="727" t="str">
        <f t="shared" si="3"/>
        <v/>
      </c>
      <c r="N8" s="915"/>
      <c r="O8" s="2"/>
      <c r="P8" s="2"/>
      <c r="Q8" s="631">
        <f>(初期設定!C17)</f>
        <v>0</v>
      </c>
      <c r="R8" s="890">
        <f>(初期設定!D17)</f>
        <v>0</v>
      </c>
      <c r="S8" s="890">
        <f>(初期設定!C26)</f>
        <v>0</v>
      </c>
      <c r="T8" s="890">
        <f>(初期設定!D26)</f>
        <v>0</v>
      </c>
      <c r="U8" s="890"/>
      <c r="V8" s="32"/>
      <c r="W8" s="1"/>
      <c r="X8" s="5"/>
    </row>
    <row r="9" spans="1:24" ht="15" customHeight="1" x14ac:dyDescent="0.15">
      <c r="A9" s="1">
        <v>4</v>
      </c>
      <c r="B9" s="255"/>
      <c r="C9" s="714" t="str">
        <f>IF((Ⅳ２!$I$12)="次に進む前に確認が必要です！","入力不可(前ページへ戻って確認！）","")</f>
        <v>入力不可(前ページへ戻って確認！）</v>
      </c>
      <c r="D9" s="257"/>
      <c r="E9" s="726">
        <f t="shared" si="2"/>
        <v>0</v>
      </c>
      <c r="F9" s="647"/>
      <c r="G9" s="639" t="str">
        <f t="shared" si="0"/>
        <v/>
      </c>
      <c r="H9" s="558"/>
      <c r="I9" s="727" t="str">
        <f t="shared" si="1"/>
        <v/>
      </c>
      <c r="J9" s="645"/>
      <c r="K9" s="638"/>
      <c r="L9" s="729" t="str">
        <f>IF(ISERROR(VLOOKUP(J9,(初期設定!$C$20):(初期設定!$D$26),2)),"",VLOOKUP(J9,(初期設定!$C$20):(初期設定!$D$26),2))</f>
        <v/>
      </c>
      <c r="M9" s="727" t="str">
        <f t="shared" si="3"/>
        <v/>
      </c>
      <c r="N9" s="915"/>
      <c r="O9" s="2"/>
      <c r="P9" s="2"/>
      <c r="Q9" s="631">
        <f>(初期設定!C18)</f>
        <v>0</v>
      </c>
      <c r="R9" s="890">
        <f>(初期設定!D18)</f>
        <v>0</v>
      </c>
      <c r="S9" s="890">
        <f>(初期設定!C27)</f>
        <v>0</v>
      </c>
      <c r="T9" s="890"/>
      <c r="U9" s="890"/>
      <c r="V9" s="32"/>
      <c r="W9" s="1"/>
      <c r="X9" s="5"/>
    </row>
    <row r="10" spans="1:24" ht="15" customHeight="1" x14ac:dyDescent="0.15">
      <c r="A10" s="1">
        <v>5</v>
      </c>
      <c r="B10" s="255"/>
      <c r="C10" s="714" t="str">
        <f>IF((Ⅳ２!$I$12)="次に進む前に確認が必要です！","入力不可(前ページへ戻って確認！）","")</f>
        <v>入力不可(前ページへ戻って確認！）</v>
      </c>
      <c r="D10" s="257"/>
      <c r="E10" s="726">
        <f t="shared" si="2"/>
        <v>0</v>
      </c>
      <c r="F10" s="647"/>
      <c r="G10" s="639" t="str">
        <f t="shared" si="0"/>
        <v/>
      </c>
      <c r="H10" s="558"/>
      <c r="I10" s="727" t="str">
        <f t="shared" ref="I10:I41" si="4">IF(B10="アナウンス","",IF(B10="朗読","入力→",""))</f>
        <v/>
      </c>
      <c r="J10" s="645"/>
      <c r="K10" s="638" t="s">
        <v>353</v>
      </c>
      <c r="L10" s="729" t="str">
        <f>IF(ISERROR(VLOOKUP(J10,(初期設定!$C$20):(初期設定!$D$26),2)),"",VLOOKUP(J10,(初期設定!$C$20):(初期設定!$D$26),2))</f>
        <v/>
      </c>
      <c r="M10" s="727" t="str">
        <f t="shared" si="3"/>
        <v/>
      </c>
      <c r="N10" s="915"/>
      <c r="O10" s="2"/>
      <c r="P10" s="2"/>
      <c r="Q10" s="631"/>
      <c r="R10" s="890"/>
      <c r="S10" s="890"/>
      <c r="T10" s="890"/>
      <c r="U10" s="890"/>
      <c r="V10" s="32"/>
      <c r="W10" s="1"/>
      <c r="X10" s="5"/>
    </row>
    <row r="11" spans="1:24" ht="15" customHeight="1" x14ac:dyDescent="0.15">
      <c r="A11" s="1">
        <v>6</v>
      </c>
      <c r="B11" s="255"/>
      <c r="C11" s="714" t="str">
        <f>IF((Ⅳ２!$I$12)="次に進む前に確認が必要です！","入力不可(前ページへ戻って確認！）","")</f>
        <v>入力不可(前ページへ戻って確認！）</v>
      </c>
      <c r="D11" s="257"/>
      <c r="E11" s="726">
        <f t="shared" si="2"/>
        <v>0</v>
      </c>
      <c r="F11" s="647"/>
      <c r="G11" s="639" t="str">
        <f t="shared" si="0"/>
        <v/>
      </c>
      <c r="H11" s="558"/>
      <c r="I11" s="727" t="str">
        <f t="shared" si="4"/>
        <v/>
      </c>
      <c r="J11" s="645"/>
      <c r="K11" s="638" t="s">
        <v>353</v>
      </c>
      <c r="L11" s="729" t="str">
        <f>IF(ISERROR(VLOOKUP(J11,(初期設定!$C$20):(初期設定!$D$26),2)),"",VLOOKUP(J11,(初期設定!$C$20):(初期設定!$D$26),2))</f>
        <v/>
      </c>
      <c r="M11" s="727" t="str">
        <f t="shared" si="3"/>
        <v/>
      </c>
      <c r="N11" s="915"/>
      <c r="O11" s="2"/>
      <c r="P11" s="2"/>
      <c r="Q11" s="631"/>
      <c r="R11" s="890"/>
      <c r="S11" s="890"/>
      <c r="T11" s="890"/>
      <c r="U11" s="890"/>
      <c r="V11" s="32"/>
      <c r="W11" s="1"/>
      <c r="X11" s="5"/>
    </row>
    <row r="12" spans="1:24" ht="15" customHeight="1" x14ac:dyDescent="0.15">
      <c r="A12" s="1">
        <v>7</v>
      </c>
      <c r="B12" s="255"/>
      <c r="C12" s="714" t="str">
        <f>IF((Ⅳ２!$I$12)="次に進む前に確認が必要です！","入力不可(前ページへ戻って確認！）","")</f>
        <v>入力不可(前ページへ戻って確認！）</v>
      </c>
      <c r="D12" s="257"/>
      <c r="E12" s="726">
        <f t="shared" si="2"/>
        <v>0</v>
      </c>
      <c r="F12" s="647"/>
      <c r="G12" s="639" t="str">
        <f t="shared" si="0"/>
        <v/>
      </c>
      <c r="H12" s="558"/>
      <c r="I12" s="727" t="str">
        <f t="shared" si="4"/>
        <v/>
      </c>
      <c r="J12" s="645"/>
      <c r="K12" s="638" t="s">
        <v>353</v>
      </c>
      <c r="L12" s="729" t="str">
        <f>IF(ISERROR(VLOOKUP(J12,(初期設定!$C$20):(初期設定!$D$26),2)),"",VLOOKUP(J12,(初期設定!$C$20):(初期設定!$D$26),2))</f>
        <v/>
      </c>
      <c r="M12" s="727" t="str">
        <f t="shared" si="3"/>
        <v/>
      </c>
      <c r="N12" s="915"/>
      <c r="O12" s="2"/>
      <c r="P12" s="2"/>
      <c r="Q12" s="631"/>
      <c r="R12" s="890"/>
      <c r="S12" s="890"/>
      <c r="T12" s="890"/>
      <c r="U12" s="890"/>
      <c r="V12" s="32"/>
      <c r="W12" s="1"/>
      <c r="X12" s="5"/>
    </row>
    <row r="13" spans="1:24" ht="15" customHeight="1" x14ac:dyDescent="0.15">
      <c r="A13" s="1">
        <v>8</v>
      </c>
      <c r="B13" s="255"/>
      <c r="C13" s="714" t="str">
        <f>IF((Ⅳ２!$I$12)="次に進む前に確認が必要です！","入力不可(前ページへ戻って確認！）","")</f>
        <v>入力不可(前ページへ戻って確認！）</v>
      </c>
      <c r="D13" s="257"/>
      <c r="E13" s="726">
        <f t="shared" si="2"/>
        <v>0</v>
      </c>
      <c r="F13" s="647"/>
      <c r="G13" s="639" t="str">
        <f t="shared" si="0"/>
        <v/>
      </c>
      <c r="H13" s="558"/>
      <c r="I13" s="727" t="str">
        <f t="shared" si="4"/>
        <v/>
      </c>
      <c r="J13" s="645"/>
      <c r="K13" s="638" t="s">
        <v>353</v>
      </c>
      <c r="L13" s="729" t="str">
        <f>IF(ISERROR(VLOOKUP(J13,(初期設定!$C$20):(初期設定!$D$26),2)),"",VLOOKUP(J13,(初期設定!$C$20):(初期設定!$D$26),2))</f>
        <v/>
      </c>
      <c r="M13" s="727" t="str">
        <f t="shared" si="3"/>
        <v/>
      </c>
      <c r="N13" s="915"/>
      <c r="O13" s="2"/>
      <c r="P13" s="2"/>
      <c r="Q13" s="629"/>
      <c r="R13" s="890"/>
      <c r="S13" s="890"/>
      <c r="T13" s="890"/>
      <c r="U13" s="890"/>
      <c r="V13" s="32"/>
      <c r="W13" s="1"/>
      <c r="X13" s="5"/>
    </row>
    <row r="14" spans="1:24" ht="15" customHeight="1" x14ac:dyDescent="0.15">
      <c r="A14" s="1">
        <v>9</v>
      </c>
      <c r="B14" s="255"/>
      <c r="C14" s="714" t="str">
        <f>IF((Ⅳ２!$I$12)="次に進む前に確認が必要です！","入力不可(前ページへ戻って確認！）","")</f>
        <v>入力不可(前ページへ戻って確認！）</v>
      </c>
      <c r="D14" s="257"/>
      <c r="E14" s="726">
        <f t="shared" si="2"/>
        <v>0</v>
      </c>
      <c r="F14" s="647"/>
      <c r="G14" s="639" t="str">
        <f t="shared" si="0"/>
        <v/>
      </c>
      <c r="H14" s="558"/>
      <c r="I14" s="727" t="str">
        <f t="shared" si="4"/>
        <v/>
      </c>
      <c r="J14" s="645"/>
      <c r="K14" s="638" t="s">
        <v>353</v>
      </c>
      <c r="L14" s="729" t="str">
        <f>IF(ISERROR(VLOOKUP(J14,(初期設定!$C$20):(初期設定!$D$26),2)),"",VLOOKUP(J14,(初期設定!$C$20):(初期設定!$D$26),2))</f>
        <v/>
      </c>
      <c r="M14" s="727" t="str">
        <f t="shared" si="3"/>
        <v/>
      </c>
      <c r="N14" s="915"/>
      <c r="O14" s="2"/>
      <c r="P14" s="2"/>
      <c r="Q14" s="629"/>
      <c r="R14" s="890"/>
      <c r="S14" s="890"/>
      <c r="T14" s="890"/>
      <c r="U14" s="890"/>
      <c r="V14" s="32"/>
      <c r="W14" s="1"/>
      <c r="X14" s="5"/>
    </row>
    <row r="15" spans="1:24" ht="15" customHeight="1" x14ac:dyDescent="0.15">
      <c r="A15" s="1">
        <v>10</v>
      </c>
      <c r="B15" s="255"/>
      <c r="C15" s="714" t="str">
        <f>IF((Ⅳ２!$I$12)="次に進む前に確認が必要です！","入力不可(前ページへ戻って確認！）","")</f>
        <v>入力不可(前ページへ戻って確認！）</v>
      </c>
      <c r="D15" s="257"/>
      <c r="E15" s="726">
        <f t="shared" si="2"/>
        <v>0</v>
      </c>
      <c r="F15" s="647"/>
      <c r="G15" s="639" t="str">
        <f t="shared" si="0"/>
        <v/>
      </c>
      <c r="H15" s="558"/>
      <c r="I15" s="727" t="str">
        <f t="shared" si="4"/>
        <v/>
      </c>
      <c r="J15" s="645"/>
      <c r="K15" s="638" t="s">
        <v>353</v>
      </c>
      <c r="L15" s="729" t="str">
        <f>IF(ISERROR(VLOOKUP(J15,(初期設定!$C$20):(初期設定!$D$26),2)),"",VLOOKUP(J15,(初期設定!$C$20):(初期設定!$D$26),2))</f>
        <v/>
      </c>
      <c r="M15" s="727" t="str">
        <f t="shared" si="3"/>
        <v/>
      </c>
      <c r="N15" s="915"/>
      <c r="O15" s="2"/>
      <c r="P15" s="2"/>
      <c r="Q15" s="629"/>
      <c r="R15" s="890"/>
      <c r="S15" s="890"/>
      <c r="T15" s="890"/>
      <c r="U15" s="890"/>
      <c r="V15" s="32"/>
      <c r="W15" s="1"/>
      <c r="X15" s="5"/>
    </row>
    <row r="16" spans="1:24" ht="15" customHeight="1" x14ac:dyDescent="0.15">
      <c r="A16" s="1">
        <v>11</v>
      </c>
      <c r="B16" s="255"/>
      <c r="C16" s="714" t="str">
        <f>IF((Ⅳ２!$I$12)="次に進む前に確認が必要です！","入力不可(前ページへ戻って確認！）","")</f>
        <v>入力不可(前ページへ戻って確認！）</v>
      </c>
      <c r="D16" s="257"/>
      <c r="E16" s="726">
        <f t="shared" si="2"/>
        <v>0</v>
      </c>
      <c r="F16" s="647"/>
      <c r="G16" s="639" t="str">
        <f t="shared" si="0"/>
        <v/>
      </c>
      <c r="H16" s="558"/>
      <c r="I16" s="727" t="str">
        <f t="shared" si="4"/>
        <v/>
      </c>
      <c r="J16" s="645"/>
      <c r="K16" s="638" t="s">
        <v>353</v>
      </c>
      <c r="L16" s="729" t="str">
        <f>IF(ISERROR(VLOOKUP(J16,(初期設定!$C$20):(初期設定!$D$26),2)),"",VLOOKUP(J16,(初期設定!$C$20):(初期設定!$D$26),2))</f>
        <v/>
      </c>
      <c r="M16" s="727" t="str">
        <f t="shared" si="3"/>
        <v/>
      </c>
      <c r="N16" s="915"/>
      <c r="O16" s="2"/>
      <c r="P16" s="2"/>
      <c r="Q16" s="629"/>
      <c r="R16" s="890"/>
      <c r="S16" s="890"/>
      <c r="T16" s="890"/>
      <c r="U16" s="890"/>
      <c r="V16" s="32"/>
      <c r="W16" s="1"/>
      <c r="X16" s="5"/>
    </row>
    <row r="17" spans="1:24" ht="15" customHeight="1" x14ac:dyDescent="0.15">
      <c r="A17" s="1">
        <v>12</v>
      </c>
      <c r="B17" s="255"/>
      <c r="C17" s="714" t="str">
        <f>IF((Ⅳ２!$I$12)="次に進む前に確認が必要です！","入力不可(前ページへ戻って確認！）","")</f>
        <v>入力不可(前ページへ戻って確認！）</v>
      </c>
      <c r="D17" s="257"/>
      <c r="E17" s="726">
        <f t="shared" si="2"/>
        <v>0</v>
      </c>
      <c r="F17" s="647"/>
      <c r="G17" s="639" t="str">
        <f t="shared" si="0"/>
        <v/>
      </c>
      <c r="H17" s="558"/>
      <c r="I17" s="727" t="str">
        <f t="shared" si="4"/>
        <v/>
      </c>
      <c r="J17" s="645"/>
      <c r="K17" s="638" t="s">
        <v>353</v>
      </c>
      <c r="L17" s="729" t="str">
        <f>IF(ISERROR(VLOOKUP(J17,(初期設定!$C$20):(初期設定!$D$26),2)),"",VLOOKUP(J17,(初期設定!$C$20):(初期設定!$D$26),2))</f>
        <v/>
      </c>
      <c r="M17" s="727" t="str">
        <f t="shared" si="3"/>
        <v/>
      </c>
      <c r="N17" s="915"/>
      <c r="O17" s="2"/>
      <c r="P17" s="2"/>
      <c r="Q17" s="629"/>
      <c r="R17" s="890"/>
      <c r="S17" s="890"/>
      <c r="T17" s="890"/>
      <c r="U17" s="890"/>
      <c r="V17" s="32"/>
      <c r="W17" s="1"/>
      <c r="X17" s="5"/>
    </row>
    <row r="18" spans="1:24" ht="15" customHeight="1" x14ac:dyDescent="0.15">
      <c r="A18" s="1">
        <v>13</v>
      </c>
      <c r="B18" s="255"/>
      <c r="C18" s="714" t="str">
        <f>IF((Ⅳ２!$I$12)="次に進む前に確認が必要です！","入力不可(前ページへ戻って確認！）","")</f>
        <v>入力不可(前ページへ戻って確認！）</v>
      </c>
      <c r="D18" s="257"/>
      <c r="E18" s="726">
        <f t="shared" si="2"/>
        <v>0</v>
      </c>
      <c r="F18" s="647"/>
      <c r="G18" s="639" t="str">
        <f t="shared" si="0"/>
        <v/>
      </c>
      <c r="H18" s="558"/>
      <c r="I18" s="727" t="str">
        <f t="shared" si="4"/>
        <v/>
      </c>
      <c r="J18" s="645"/>
      <c r="K18" s="638" t="s">
        <v>353</v>
      </c>
      <c r="L18" s="729" t="str">
        <f>IF(ISERROR(VLOOKUP(J18,(初期設定!$C$20):(初期設定!$D$26),2)),"",VLOOKUP(J18,(初期設定!$C$20):(初期設定!$D$26),2))</f>
        <v/>
      </c>
      <c r="M18" s="727" t="str">
        <f t="shared" si="3"/>
        <v/>
      </c>
      <c r="N18" s="915"/>
      <c r="O18" s="2"/>
      <c r="P18" s="2"/>
      <c r="Q18" s="629"/>
      <c r="R18" s="890"/>
      <c r="S18" s="890"/>
      <c r="T18" s="890"/>
      <c r="U18" s="890"/>
      <c r="V18" s="32"/>
      <c r="W18" s="1"/>
      <c r="X18" s="5"/>
    </row>
    <row r="19" spans="1:24" ht="15" customHeight="1" x14ac:dyDescent="0.15">
      <c r="A19" s="1">
        <v>14</v>
      </c>
      <c r="B19" s="255"/>
      <c r="C19" s="714" t="str">
        <f>IF((Ⅳ２!$I$12)="次に進む前に確認が必要です！","入力不可(前ページへ戻って確認！）","")</f>
        <v>入力不可(前ページへ戻って確認！）</v>
      </c>
      <c r="D19" s="257"/>
      <c r="E19" s="726">
        <f t="shared" si="2"/>
        <v>0</v>
      </c>
      <c r="F19" s="647"/>
      <c r="G19" s="639" t="str">
        <f t="shared" si="0"/>
        <v/>
      </c>
      <c r="H19" s="558"/>
      <c r="I19" s="727" t="str">
        <f t="shared" si="4"/>
        <v/>
      </c>
      <c r="J19" s="645"/>
      <c r="K19" s="638" t="s">
        <v>353</v>
      </c>
      <c r="L19" s="729" t="str">
        <f>IF(ISERROR(VLOOKUP(J19,(初期設定!$C$20):(初期設定!$D$26),2)),"",VLOOKUP(J19,(初期設定!$C$20):(初期設定!$D$26),2))</f>
        <v/>
      </c>
      <c r="M19" s="727" t="str">
        <f t="shared" si="3"/>
        <v/>
      </c>
      <c r="N19" s="915"/>
      <c r="O19" s="2"/>
      <c r="P19" s="2"/>
      <c r="Q19" s="629"/>
      <c r="R19" s="890"/>
      <c r="S19" s="890"/>
      <c r="T19" s="890"/>
      <c r="U19" s="890"/>
      <c r="V19" s="32"/>
      <c r="W19" s="1"/>
      <c r="X19" s="5"/>
    </row>
    <row r="20" spans="1:24" ht="15" customHeight="1" x14ac:dyDescent="0.15">
      <c r="A20" s="1">
        <v>15</v>
      </c>
      <c r="B20" s="255"/>
      <c r="C20" s="714" t="str">
        <f>IF((Ⅳ２!$I$12)="次に進む前に確認が必要です！","入力不可(前ページへ戻って確認！）","")</f>
        <v>入力不可(前ページへ戻って確認！）</v>
      </c>
      <c r="D20" s="257"/>
      <c r="E20" s="726">
        <f t="shared" si="2"/>
        <v>0</v>
      </c>
      <c r="F20" s="647"/>
      <c r="G20" s="639" t="str">
        <f t="shared" si="0"/>
        <v/>
      </c>
      <c r="H20" s="558"/>
      <c r="I20" s="727" t="str">
        <f t="shared" si="4"/>
        <v/>
      </c>
      <c r="J20" s="645"/>
      <c r="K20" s="638" t="s">
        <v>353</v>
      </c>
      <c r="L20" s="729" t="str">
        <f>IF(ISERROR(VLOOKUP(J20,(初期設定!$C$20):(初期設定!$D$26),2)),"",VLOOKUP(J20,(初期設定!$C$20):(初期設定!$D$26),2))</f>
        <v/>
      </c>
      <c r="M20" s="727" t="str">
        <f t="shared" si="3"/>
        <v/>
      </c>
      <c r="N20" s="915"/>
      <c r="O20" s="2"/>
      <c r="P20" s="2"/>
      <c r="Q20" s="629"/>
      <c r="R20" s="890"/>
      <c r="S20" s="890"/>
      <c r="T20" s="890"/>
      <c r="U20" s="890"/>
      <c r="V20" s="32"/>
      <c r="W20" s="1"/>
      <c r="X20" s="5"/>
    </row>
    <row r="21" spans="1:24" ht="15" customHeight="1" x14ac:dyDescent="0.15">
      <c r="A21" s="1">
        <v>16</v>
      </c>
      <c r="B21" s="255"/>
      <c r="C21" s="714" t="str">
        <f>IF((Ⅳ２!$I$12)="次に進む前に確認が必要です！","入力不可(前ページへ戻って確認！）","")</f>
        <v>入力不可(前ページへ戻って確認！）</v>
      </c>
      <c r="D21" s="257"/>
      <c r="E21" s="726">
        <f t="shared" si="2"/>
        <v>0</v>
      </c>
      <c r="F21" s="647"/>
      <c r="G21" s="639" t="str">
        <f t="shared" si="0"/>
        <v/>
      </c>
      <c r="H21" s="558"/>
      <c r="I21" s="727" t="str">
        <f t="shared" si="4"/>
        <v/>
      </c>
      <c r="J21" s="645"/>
      <c r="K21" s="638" t="s">
        <v>353</v>
      </c>
      <c r="L21" s="729" t="str">
        <f>IF(ISERROR(VLOOKUP(J21,(初期設定!$C$20):(初期設定!$D$26),2)),"",VLOOKUP(J21,(初期設定!$C$20):(初期設定!$D$26),2))</f>
        <v/>
      </c>
      <c r="M21" s="727" t="str">
        <f t="shared" si="3"/>
        <v/>
      </c>
      <c r="N21" s="915"/>
      <c r="O21" s="2"/>
      <c r="P21" s="2"/>
      <c r="Q21" s="629"/>
      <c r="R21" s="890"/>
      <c r="S21" s="890"/>
      <c r="T21" s="890"/>
      <c r="U21" s="890"/>
      <c r="V21" s="32"/>
      <c r="W21" s="1"/>
      <c r="X21" s="5"/>
    </row>
    <row r="22" spans="1:24" ht="15" customHeight="1" x14ac:dyDescent="0.15">
      <c r="A22" s="1">
        <v>17</v>
      </c>
      <c r="B22" s="255"/>
      <c r="C22" s="714" t="str">
        <f>IF((Ⅳ２!$I$12)="次に進む前に確認が必要です！","入力不可(前ページへ戻って確認！）","")</f>
        <v>入力不可(前ページへ戻って確認！）</v>
      </c>
      <c r="D22" s="257"/>
      <c r="E22" s="726">
        <f t="shared" si="2"/>
        <v>0</v>
      </c>
      <c r="F22" s="647"/>
      <c r="G22" s="639" t="str">
        <f t="shared" si="0"/>
        <v/>
      </c>
      <c r="H22" s="558"/>
      <c r="I22" s="727" t="str">
        <f t="shared" si="4"/>
        <v/>
      </c>
      <c r="J22" s="645"/>
      <c r="K22" s="638" t="s">
        <v>353</v>
      </c>
      <c r="L22" s="729" t="str">
        <f>IF(ISERROR(VLOOKUP(J22,(初期設定!$C$20):(初期設定!$D$26),2)),"",VLOOKUP(J22,(初期設定!$C$20):(初期設定!$D$26),2))</f>
        <v/>
      </c>
      <c r="M22" s="727" t="str">
        <f t="shared" si="3"/>
        <v/>
      </c>
      <c r="N22" s="915"/>
      <c r="O22" s="2"/>
      <c r="P22" s="2"/>
      <c r="Q22" s="629"/>
      <c r="R22" s="890"/>
      <c r="S22" s="890"/>
      <c r="T22" s="890"/>
      <c r="U22" s="890"/>
      <c r="V22" s="32"/>
      <c r="W22" s="1"/>
      <c r="X22" s="5"/>
    </row>
    <row r="23" spans="1:24" ht="15" customHeight="1" x14ac:dyDescent="0.15">
      <c r="A23" s="1">
        <v>18</v>
      </c>
      <c r="B23" s="255"/>
      <c r="C23" s="714" t="str">
        <f>IF((Ⅳ２!$I$12)="次に進む前に確認が必要です！","入力不可(前ページへ戻って確認！）","")</f>
        <v>入力不可(前ページへ戻って確認！）</v>
      </c>
      <c r="D23" s="257"/>
      <c r="E23" s="726">
        <f t="shared" si="2"/>
        <v>0</v>
      </c>
      <c r="F23" s="647"/>
      <c r="G23" s="639" t="str">
        <f t="shared" si="0"/>
        <v/>
      </c>
      <c r="H23" s="558"/>
      <c r="I23" s="727" t="str">
        <f t="shared" si="4"/>
        <v/>
      </c>
      <c r="J23" s="645"/>
      <c r="K23" s="638" t="s">
        <v>353</v>
      </c>
      <c r="L23" s="729" t="str">
        <f>IF(ISERROR(VLOOKUP(J23,(初期設定!$C$20):(初期設定!$D$26),2)),"",VLOOKUP(J23,(初期設定!$C$20):(初期設定!$D$26),2))</f>
        <v/>
      </c>
      <c r="M23" s="727" t="str">
        <f t="shared" si="3"/>
        <v/>
      </c>
      <c r="N23" s="915"/>
      <c r="O23" s="2"/>
      <c r="P23" s="2"/>
      <c r="Q23" s="629"/>
      <c r="R23" s="890"/>
      <c r="S23" s="890"/>
      <c r="T23" s="890"/>
      <c r="U23" s="890"/>
      <c r="V23" s="32"/>
      <c r="W23" s="1"/>
      <c r="X23" s="5"/>
    </row>
    <row r="24" spans="1:24" ht="15" customHeight="1" x14ac:dyDescent="0.15">
      <c r="A24" s="1">
        <v>19</v>
      </c>
      <c r="B24" s="255"/>
      <c r="C24" s="714" t="str">
        <f>IF((Ⅳ２!$I$12)="次に進む前に確認が必要です！","入力不可(前ページへ戻って確認！）","")</f>
        <v>入力不可(前ページへ戻って確認！）</v>
      </c>
      <c r="D24" s="257"/>
      <c r="E24" s="726">
        <f t="shared" si="2"/>
        <v>0</v>
      </c>
      <c r="F24" s="647"/>
      <c r="G24" s="639" t="str">
        <f t="shared" si="0"/>
        <v/>
      </c>
      <c r="H24" s="558"/>
      <c r="I24" s="727" t="str">
        <f t="shared" si="4"/>
        <v/>
      </c>
      <c r="J24" s="645"/>
      <c r="K24" s="638" t="s">
        <v>353</v>
      </c>
      <c r="L24" s="729" t="str">
        <f>IF(ISERROR(VLOOKUP(J24,(初期設定!$C$20):(初期設定!$D$26),2)),"",VLOOKUP(J24,(初期設定!$C$20):(初期設定!$D$26),2))</f>
        <v/>
      </c>
      <c r="M24" s="727" t="str">
        <f t="shared" si="3"/>
        <v/>
      </c>
      <c r="N24" s="915"/>
      <c r="O24" s="2"/>
      <c r="P24" s="2"/>
      <c r="Q24" s="629"/>
      <c r="R24" s="890"/>
      <c r="S24" s="890"/>
      <c r="T24" s="890"/>
      <c r="U24" s="890"/>
      <c r="V24" s="32"/>
      <c r="W24" s="1"/>
      <c r="X24" s="5"/>
    </row>
    <row r="25" spans="1:24" ht="15" customHeight="1" x14ac:dyDescent="0.15">
      <c r="A25" s="1">
        <v>20</v>
      </c>
      <c r="B25" s="255"/>
      <c r="C25" s="714" t="str">
        <f>IF((Ⅳ２!$I$12)="次に進む前に確認が必要です！","入力不可(前ページへ戻って確認！）","")</f>
        <v>入力不可(前ページへ戻って確認！）</v>
      </c>
      <c r="D25" s="257"/>
      <c r="E25" s="726">
        <f t="shared" si="2"/>
        <v>0</v>
      </c>
      <c r="F25" s="647"/>
      <c r="G25" s="639" t="str">
        <f t="shared" si="0"/>
        <v/>
      </c>
      <c r="H25" s="558"/>
      <c r="I25" s="727" t="str">
        <f t="shared" si="4"/>
        <v/>
      </c>
      <c r="J25" s="645"/>
      <c r="K25" s="638" t="s">
        <v>353</v>
      </c>
      <c r="L25" s="729" t="str">
        <f>IF(ISERROR(VLOOKUP(J25,(初期設定!$C$20):(初期設定!$D$26),2)),"",VLOOKUP(J25,(初期設定!$C$20):(初期設定!$D$26),2))</f>
        <v/>
      </c>
      <c r="M25" s="727" t="str">
        <f t="shared" si="3"/>
        <v/>
      </c>
      <c r="N25" s="915"/>
      <c r="O25" s="2"/>
      <c r="P25" s="2"/>
      <c r="Q25" s="629"/>
      <c r="R25" s="890"/>
      <c r="S25" s="890"/>
      <c r="T25" s="890"/>
      <c r="U25" s="890"/>
      <c r="V25" s="32"/>
      <c r="W25" s="1"/>
      <c r="X25" s="5"/>
    </row>
    <row r="26" spans="1:24" ht="15" customHeight="1" x14ac:dyDescent="0.15">
      <c r="A26" s="1">
        <v>21</v>
      </c>
      <c r="B26" s="255"/>
      <c r="C26" s="714" t="str">
        <f>IF((Ⅳ２!$I$12)="次に進む前に確認が必要です！","入力不可(前ページへ戻って確認！）","")</f>
        <v>入力不可(前ページへ戻って確認！）</v>
      </c>
      <c r="D26" s="257"/>
      <c r="E26" s="726">
        <f t="shared" si="2"/>
        <v>0</v>
      </c>
      <c r="F26" s="647"/>
      <c r="G26" s="639" t="str">
        <f t="shared" si="0"/>
        <v/>
      </c>
      <c r="H26" s="558"/>
      <c r="I26" s="727" t="str">
        <f t="shared" si="4"/>
        <v/>
      </c>
      <c r="J26" s="645"/>
      <c r="K26" s="638" t="s">
        <v>353</v>
      </c>
      <c r="L26" s="729" t="str">
        <f>IF(ISERROR(VLOOKUP(J26,(初期設定!$C$20):(初期設定!$D$26),2)),"",VLOOKUP(J26,(初期設定!$C$20):(初期設定!$D$26),2))</f>
        <v/>
      </c>
      <c r="M26" s="727" t="str">
        <f t="shared" si="3"/>
        <v/>
      </c>
      <c r="N26" s="915"/>
      <c r="O26" s="2"/>
      <c r="P26" s="2"/>
      <c r="Q26" s="629"/>
      <c r="R26" s="890"/>
      <c r="S26" s="890"/>
      <c r="T26" s="890"/>
      <c r="U26" s="890"/>
      <c r="V26" s="32"/>
      <c r="W26" s="1"/>
      <c r="X26" s="5"/>
    </row>
    <row r="27" spans="1:24" ht="15" customHeight="1" x14ac:dyDescent="0.15">
      <c r="A27" s="1">
        <v>22</v>
      </c>
      <c r="B27" s="255"/>
      <c r="C27" s="714" t="str">
        <f>IF((Ⅳ２!$I$12)="次に進む前に確認が必要です！","入力不可(前ページへ戻って確認！）","")</f>
        <v>入力不可(前ページへ戻って確認！）</v>
      </c>
      <c r="D27" s="257"/>
      <c r="E27" s="726">
        <f t="shared" si="2"/>
        <v>0</v>
      </c>
      <c r="F27" s="647"/>
      <c r="G27" s="639" t="str">
        <f t="shared" si="0"/>
        <v/>
      </c>
      <c r="H27" s="558"/>
      <c r="I27" s="727" t="str">
        <f t="shared" si="4"/>
        <v/>
      </c>
      <c r="J27" s="645"/>
      <c r="K27" s="638" t="s">
        <v>353</v>
      </c>
      <c r="L27" s="729" t="str">
        <f>IF(ISERROR(VLOOKUP(J27,(初期設定!$C$20):(初期設定!$D$26),2)),"",VLOOKUP(J27,(初期設定!$C$20):(初期設定!$D$26),2))</f>
        <v/>
      </c>
      <c r="M27" s="727" t="str">
        <f t="shared" si="3"/>
        <v/>
      </c>
      <c r="N27" s="915"/>
      <c r="O27" s="2"/>
      <c r="P27" s="2"/>
      <c r="Q27" s="629"/>
      <c r="R27" s="890"/>
      <c r="S27" s="890"/>
      <c r="T27" s="890"/>
      <c r="U27" s="890"/>
      <c r="V27" s="32"/>
      <c r="W27" s="1"/>
      <c r="X27" s="5"/>
    </row>
    <row r="28" spans="1:24" ht="15" customHeight="1" x14ac:dyDescent="0.15">
      <c r="A28" s="1">
        <v>23</v>
      </c>
      <c r="B28" s="255"/>
      <c r="C28" s="714" t="str">
        <f>IF((Ⅳ２!$I$12)="次に進む前に確認が必要です！","入力不可(前ページへ戻って確認！）","")</f>
        <v>入力不可(前ページへ戻って確認！）</v>
      </c>
      <c r="D28" s="257"/>
      <c r="E28" s="726">
        <f t="shared" si="2"/>
        <v>0</v>
      </c>
      <c r="F28" s="647"/>
      <c r="G28" s="639" t="str">
        <f t="shared" si="0"/>
        <v/>
      </c>
      <c r="H28" s="558"/>
      <c r="I28" s="727" t="str">
        <f t="shared" si="4"/>
        <v/>
      </c>
      <c r="J28" s="645"/>
      <c r="K28" s="638" t="s">
        <v>353</v>
      </c>
      <c r="L28" s="729" t="str">
        <f>IF(ISERROR(VLOOKUP(J28,(初期設定!$C$20):(初期設定!$D$26),2)),"",VLOOKUP(J28,(初期設定!$C$20):(初期設定!$D$26),2))</f>
        <v/>
      </c>
      <c r="M28" s="727" t="str">
        <f t="shared" si="3"/>
        <v/>
      </c>
      <c r="N28" s="915"/>
      <c r="O28" s="2"/>
      <c r="P28" s="2"/>
      <c r="Q28" s="629"/>
      <c r="R28" s="890"/>
      <c r="S28" s="890"/>
      <c r="T28" s="890"/>
      <c r="U28" s="890"/>
      <c r="V28" s="32"/>
      <c r="W28" s="1"/>
      <c r="X28" s="5"/>
    </row>
    <row r="29" spans="1:24" ht="15" customHeight="1" x14ac:dyDescent="0.15">
      <c r="A29" s="1">
        <v>24</v>
      </c>
      <c r="B29" s="255"/>
      <c r="C29" s="714" t="str">
        <f>IF((Ⅳ２!$I$12)="次に進む前に確認が必要です！","入力不可(前ページへ戻って確認！）","")</f>
        <v>入力不可(前ページへ戻って確認！）</v>
      </c>
      <c r="D29" s="257"/>
      <c r="E29" s="726">
        <f t="shared" si="2"/>
        <v>0</v>
      </c>
      <c r="F29" s="647"/>
      <c r="G29" s="639" t="str">
        <f t="shared" si="0"/>
        <v/>
      </c>
      <c r="H29" s="558"/>
      <c r="I29" s="727" t="str">
        <f t="shared" si="4"/>
        <v/>
      </c>
      <c r="J29" s="645"/>
      <c r="K29" s="638" t="s">
        <v>353</v>
      </c>
      <c r="L29" s="729" t="str">
        <f>IF(ISERROR(VLOOKUP(J29,(初期設定!$C$20):(初期設定!$D$26),2)),"",VLOOKUP(J29,(初期設定!$C$20):(初期設定!$D$26),2))</f>
        <v/>
      </c>
      <c r="M29" s="727" t="str">
        <f t="shared" si="3"/>
        <v/>
      </c>
      <c r="N29" s="915"/>
      <c r="O29" s="2"/>
      <c r="P29" s="2"/>
      <c r="Q29" s="629"/>
      <c r="R29" s="890"/>
      <c r="S29" s="890"/>
      <c r="T29" s="890"/>
      <c r="U29" s="890"/>
      <c r="V29" s="32"/>
      <c r="W29" s="1"/>
      <c r="X29" s="5"/>
    </row>
    <row r="30" spans="1:24" ht="15" customHeight="1" x14ac:dyDescent="0.15">
      <c r="A30" s="1">
        <v>25</v>
      </c>
      <c r="B30" s="255"/>
      <c r="C30" s="714" t="str">
        <f>IF((Ⅳ２!$I$12)="次に進む前に確認が必要です！","入力不可(前ページへ戻って確認！）","")</f>
        <v>入力不可(前ページへ戻って確認！）</v>
      </c>
      <c r="D30" s="257"/>
      <c r="E30" s="726">
        <f t="shared" si="2"/>
        <v>0</v>
      </c>
      <c r="F30" s="647"/>
      <c r="G30" s="639" t="str">
        <f t="shared" si="0"/>
        <v/>
      </c>
      <c r="H30" s="558"/>
      <c r="I30" s="727" t="str">
        <f t="shared" si="4"/>
        <v/>
      </c>
      <c r="J30" s="645"/>
      <c r="K30" s="638" t="s">
        <v>353</v>
      </c>
      <c r="L30" s="729" t="str">
        <f>IF(ISERROR(VLOOKUP(J30,(初期設定!$C$20):(初期設定!$D$26),2)),"",VLOOKUP(J30,(初期設定!$C$20):(初期設定!$D$26),2))</f>
        <v/>
      </c>
      <c r="M30" s="727" t="str">
        <f t="shared" si="3"/>
        <v/>
      </c>
      <c r="N30" s="915"/>
      <c r="O30" s="2"/>
      <c r="P30" s="2"/>
      <c r="Q30" s="629"/>
      <c r="R30" s="890"/>
      <c r="S30" s="890"/>
      <c r="T30" s="890"/>
      <c r="U30" s="890"/>
      <c r="V30" s="32"/>
      <c r="W30" s="1"/>
      <c r="X30" s="5"/>
    </row>
    <row r="31" spans="1:24" ht="15" customHeight="1" x14ac:dyDescent="0.15">
      <c r="A31" s="1">
        <v>26</v>
      </c>
      <c r="B31" s="255"/>
      <c r="C31" s="714" t="str">
        <f>IF((Ⅳ２!$I$12)="次に進む前に確認が必要です！","入力不可(前ページへ戻って確認！）","")</f>
        <v>入力不可(前ページへ戻って確認！）</v>
      </c>
      <c r="D31" s="257"/>
      <c r="E31" s="726">
        <f t="shared" si="2"/>
        <v>0</v>
      </c>
      <c r="F31" s="647"/>
      <c r="G31" s="639" t="str">
        <f t="shared" si="0"/>
        <v/>
      </c>
      <c r="H31" s="558"/>
      <c r="I31" s="727" t="str">
        <f t="shared" si="4"/>
        <v/>
      </c>
      <c r="J31" s="645"/>
      <c r="K31" s="638" t="s">
        <v>353</v>
      </c>
      <c r="L31" s="729" t="str">
        <f>IF(ISERROR(VLOOKUP(J31,(初期設定!$C$20):(初期設定!$D$26),2)),"",VLOOKUP(J31,(初期設定!$C$20):(初期設定!$D$26),2))</f>
        <v/>
      </c>
      <c r="M31" s="727" t="str">
        <f t="shared" si="3"/>
        <v/>
      </c>
      <c r="N31" s="915"/>
      <c r="O31" s="2"/>
      <c r="P31" s="2"/>
      <c r="Q31" s="629"/>
      <c r="R31" s="890"/>
      <c r="S31" s="890"/>
      <c r="T31" s="890"/>
      <c r="U31" s="890"/>
      <c r="V31" s="32"/>
      <c r="W31" s="1"/>
      <c r="X31" s="5"/>
    </row>
    <row r="32" spans="1:24" ht="15" customHeight="1" x14ac:dyDescent="0.15">
      <c r="A32" s="1">
        <v>27</v>
      </c>
      <c r="B32" s="255"/>
      <c r="C32" s="714" t="str">
        <f>IF((Ⅳ２!$I$12)="次に進む前に確認が必要です！","入力不可(前ページへ戻って確認！）","")</f>
        <v>入力不可(前ページへ戻って確認！）</v>
      </c>
      <c r="D32" s="257"/>
      <c r="E32" s="726">
        <f t="shared" si="2"/>
        <v>0</v>
      </c>
      <c r="F32" s="647"/>
      <c r="G32" s="639" t="str">
        <f t="shared" si="0"/>
        <v/>
      </c>
      <c r="H32" s="558"/>
      <c r="I32" s="727" t="str">
        <f t="shared" si="4"/>
        <v/>
      </c>
      <c r="J32" s="645"/>
      <c r="K32" s="638" t="s">
        <v>353</v>
      </c>
      <c r="L32" s="729" t="str">
        <f>IF(ISERROR(VLOOKUP(J32,(初期設定!$C$20):(初期設定!$D$26),2)),"",VLOOKUP(J32,(初期設定!$C$20):(初期設定!$D$26),2))</f>
        <v/>
      </c>
      <c r="M32" s="727" t="str">
        <f t="shared" si="3"/>
        <v/>
      </c>
      <c r="N32" s="915"/>
      <c r="O32" s="2"/>
      <c r="P32" s="2"/>
      <c r="Q32" s="629"/>
      <c r="R32" s="890"/>
      <c r="S32" s="890"/>
      <c r="T32" s="890"/>
      <c r="U32" s="890"/>
      <c r="V32" s="32"/>
      <c r="W32" s="1"/>
      <c r="X32" s="5"/>
    </row>
    <row r="33" spans="1:24" ht="15" customHeight="1" x14ac:dyDescent="0.15">
      <c r="A33" s="1">
        <v>28</v>
      </c>
      <c r="B33" s="255"/>
      <c r="C33" s="714" t="str">
        <f>IF((Ⅳ２!$I$12)="次に進む前に確認が必要です！","入力不可(前ページへ戻って確認！）","")</f>
        <v>入力不可(前ページへ戻って確認！）</v>
      </c>
      <c r="D33" s="257"/>
      <c r="E33" s="726">
        <f t="shared" si="2"/>
        <v>0</v>
      </c>
      <c r="F33" s="647"/>
      <c r="G33" s="639" t="str">
        <f t="shared" si="0"/>
        <v/>
      </c>
      <c r="H33" s="558"/>
      <c r="I33" s="727" t="str">
        <f t="shared" si="4"/>
        <v/>
      </c>
      <c r="J33" s="645"/>
      <c r="K33" s="638" t="s">
        <v>353</v>
      </c>
      <c r="L33" s="729" t="str">
        <f>IF(ISERROR(VLOOKUP(J33,(初期設定!$C$20):(初期設定!$D$26),2)),"",VLOOKUP(J33,(初期設定!$C$20):(初期設定!$D$26),2))</f>
        <v/>
      </c>
      <c r="M33" s="727" t="str">
        <f t="shared" si="3"/>
        <v/>
      </c>
      <c r="N33" s="915"/>
      <c r="O33" s="2"/>
      <c r="P33" s="2"/>
      <c r="Q33" s="629"/>
      <c r="R33" s="890"/>
      <c r="S33" s="890"/>
      <c r="T33" s="890"/>
      <c r="U33" s="890"/>
      <c r="V33" s="32"/>
      <c r="W33" s="1"/>
      <c r="X33" s="5"/>
    </row>
    <row r="34" spans="1:24" ht="15" customHeight="1" x14ac:dyDescent="0.15">
      <c r="A34" s="1">
        <v>29</v>
      </c>
      <c r="B34" s="255"/>
      <c r="C34" s="714" t="str">
        <f>IF((Ⅳ２!$I$12)="次に進む前に確認が必要です！","入力不可(前ページへ戻って確認！）","")</f>
        <v>入力不可(前ページへ戻って確認！）</v>
      </c>
      <c r="D34" s="257"/>
      <c r="E34" s="726">
        <f t="shared" si="2"/>
        <v>0</v>
      </c>
      <c r="F34" s="647"/>
      <c r="G34" s="639" t="str">
        <f t="shared" si="0"/>
        <v/>
      </c>
      <c r="H34" s="558"/>
      <c r="I34" s="727" t="str">
        <f t="shared" si="4"/>
        <v/>
      </c>
      <c r="J34" s="645"/>
      <c r="K34" s="638" t="s">
        <v>353</v>
      </c>
      <c r="L34" s="729" t="str">
        <f>IF(ISERROR(VLOOKUP(J34,(初期設定!$C$20):(初期設定!$D$26),2)),"",VLOOKUP(J34,(初期設定!$C$20):(初期設定!$D$26),2))</f>
        <v/>
      </c>
      <c r="M34" s="727" t="str">
        <f t="shared" si="3"/>
        <v/>
      </c>
      <c r="N34" s="915"/>
      <c r="O34" s="2"/>
      <c r="P34" s="2"/>
      <c r="Q34" s="629"/>
      <c r="R34" s="890"/>
      <c r="S34" s="890"/>
      <c r="T34" s="890"/>
      <c r="U34" s="890"/>
      <c r="V34" s="32"/>
      <c r="W34" s="1"/>
      <c r="X34" s="5"/>
    </row>
    <row r="35" spans="1:24" ht="15" customHeight="1" x14ac:dyDescent="0.15">
      <c r="A35" s="1">
        <v>30</v>
      </c>
      <c r="B35" s="255"/>
      <c r="C35" s="714" t="str">
        <f>IF((Ⅳ２!$I$12)="次に進む前に確認が必要です！","入力不可(前ページへ戻って確認！）","")</f>
        <v>入力不可(前ページへ戻って確認！）</v>
      </c>
      <c r="D35" s="257"/>
      <c r="E35" s="726">
        <f t="shared" si="2"/>
        <v>0</v>
      </c>
      <c r="F35" s="647"/>
      <c r="G35" s="639" t="str">
        <f t="shared" si="0"/>
        <v/>
      </c>
      <c r="H35" s="558"/>
      <c r="I35" s="727" t="str">
        <f t="shared" si="4"/>
        <v/>
      </c>
      <c r="J35" s="645"/>
      <c r="K35" s="638" t="s">
        <v>353</v>
      </c>
      <c r="L35" s="729" t="str">
        <f>IF(ISERROR(VLOOKUP(J35,(初期設定!$C$20):(初期設定!$D$26),2)),"",VLOOKUP(J35,(初期設定!$C$20):(初期設定!$D$26),2))</f>
        <v/>
      </c>
      <c r="M35" s="727" t="str">
        <f t="shared" si="3"/>
        <v/>
      </c>
      <c r="N35" s="915"/>
      <c r="O35" s="2"/>
      <c r="P35" s="2"/>
      <c r="Q35" s="629"/>
      <c r="R35" s="890"/>
      <c r="S35" s="890"/>
      <c r="T35" s="890"/>
      <c r="U35" s="890"/>
      <c r="V35" s="32"/>
      <c r="W35" s="1"/>
      <c r="X35" s="5"/>
    </row>
    <row r="36" spans="1:24" ht="15" customHeight="1" x14ac:dyDescent="0.15">
      <c r="A36" s="1">
        <v>31</v>
      </c>
      <c r="B36" s="255"/>
      <c r="C36" s="714" t="str">
        <f>IF((Ⅳ２!$I$12)="次に進む前に確認が必要です！","入力不可(前ページへ戻って確認！）","")</f>
        <v>入力不可(前ページへ戻って確認！）</v>
      </c>
      <c r="D36" s="257"/>
      <c r="E36" s="726">
        <f t="shared" si="2"/>
        <v>0</v>
      </c>
      <c r="F36" s="647"/>
      <c r="G36" s="639" t="str">
        <f t="shared" si="0"/>
        <v/>
      </c>
      <c r="H36" s="558"/>
      <c r="I36" s="727" t="str">
        <f t="shared" si="4"/>
        <v/>
      </c>
      <c r="J36" s="645"/>
      <c r="K36" s="638" t="s">
        <v>353</v>
      </c>
      <c r="L36" s="729" t="str">
        <f>IF(ISERROR(VLOOKUP(J36,(初期設定!$C$20):(初期設定!$D$26),2)),"",VLOOKUP(J36,(初期設定!$C$20):(初期設定!$D$26),2))</f>
        <v/>
      </c>
      <c r="M36" s="727" t="str">
        <f t="shared" si="3"/>
        <v/>
      </c>
      <c r="N36" s="915"/>
      <c r="O36" s="2"/>
      <c r="P36" s="2"/>
      <c r="Q36" s="629"/>
      <c r="R36" s="890"/>
      <c r="S36" s="890"/>
      <c r="T36" s="890"/>
      <c r="U36" s="890"/>
      <c r="V36" s="32"/>
      <c r="W36" s="1"/>
      <c r="X36" s="5"/>
    </row>
    <row r="37" spans="1:24" ht="15" customHeight="1" x14ac:dyDescent="0.15">
      <c r="A37" s="1">
        <v>32</v>
      </c>
      <c r="B37" s="255"/>
      <c r="C37" s="714" t="str">
        <f>IF((Ⅳ２!$I$12)="次に進む前に確認が必要です！","入力不可(前ページへ戻って確認！）","")</f>
        <v>入力不可(前ページへ戻って確認！）</v>
      </c>
      <c r="D37" s="257"/>
      <c r="E37" s="726">
        <f t="shared" si="2"/>
        <v>0</v>
      </c>
      <c r="F37" s="647"/>
      <c r="G37" s="639" t="str">
        <f t="shared" si="0"/>
        <v/>
      </c>
      <c r="H37" s="558"/>
      <c r="I37" s="727" t="str">
        <f t="shared" si="4"/>
        <v/>
      </c>
      <c r="J37" s="645"/>
      <c r="K37" s="638" t="s">
        <v>353</v>
      </c>
      <c r="L37" s="729" t="str">
        <f>IF(ISERROR(VLOOKUP(J37,(初期設定!$C$20):(初期設定!$D$26),2)),"",VLOOKUP(J37,(初期設定!$C$20):(初期設定!$D$26),2))</f>
        <v/>
      </c>
      <c r="M37" s="727" t="str">
        <f t="shared" si="3"/>
        <v/>
      </c>
      <c r="N37" s="915"/>
      <c r="O37" s="2"/>
      <c r="P37" s="2"/>
      <c r="Q37" s="629"/>
      <c r="R37" s="890"/>
      <c r="S37" s="890"/>
      <c r="T37" s="890"/>
      <c r="U37" s="890"/>
      <c r="V37" s="32"/>
      <c r="W37" s="1"/>
      <c r="X37" s="5"/>
    </row>
    <row r="38" spans="1:24" ht="15" customHeight="1" x14ac:dyDescent="0.15">
      <c r="A38" s="1">
        <v>33</v>
      </c>
      <c r="B38" s="255"/>
      <c r="C38" s="714" t="str">
        <f>IF((Ⅳ２!$I$12)="次に進む前に確認が必要です！","入力不可(前ページへ戻って確認！）","")</f>
        <v>入力不可(前ページへ戻って確認！）</v>
      </c>
      <c r="D38" s="257"/>
      <c r="E38" s="726">
        <f t="shared" si="2"/>
        <v>0</v>
      </c>
      <c r="F38" s="647"/>
      <c r="G38" s="639" t="str">
        <f t="shared" ref="G38:G65" si="5">IF(B38="アナウンス","入力→","")</f>
        <v/>
      </c>
      <c r="H38" s="558"/>
      <c r="I38" s="727" t="str">
        <f t="shared" si="4"/>
        <v/>
      </c>
      <c r="J38" s="645"/>
      <c r="K38" s="638" t="s">
        <v>353</v>
      </c>
      <c r="L38" s="729" t="str">
        <f>IF(ISERROR(VLOOKUP(J38,(初期設定!$C$20):(初期設定!$D$26),2)),"",VLOOKUP(J38,(初期設定!$C$20):(初期設定!$D$26),2))</f>
        <v/>
      </c>
      <c r="M38" s="727" t="str">
        <f t="shared" si="3"/>
        <v/>
      </c>
      <c r="N38" s="915"/>
      <c r="O38" s="2"/>
      <c r="P38" s="2"/>
      <c r="Q38" s="629"/>
      <c r="R38" s="890"/>
      <c r="S38" s="890"/>
      <c r="T38" s="890"/>
      <c r="U38" s="890"/>
      <c r="V38" s="32"/>
      <c r="W38" s="1"/>
      <c r="X38" s="5"/>
    </row>
    <row r="39" spans="1:24" ht="15" customHeight="1" x14ac:dyDescent="0.15">
      <c r="A39" s="1">
        <v>34</v>
      </c>
      <c r="B39" s="255"/>
      <c r="C39" s="714" t="str">
        <f>IF((Ⅳ２!$I$12)="次に進む前に確認が必要です！","入力不可(前ページへ戻って確認！）","")</f>
        <v>入力不可(前ページへ戻って確認！）</v>
      </c>
      <c r="D39" s="257"/>
      <c r="E39" s="726">
        <f t="shared" si="2"/>
        <v>0</v>
      </c>
      <c r="F39" s="647"/>
      <c r="G39" s="639" t="str">
        <f t="shared" si="5"/>
        <v/>
      </c>
      <c r="H39" s="558"/>
      <c r="I39" s="727" t="str">
        <f t="shared" si="4"/>
        <v/>
      </c>
      <c r="J39" s="645"/>
      <c r="K39" s="638" t="s">
        <v>353</v>
      </c>
      <c r="L39" s="729" t="str">
        <f>IF(ISERROR(VLOOKUP(J39,(初期設定!$C$20):(初期設定!$D$26),2)),"",VLOOKUP(J39,(初期設定!$C$20):(初期設定!$D$26),2))</f>
        <v/>
      </c>
      <c r="M39" s="727" t="str">
        <f t="shared" si="3"/>
        <v/>
      </c>
      <c r="N39" s="915"/>
      <c r="O39" s="2"/>
      <c r="P39" s="2"/>
      <c r="Q39" s="629"/>
      <c r="R39" s="890"/>
      <c r="S39" s="890"/>
      <c r="T39" s="890"/>
      <c r="U39" s="890"/>
      <c r="V39" s="32"/>
      <c r="W39" s="1"/>
      <c r="X39" s="5"/>
    </row>
    <row r="40" spans="1:24" ht="15" customHeight="1" x14ac:dyDescent="0.15">
      <c r="A40" s="1">
        <v>35</v>
      </c>
      <c r="B40" s="255"/>
      <c r="C40" s="714" t="str">
        <f>IF((Ⅳ２!$I$12)="次に進む前に確認が必要です！","入力不可(前ページへ戻って確認！）","")</f>
        <v>入力不可(前ページへ戻って確認！）</v>
      </c>
      <c r="D40" s="257"/>
      <c r="E40" s="726">
        <f t="shared" si="2"/>
        <v>0</v>
      </c>
      <c r="F40" s="647"/>
      <c r="G40" s="639" t="str">
        <f t="shared" si="5"/>
        <v/>
      </c>
      <c r="H40" s="558"/>
      <c r="I40" s="727" t="str">
        <f t="shared" si="4"/>
        <v/>
      </c>
      <c r="J40" s="645"/>
      <c r="K40" s="638" t="s">
        <v>353</v>
      </c>
      <c r="L40" s="729" t="str">
        <f>IF(ISERROR(VLOOKUP(J40,(初期設定!$C$20):(初期設定!$D$26),2)),"",VLOOKUP(J40,(初期設定!$C$20):(初期設定!$D$26),2))</f>
        <v/>
      </c>
      <c r="M40" s="727" t="str">
        <f t="shared" si="3"/>
        <v/>
      </c>
      <c r="N40" s="915"/>
      <c r="O40" s="2"/>
      <c r="P40" s="2"/>
      <c r="Q40" s="629"/>
      <c r="R40" s="890"/>
      <c r="S40" s="890"/>
      <c r="T40" s="890"/>
      <c r="U40" s="890"/>
      <c r="V40" s="32"/>
      <c r="W40" s="1"/>
      <c r="X40" s="5"/>
    </row>
    <row r="41" spans="1:24" ht="15" customHeight="1" x14ac:dyDescent="0.15">
      <c r="A41" s="1">
        <v>36</v>
      </c>
      <c r="B41" s="255"/>
      <c r="C41" s="714" t="str">
        <f>IF((Ⅳ２!$I$12)="次に進む前に確認が必要です！","入力不可(前ページへ戻って確認！）","")</f>
        <v>入力不可(前ページへ戻って確認！）</v>
      </c>
      <c r="D41" s="257"/>
      <c r="E41" s="726">
        <f t="shared" si="2"/>
        <v>0</v>
      </c>
      <c r="F41" s="647"/>
      <c r="G41" s="639" t="str">
        <f t="shared" si="5"/>
        <v/>
      </c>
      <c r="H41" s="558"/>
      <c r="I41" s="727" t="str">
        <f t="shared" si="4"/>
        <v/>
      </c>
      <c r="J41" s="645"/>
      <c r="K41" s="638" t="s">
        <v>353</v>
      </c>
      <c r="L41" s="729" t="str">
        <f>IF(ISERROR(VLOOKUP(J41,(初期設定!$C$20):(初期設定!$D$26),2)),"",VLOOKUP(J41,(初期設定!$C$20):(初期設定!$D$26),2))</f>
        <v/>
      </c>
      <c r="M41" s="727" t="str">
        <f t="shared" si="3"/>
        <v/>
      </c>
      <c r="N41" s="915"/>
      <c r="O41" s="2"/>
      <c r="P41" s="2"/>
      <c r="Q41" s="629"/>
      <c r="R41" s="890"/>
      <c r="S41" s="890"/>
      <c r="T41" s="890"/>
      <c r="U41" s="890"/>
      <c r="V41" s="32"/>
      <c r="W41" s="1"/>
      <c r="X41" s="5"/>
    </row>
    <row r="42" spans="1:24" ht="15" customHeight="1" x14ac:dyDescent="0.15">
      <c r="A42" s="1">
        <v>37</v>
      </c>
      <c r="B42" s="255"/>
      <c r="C42" s="714" t="str">
        <f>IF((Ⅳ２!$I$12)="次に進む前に確認が必要です！","入力不可(前ページへ戻って確認！）","")</f>
        <v>入力不可(前ページへ戻って確認！）</v>
      </c>
      <c r="D42" s="257"/>
      <c r="E42" s="726">
        <f t="shared" si="2"/>
        <v>0</v>
      </c>
      <c r="F42" s="647"/>
      <c r="G42" s="639" t="str">
        <f t="shared" si="5"/>
        <v/>
      </c>
      <c r="H42" s="558"/>
      <c r="I42" s="727" t="str">
        <f t="shared" ref="I42:I65" si="6">IF(B42="アナウンス","",IF(B42="朗読","入力→",""))</f>
        <v/>
      </c>
      <c r="J42" s="645"/>
      <c r="K42" s="638" t="s">
        <v>353</v>
      </c>
      <c r="L42" s="729" t="str">
        <f>IF(ISERROR(VLOOKUP(J42,(初期設定!$C$20):(初期設定!$D$26),2)),"",VLOOKUP(J42,(初期設定!$C$20):(初期設定!$D$26),2))</f>
        <v/>
      </c>
      <c r="M42" s="727" t="str">
        <f t="shared" si="3"/>
        <v/>
      </c>
      <c r="N42" s="915"/>
      <c r="O42" s="2"/>
      <c r="P42" s="2"/>
      <c r="Q42" s="629"/>
      <c r="R42" s="890"/>
      <c r="S42" s="890"/>
      <c r="T42" s="890"/>
      <c r="U42" s="890"/>
      <c r="V42" s="32"/>
      <c r="W42" s="1"/>
      <c r="X42" s="5"/>
    </row>
    <row r="43" spans="1:24" ht="15" customHeight="1" x14ac:dyDescent="0.15">
      <c r="A43" s="1">
        <v>38</v>
      </c>
      <c r="B43" s="255"/>
      <c r="C43" s="714" t="str">
        <f>IF((Ⅳ２!$I$12)="次に進む前に確認が必要です！","入力不可(前ページへ戻って確認！）","")</f>
        <v>入力不可(前ページへ戻って確認！）</v>
      </c>
      <c r="D43" s="257"/>
      <c r="E43" s="726">
        <f t="shared" si="2"/>
        <v>0</v>
      </c>
      <c r="F43" s="647"/>
      <c r="G43" s="639" t="str">
        <f t="shared" si="5"/>
        <v/>
      </c>
      <c r="H43" s="558"/>
      <c r="I43" s="727" t="str">
        <f t="shared" si="6"/>
        <v/>
      </c>
      <c r="J43" s="645"/>
      <c r="K43" s="638"/>
      <c r="L43" s="729" t="str">
        <f>IF(ISERROR(VLOOKUP(J43,(初期設定!$C$20):(初期設定!$D$26),2)),"",VLOOKUP(J43,(初期設定!$C$20):(初期設定!$D$26),2))</f>
        <v/>
      </c>
      <c r="M43" s="727" t="str">
        <f t="shared" si="3"/>
        <v/>
      </c>
      <c r="N43" s="915"/>
      <c r="O43" s="2"/>
      <c r="P43" s="2"/>
      <c r="Q43" s="629"/>
      <c r="R43" s="890"/>
      <c r="S43" s="890"/>
      <c r="T43" s="890"/>
      <c r="U43" s="890"/>
      <c r="V43" s="32"/>
      <c r="W43" s="1"/>
      <c r="X43" s="5"/>
    </row>
    <row r="44" spans="1:24" ht="15" customHeight="1" x14ac:dyDescent="0.15">
      <c r="A44" s="1">
        <v>39</v>
      </c>
      <c r="B44" s="255"/>
      <c r="C44" s="714" t="str">
        <f>IF((Ⅳ２!$I$12)="次に進む前に確認が必要です！","入力不可(前ページへ戻って確認！）","")</f>
        <v>入力不可(前ページへ戻って確認！）</v>
      </c>
      <c r="D44" s="257"/>
      <c r="E44" s="726">
        <f t="shared" si="2"/>
        <v>0</v>
      </c>
      <c r="F44" s="647"/>
      <c r="G44" s="639" t="str">
        <f t="shared" si="5"/>
        <v/>
      </c>
      <c r="H44" s="558"/>
      <c r="I44" s="727" t="str">
        <f t="shared" si="6"/>
        <v/>
      </c>
      <c r="J44" s="645"/>
      <c r="K44" s="638"/>
      <c r="L44" s="729" t="str">
        <f>IF(ISERROR(VLOOKUP(J44,(初期設定!$C$20):(初期設定!$D$26),2)),"",VLOOKUP(J44,(初期設定!$C$20):(初期設定!$D$26),2))</f>
        <v/>
      </c>
      <c r="M44" s="727" t="str">
        <f t="shared" si="3"/>
        <v/>
      </c>
      <c r="N44" s="915"/>
      <c r="O44" s="2"/>
      <c r="P44" s="2"/>
      <c r="Q44" s="629"/>
      <c r="R44" s="890"/>
      <c r="S44" s="890"/>
      <c r="T44" s="890"/>
      <c r="U44" s="890"/>
      <c r="V44" s="32"/>
      <c r="W44" s="1"/>
      <c r="X44" s="5"/>
    </row>
    <row r="45" spans="1:24" ht="15" customHeight="1" x14ac:dyDescent="0.15">
      <c r="A45" s="1">
        <v>40</v>
      </c>
      <c r="B45" s="255"/>
      <c r="C45" s="714" t="str">
        <f>IF((Ⅳ２!$I$12)="次に進む前に確認が必要です！","入力不可(前ページへ戻って確認！）","")</f>
        <v>入力不可(前ページへ戻って確認！）</v>
      </c>
      <c r="D45" s="257"/>
      <c r="E45" s="726">
        <f t="shared" si="2"/>
        <v>0</v>
      </c>
      <c r="F45" s="647"/>
      <c r="G45" s="639" t="str">
        <f t="shared" si="5"/>
        <v/>
      </c>
      <c r="H45" s="558"/>
      <c r="I45" s="727" t="str">
        <f t="shared" si="6"/>
        <v/>
      </c>
      <c r="J45" s="645"/>
      <c r="K45" s="638"/>
      <c r="L45" s="729" t="str">
        <f>IF(ISERROR(VLOOKUP(J45,(初期設定!$C$20):(初期設定!$D$26),2)),"",VLOOKUP(J45,(初期設定!$C$20):(初期設定!$D$26),2))</f>
        <v/>
      </c>
      <c r="M45" s="727" t="str">
        <f t="shared" si="3"/>
        <v/>
      </c>
      <c r="N45" s="915"/>
      <c r="O45" s="2"/>
      <c r="P45" s="2"/>
      <c r="Q45" s="629"/>
      <c r="R45" s="890"/>
      <c r="S45" s="890"/>
      <c r="T45" s="890"/>
      <c r="U45" s="890"/>
      <c r="V45" s="32"/>
      <c r="W45" s="1"/>
      <c r="X45" s="5"/>
    </row>
    <row r="46" spans="1:24" ht="15" customHeight="1" x14ac:dyDescent="0.15">
      <c r="A46" s="1">
        <v>41</v>
      </c>
      <c r="B46" s="255"/>
      <c r="C46" s="714" t="str">
        <f>IF((Ⅳ２!$I$12)="次に進む前に確認が必要です！","入力不可(前ページへ戻って確認！）","")</f>
        <v>入力不可(前ページへ戻って確認！）</v>
      </c>
      <c r="D46" s="257"/>
      <c r="E46" s="726">
        <f t="shared" si="2"/>
        <v>0</v>
      </c>
      <c r="F46" s="647"/>
      <c r="G46" s="639" t="str">
        <f t="shared" si="5"/>
        <v/>
      </c>
      <c r="H46" s="558"/>
      <c r="I46" s="727" t="str">
        <f t="shared" si="6"/>
        <v/>
      </c>
      <c r="J46" s="645"/>
      <c r="K46" s="638"/>
      <c r="L46" s="729" t="str">
        <f>IF(ISERROR(VLOOKUP(J46,(初期設定!$C$20):(初期設定!$D$26),2)),"",VLOOKUP(J46,(初期設定!$C$20):(初期設定!$D$26),2))</f>
        <v/>
      </c>
      <c r="M46" s="727" t="str">
        <f t="shared" si="3"/>
        <v/>
      </c>
      <c r="N46" s="915"/>
      <c r="O46" s="2"/>
      <c r="P46" s="2"/>
      <c r="Q46" s="629"/>
      <c r="R46" s="890"/>
      <c r="S46" s="890"/>
      <c r="T46" s="890"/>
      <c r="U46" s="890"/>
      <c r="V46" s="32"/>
      <c r="W46" s="1"/>
      <c r="X46" s="5"/>
    </row>
    <row r="47" spans="1:24" ht="15" customHeight="1" x14ac:dyDescent="0.15">
      <c r="A47" s="1">
        <v>42</v>
      </c>
      <c r="B47" s="255"/>
      <c r="C47" s="714" t="str">
        <f>IF((Ⅳ２!$I$12)="次に進む前に確認が必要です！","入力不可(前ページへ戻って確認！）","")</f>
        <v>入力不可(前ページへ戻って確認！）</v>
      </c>
      <c r="D47" s="257"/>
      <c r="E47" s="726">
        <f t="shared" si="2"/>
        <v>0</v>
      </c>
      <c r="F47" s="647"/>
      <c r="G47" s="639" t="str">
        <f t="shared" si="5"/>
        <v/>
      </c>
      <c r="H47" s="558"/>
      <c r="I47" s="727" t="str">
        <f t="shared" si="6"/>
        <v/>
      </c>
      <c r="J47" s="645"/>
      <c r="K47" s="638" t="s">
        <v>353</v>
      </c>
      <c r="L47" s="729" t="str">
        <f>IF(ISERROR(VLOOKUP(J47,(初期設定!$C$20):(初期設定!$D$26),2)),"",VLOOKUP(J47,(初期設定!$C$20):(初期設定!$D$26),2))</f>
        <v/>
      </c>
      <c r="M47" s="727" t="str">
        <f t="shared" si="3"/>
        <v/>
      </c>
      <c r="N47" s="915"/>
      <c r="O47" s="2"/>
      <c r="P47" s="2"/>
      <c r="Q47" s="629"/>
      <c r="R47" s="890"/>
      <c r="S47" s="890"/>
      <c r="T47" s="890"/>
      <c r="U47" s="890"/>
      <c r="V47" s="32"/>
      <c r="W47" s="1"/>
      <c r="X47" s="5"/>
    </row>
    <row r="48" spans="1:24" ht="15" customHeight="1" x14ac:dyDescent="0.15">
      <c r="A48" s="1">
        <v>43</v>
      </c>
      <c r="B48" s="255"/>
      <c r="C48" s="714" t="str">
        <f>IF((Ⅳ２!$I$12)="次に進む前に確認が必要です！","入力不可(前ページへ戻って確認！）","")</f>
        <v>入力不可(前ページへ戻って確認！）</v>
      </c>
      <c r="D48" s="257"/>
      <c r="E48" s="726">
        <f t="shared" si="2"/>
        <v>0</v>
      </c>
      <c r="F48" s="647"/>
      <c r="G48" s="639" t="str">
        <f t="shared" si="5"/>
        <v/>
      </c>
      <c r="H48" s="558"/>
      <c r="I48" s="727" t="str">
        <f t="shared" si="6"/>
        <v/>
      </c>
      <c r="J48" s="645"/>
      <c r="K48" s="638" t="s">
        <v>353</v>
      </c>
      <c r="L48" s="729" t="str">
        <f>IF(ISERROR(VLOOKUP(J48,(初期設定!$C$20):(初期設定!$D$26),2)),"",VLOOKUP(J48,(初期設定!$C$20):(初期設定!$D$26),2))</f>
        <v/>
      </c>
      <c r="M48" s="727" t="str">
        <f t="shared" si="3"/>
        <v/>
      </c>
      <c r="N48" s="915"/>
      <c r="O48" s="2"/>
      <c r="P48" s="2"/>
      <c r="Q48" s="629"/>
      <c r="R48" s="890"/>
      <c r="S48" s="890"/>
      <c r="T48" s="890"/>
      <c r="U48" s="890"/>
      <c r="V48" s="32"/>
      <c r="W48" s="1"/>
      <c r="X48" s="5"/>
    </row>
    <row r="49" spans="1:24" ht="15" customHeight="1" x14ac:dyDescent="0.15">
      <c r="A49" s="1">
        <v>44</v>
      </c>
      <c r="B49" s="255"/>
      <c r="C49" s="714" t="str">
        <f>IF((Ⅳ２!$I$12)="次に進む前に確認が必要です！","入力不可(前ページへ戻って確認！）","")</f>
        <v>入力不可(前ページへ戻って確認！）</v>
      </c>
      <c r="D49" s="257"/>
      <c r="E49" s="726">
        <f t="shared" si="2"/>
        <v>0</v>
      </c>
      <c r="F49" s="647"/>
      <c r="G49" s="639" t="str">
        <f t="shared" si="5"/>
        <v/>
      </c>
      <c r="H49" s="558"/>
      <c r="I49" s="727" t="str">
        <f t="shared" si="6"/>
        <v/>
      </c>
      <c r="J49" s="645"/>
      <c r="K49" s="638" t="s">
        <v>353</v>
      </c>
      <c r="L49" s="729" t="str">
        <f>IF(ISERROR(VLOOKUP(J49,(初期設定!$C$20):(初期設定!$D$26),2)),"",VLOOKUP(J49,(初期設定!$C$20):(初期設定!$D$26),2))</f>
        <v/>
      </c>
      <c r="M49" s="727" t="str">
        <f t="shared" si="3"/>
        <v/>
      </c>
      <c r="N49" s="915"/>
      <c r="O49" s="2"/>
      <c r="P49" s="2"/>
      <c r="Q49" s="629"/>
      <c r="R49" s="890"/>
      <c r="S49" s="890"/>
      <c r="T49" s="890"/>
      <c r="U49" s="890"/>
      <c r="V49" s="32"/>
      <c r="W49" s="1"/>
      <c r="X49" s="5"/>
    </row>
    <row r="50" spans="1:24" ht="15" customHeight="1" x14ac:dyDescent="0.15">
      <c r="A50" s="1">
        <v>45</v>
      </c>
      <c r="B50" s="255"/>
      <c r="C50" s="714" t="str">
        <f>IF((Ⅳ２!$I$12)="次に進む前に確認が必要です！","入力不可(前ページへ戻って確認！）","")</f>
        <v>入力不可(前ページへ戻って確認！）</v>
      </c>
      <c r="D50" s="257"/>
      <c r="E50" s="726">
        <f t="shared" si="2"/>
        <v>0</v>
      </c>
      <c r="F50" s="647"/>
      <c r="G50" s="639" t="str">
        <f t="shared" si="5"/>
        <v/>
      </c>
      <c r="H50" s="558"/>
      <c r="I50" s="727" t="str">
        <f t="shared" si="6"/>
        <v/>
      </c>
      <c r="J50" s="645"/>
      <c r="K50" s="638" t="s">
        <v>353</v>
      </c>
      <c r="L50" s="729" t="str">
        <f>IF(ISERROR(VLOOKUP(J50,(初期設定!$C$20):(初期設定!$D$26),2)),"",VLOOKUP(J50,(初期設定!$C$20):(初期設定!$D$26),2))</f>
        <v/>
      </c>
      <c r="M50" s="727" t="str">
        <f t="shared" si="3"/>
        <v/>
      </c>
      <c r="N50" s="915"/>
      <c r="O50" s="2"/>
      <c r="P50" s="2"/>
      <c r="Q50" s="629"/>
      <c r="R50" s="890"/>
      <c r="S50" s="890"/>
      <c r="T50" s="890"/>
      <c r="U50" s="890"/>
      <c r="V50" s="32"/>
      <c r="W50" s="1"/>
      <c r="X50" s="5"/>
    </row>
    <row r="51" spans="1:24" ht="15" customHeight="1" x14ac:dyDescent="0.15">
      <c r="A51" s="1">
        <v>46</v>
      </c>
      <c r="B51" s="255"/>
      <c r="C51" s="714" t="str">
        <f>IF((Ⅳ２!$I$12)="次に進む前に確認が必要です！","入力不可(前ページへ戻って確認！）","")</f>
        <v>入力不可(前ページへ戻って確認！）</v>
      </c>
      <c r="D51" s="257"/>
      <c r="E51" s="726">
        <f t="shared" si="2"/>
        <v>0</v>
      </c>
      <c r="F51" s="647"/>
      <c r="G51" s="639" t="str">
        <f t="shared" si="5"/>
        <v/>
      </c>
      <c r="H51" s="558"/>
      <c r="I51" s="727" t="str">
        <f t="shared" si="6"/>
        <v/>
      </c>
      <c r="J51" s="645"/>
      <c r="K51" s="638" t="s">
        <v>353</v>
      </c>
      <c r="L51" s="729" t="str">
        <f>IF(ISERROR(VLOOKUP(J51,(初期設定!$C$20):(初期設定!$D$26),2)),"",VLOOKUP(J51,(初期設定!$C$20):(初期設定!$D$26),2))</f>
        <v/>
      </c>
      <c r="M51" s="727" t="str">
        <f t="shared" si="3"/>
        <v/>
      </c>
      <c r="N51" s="915"/>
      <c r="O51" s="2"/>
      <c r="P51" s="2"/>
      <c r="Q51" s="629"/>
      <c r="R51" s="890"/>
      <c r="S51" s="890"/>
      <c r="T51" s="890"/>
      <c r="U51" s="890"/>
      <c r="V51" s="32"/>
      <c r="W51" s="1"/>
      <c r="X51" s="5"/>
    </row>
    <row r="52" spans="1:24" ht="15" customHeight="1" x14ac:dyDescent="0.15">
      <c r="A52" s="1">
        <v>47</v>
      </c>
      <c r="B52" s="255"/>
      <c r="C52" s="714" t="str">
        <f>IF((Ⅳ２!$I$12)="次に進む前に確認が必要です！","入力不可(前ページへ戻って確認！）","")</f>
        <v>入力不可(前ページへ戻って確認！）</v>
      </c>
      <c r="D52" s="257"/>
      <c r="E52" s="726">
        <f t="shared" si="2"/>
        <v>0</v>
      </c>
      <c r="F52" s="647"/>
      <c r="G52" s="639" t="str">
        <f t="shared" si="5"/>
        <v/>
      </c>
      <c r="H52" s="558"/>
      <c r="I52" s="727" t="str">
        <f t="shared" si="6"/>
        <v/>
      </c>
      <c r="J52" s="645"/>
      <c r="K52" s="638" t="s">
        <v>353</v>
      </c>
      <c r="L52" s="729" t="str">
        <f>IF(ISERROR(VLOOKUP(J52,(初期設定!$C$20):(初期設定!$D$26),2)),"",VLOOKUP(J52,(初期設定!$C$20):(初期設定!$D$26),2))</f>
        <v/>
      </c>
      <c r="M52" s="727" t="str">
        <f t="shared" si="3"/>
        <v/>
      </c>
      <c r="N52" s="915"/>
      <c r="O52" s="2"/>
      <c r="P52" s="2"/>
      <c r="Q52" s="629"/>
      <c r="R52" s="890"/>
      <c r="S52" s="890"/>
      <c r="T52" s="890"/>
      <c r="U52" s="890"/>
      <c r="V52" s="32"/>
      <c r="W52" s="1"/>
      <c r="X52" s="5"/>
    </row>
    <row r="53" spans="1:24" ht="15" customHeight="1" x14ac:dyDescent="0.15">
      <c r="A53" s="1">
        <v>48</v>
      </c>
      <c r="B53" s="255"/>
      <c r="C53" s="714" t="str">
        <f>IF((Ⅳ２!$I$12)="次に進む前に確認が必要です！","入力不可(前ページへ戻って確認！）","")</f>
        <v>入力不可(前ページへ戻って確認！）</v>
      </c>
      <c r="D53" s="257"/>
      <c r="E53" s="726">
        <f t="shared" si="2"/>
        <v>0</v>
      </c>
      <c r="F53" s="647"/>
      <c r="G53" s="639" t="str">
        <f t="shared" si="5"/>
        <v/>
      </c>
      <c r="H53" s="558"/>
      <c r="I53" s="727" t="str">
        <f t="shared" si="6"/>
        <v/>
      </c>
      <c r="J53" s="645"/>
      <c r="K53" s="638" t="s">
        <v>353</v>
      </c>
      <c r="L53" s="729" t="str">
        <f>IF(ISERROR(VLOOKUP(J53,(初期設定!$C$20):(初期設定!$D$26),2)),"",VLOOKUP(J53,(初期設定!$C$20):(初期設定!$D$26),2))</f>
        <v/>
      </c>
      <c r="M53" s="727" t="str">
        <f t="shared" si="3"/>
        <v/>
      </c>
      <c r="N53" s="915"/>
      <c r="O53" s="2"/>
      <c r="P53" s="2"/>
      <c r="Q53" s="629"/>
      <c r="R53" s="890"/>
      <c r="S53" s="890"/>
      <c r="T53" s="890"/>
      <c r="U53" s="890"/>
      <c r="V53" s="32"/>
      <c r="W53" s="1"/>
      <c r="X53" s="5"/>
    </row>
    <row r="54" spans="1:24" ht="15" customHeight="1" x14ac:dyDescent="0.15">
      <c r="A54" s="1">
        <v>49</v>
      </c>
      <c r="B54" s="255"/>
      <c r="C54" s="714" t="str">
        <f>IF((Ⅳ２!$I$12)="次に進む前に確認が必要です！","入力不可(前ページへ戻って確認！）","")</f>
        <v>入力不可(前ページへ戻って確認！）</v>
      </c>
      <c r="D54" s="257"/>
      <c r="E54" s="726">
        <f t="shared" si="2"/>
        <v>0</v>
      </c>
      <c r="F54" s="647"/>
      <c r="G54" s="639" t="str">
        <f t="shared" si="5"/>
        <v/>
      </c>
      <c r="H54" s="558"/>
      <c r="I54" s="727" t="str">
        <f t="shared" si="6"/>
        <v/>
      </c>
      <c r="J54" s="645"/>
      <c r="K54" s="638" t="s">
        <v>353</v>
      </c>
      <c r="L54" s="729" t="str">
        <f>IF(ISERROR(VLOOKUP(J54,(初期設定!$C$20):(初期設定!$D$26),2)),"",VLOOKUP(J54,(初期設定!$C$20):(初期設定!$D$26),2))</f>
        <v/>
      </c>
      <c r="M54" s="727" t="str">
        <f t="shared" si="3"/>
        <v/>
      </c>
      <c r="N54" s="915"/>
      <c r="O54" s="2"/>
      <c r="P54" s="2"/>
      <c r="Q54" s="629"/>
      <c r="R54" s="890"/>
      <c r="S54" s="890"/>
      <c r="T54" s="890"/>
      <c r="U54" s="890"/>
      <c r="V54" s="32"/>
      <c r="W54" s="1"/>
      <c r="X54" s="5"/>
    </row>
    <row r="55" spans="1:24" ht="15" customHeight="1" x14ac:dyDescent="0.15">
      <c r="A55" s="1">
        <v>50</v>
      </c>
      <c r="B55" s="255"/>
      <c r="C55" s="714" t="str">
        <f>IF((Ⅳ２!$I$12)="次に進む前に確認が必要です！","入力不可(前ページへ戻って確認！）","")</f>
        <v>入力不可(前ページへ戻って確認！）</v>
      </c>
      <c r="D55" s="257"/>
      <c r="E55" s="726">
        <f t="shared" si="2"/>
        <v>0</v>
      </c>
      <c r="F55" s="647"/>
      <c r="G55" s="639" t="str">
        <f t="shared" si="5"/>
        <v/>
      </c>
      <c r="H55" s="558"/>
      <c r="I55" s="727" t="str">
        <f t="shared" si="6"/>
        <v/>
      </c>
      <c r="J55" s="645"/>
      <c r="K55" s="638" t="s">
        <v>353</v>
      </c>
      <c r="L55" s="729" t="str">
        <f>IF(ISERROR(VLOOKUP(J55,(初期設定!$C$20):(初期設定!$D$26),2)),"",VLOOKUP(J55,(初期設定!$C$20):(初期設定!$D$26),2))</f>
        <v/>
      </c>
      <c r="M55" s="727" t="str">
        <f t="shared" si="3"/>
        <v/>
      </c>
      <c r="N55" s="915"/>
      <c r="O55" s="2"/>
      <c r="P55" s="2"/>
      <c r="Q55" s="629"/>
      <c r="R55" s="890"/>
      <c r="S55" s="890"/>
      <c r="T55" s="890"/>
      <c r="U55" s="890"/>
      <c r="V55" s="32"/>
      <c r="W55" s="1"/>
      <c r="X55" s="5"/>
    </row>
    <row r="56" spans="1:24" ht="15" customHeight="1" x14ac:dyDescent="0.15">
      <c r="A56" s="1">
        <v>51</v>
      </c>
      <c r="B56" s="255"/>
      <c r="C56" s="714" t="str">
        <f>IF((Ⅳ２!$I$12)="次に進む前に確認が必要です！","入力不可(前ページへ戻って確認！）","")</f>
        <v>入力不可(前ページへ戻って確認！）</v>
      </c>
      <c r="D56" s="257"/>
      <c r="E56" s="726">
        <f t="shared" si="2"/>
        <v>0</v>
      </c>
      <c r="F56" s="647"/>
      <c r="G56" s="639" t="str">
        <f t="shared" si="5"/>
        <v/>
      </c>
      <c r="H56" s="558"/>
      <c r="I56" s="727" t="str">
        <f t="shared" si="6"/>
        <v/>
      </c>
      <c r="J56" s="645"/>
      <c r="K56" s="638" t="s">
        <v>353</v>
      </c>
      <c r="L56" s="729" t="str">
        <f>IF(ISERROR(VLOOKUP(J56,(初期設定!$C$20):(初期設定!$D$26),2)),"",VLOOKUP(J56,(初期設定!$C$20):(初期設定!$D$26),2))</f>
        <v/>
      </c>
      <c r="M56" s="727" t="str">
        <f t="shared" si="3"/>
        <v/>
      </c>
      <c r="N56" s="915"/>
      <c r="O56" s="2"/>
      <c r="P56" s="2"/>
      <c r="Q56" s="629"/>
      <c r="R56" s="890"/>
      <c r="S56" s="890"/>
      <c r="T56" s="890"/>
      <c r="U56" s="890"/>
      <c r="V56" s="32"/>
      <c r="W56" s="1"/>
      <c r="X56" s="5"/>
    </row>
    <row r="57" spans="1:24" ht="15" customHeight="1" x14ac:dyDescent="0.15">
      <c r="A57" s="1">
        <v>52</v>
      </c>
      <c r="B57" s="255"/>
      <c r="C57" s="714" t="str">
        <f>IF((Ⅳ２!$I$12)="次に進む前に確認が必要です！","入力不可(前ページへ戻って確認！）","")</f>
        <v>入力不可(前ページへ戻って確認！）</v>
      </c>
      <c r="D57" s="257"/>
      <c r="E57" s="726">
        <f t="shared" si="2"/>
        <v>0</v>
      </c>
      <c r="F57" s="647"/>
      <c r="G57" s="639" t="str">
        <f t="shared" si="5"/>
        <v/>
      </c>
      <c r="H57" s="558"/>
      <c r="I57" s="727" t="str">
        <f t="shared" si="6"/>
        <v/>
      </c>
      <c r="J57" s="645"/>
      <c r="K57" s="638" t="s">
        <v>353</v>
      </c>
      <c r="L57" s="729" t="str">
        <f>IF(ISERROR(VLOOKUP(J57,(初期設定!$C$20):(初期設定!$D$26),2)),"",VLOOKUP(J57,(初期設定!$C$20):(初期設定!$D$26),2))</f>
        <v/>
      </c>
      <c r="M57" s="727" t="str">
        <f t="shared" si="3"/>
        <v/>
      </c>
      <c r="N57" s="915"/>
      <c r="O57" s="2"/>
      <c r="P57" s="2"/>
      <c r="Q57" s="629"/>
      <c r="R57" s="890"/>
      <c r="S57" s="890"/>
      <c r="T57" s="890"/>
      <c r="U57" s="890"/>
      <c r="V57" s="32"/>
      <c r="W57" s="1"/>
      <c r="X57" s="5"/>
    </row>
    <row r="58" spans="1:24" ht="15" customHeight="1" x14ac:dyDescent="0.15">
      <c r="A58" s="1">
        <v>53</v>
      </c>
      <c r="B58" s="255"/>
      <c r="C58" s="714" t="str">
        <f>IF((Ⅳ２!$I$12)="次に進む前に確認が必要です！","入力不可(前ページへ戻って確認！）","")</f>
        <v>入力不可(前ページへ戻って確認！）</v>
      </c>
      <c r="D58" s="257"/>
      <c r="E58" s="726">
        <f t="shared" si="2"/>
        <v>0</v>
      </c>
      <c r="F58" s="647"/>
      <c r="G58" s="639" t="str">
        <f t="shared" si="5"/>
        <v/>
      </c>
      <c r="H58" s="558"/>
      <c r="I58" s="727" t="str">
        <f t="shared" si="6"/>
        <v/>
      </c>
      <c r="J58" s="645"/>
      <c r="K58" s="638" t="s">
        <v>353</v>
      </c>
      <c r="L58" s="729" t="str">
        <f>IF(ISERROR(VLOOKUP(J58,(初期設定!$C$20):(初期設定!$D$26),2)),"",VLOOKUP(J58,(初期設定!$C$20):(初期設定!$D$26),2))</f>
        <v/>
      </c>
      <c r="M58" s="727" t="str">
        <f t="shared" si="3"/>
        <v/>
      </c>
      <c r="N58" s="915"/>
      <c r="O58" s="2"/>
      <c r="P58" s="2"/>
      <c r="Q58" s="629"/>
      <c r="R58" s="890"/>
      <c r="S58" s="890"/>
      <c r="T58" s="890"/>
      <c r="U58" s="890"/>
      <c r="V58" s="32"/>
      <c r="W58" s="1"/>
      <c r="X58" s="5"/>
    </row>
    <row r="59" spans="1:24" ht="15" customHeight="1" x14ac:dyDescent="0.15">
      <c r="A59" s="1">
        <v>54</v>
      </c>
      <c r="B59" s="255"/>
      <c r="C59" s="714" t="str">
        <f>IF((Ⅳ２!$I$12)="次に進む前に確認が必要です！","入力不可(前ページへ戻って確認！）","")</f>
        <v>入力不可(前ページへ戻って確認！）</v>
      </c>
      <c r="D59" s="257"/>
      <c r="E59" s="726">
        <f t="shared" si="2"/>
        <v>0</v>
      </c>
      <c r="F59" s="647"/>
      <c r="G59" s="639" t="str">
        <f t="shared" si="5"/>
        <v/>
      </c>
      <c r="H59" s="558"/>
      <c r="I59" s="727" t="str">
        <f t="shared" si="6"/>
        <v/>
      </c>
      <c r="J59" s="645"/>
      <c r="K59" s="638" t="s">
        <v>353</v>
      </c>
      <c r="L59" s="729" t="str">
        <f>IF(ISERROR(VLOOKUP(J59,(初期設定!$C$20):(初期設定!$D$26),2)),"",VLOOKUP(J59,(初期設定!$C$20):(初期設定!$D$26),2))</f>
        <v/>
      </c>
      <c r="M59" s="727" t="str">
        <f t="shared" si="3"/>
        <v/>
      </c>
      <c r="N59" s="915"/>
      <c r="O59" s="2"/>
      <c r="P59" s="2"/>
      <c r="Q59" s="629"/>
      <c r="R59" s="890"/>
      <c r="S59" s="890"/>
      <c r="T59" s="890"/>
      <c r="U59" s="890"/>
      <c r="V59" s="32"/>
      <c r="W59" s="1"/>
      <c r="X59" s="5"/>
    </row>
    <row r="60" spans="1:24" ht="15" customHeight="1" x14ac:dyDescent="0.15">
      <c r="A60" s="1">
        <v>55</v>
      </c>
      <c r="B60" s="255"/>
      <c r="C60" s="714" t="str">
        <f>IF((Ⅳ２!$I$12)="次に進む前に確認が必要です！","入力不可(前ページへ戻って確認！）","")</f>
        <v>入力不可(前ページへ戻って確認！）</v>
      </c>
      <c r="D60" s="257"/>
      <c r="E60" s="726">
        <f t="shared" si="2"/>
        <v>0</v>
      </c>
      <c r="F60" s="647"/>
      <c r="G60" s="639" t="str">
        <f t="shared" si="5"/>
        <v/>
      </c>
      <c r="H60" s="558"/>
      <c r="I60" s="727" t="str">
        <f t="shared" si="6"/>
        <v/>
      </c>
      <c r="J60" s="645"/>
      <c r="K60" s="638" t="s">
        <v>353</v>
      </c>
      <c r="L60" s="729" t="str">
        <f>IF(ISERROR(VLOOKUP(J60,(初期設定!$C$20):(初期設定!$D$26),2)),"",VLOOKUP(J60,(初期設定!$C$20):(初期設定!$D$26),2))</f>
        <v/>
      </c>
      <c r="M60" s="727" t="str">
        <f t="shared" si="3"/>
        <v/>
      </c>
      <c r="N60" s="915"/>
      <c r="O60" s="2"/>
      <c r="P60" s="2"/>
      <c r="Q60" s="629"/>
      <c r="R60" s="890"/>
      <c r="S60" s="890"/>
      <c r="T60" s="890"/>
      <c r="U60" s="890"/>
      <c r="V60" s="32"/>
      <c r="W60" s="1"/>
      <c r="X60" s="5"/>
    </row>
    <row r="61" spans="1:24" ht="15" customHeight="1" x14ac:dyDescent="0.15">
      <c r="A61" s="1">
        <v>56</v>
      </c>
      <c r="B61" s="255"/>
      <c r="C61" s="714" t="str">
        <f>IF((Ⅳ２!$I$12)="次に進む前に確認が必要です！","入力不可(前ページへ戻って確認！）","")</f>
        <v>入力不可(前ページへ戻って確認！）</v>
      </c>
      <c r="D61" s="257"/>
      <c r="E61" s="726">
        <f t="shared" si="2"/>
        <v>0</v>
      </c>
      <c r="F61" s="647"/>
      <c r="G61" s="639" t="str">
        <f t="shared" si="5"/>
        <v/>
      </c>
      <c r="H61" s="558"/>
      <c r="I61" s="727" t="str">
        <f t="shared" si="6"/>
        <v/>
      </c>
      <c r="J61" s="645"/>
      <c r="K61" s="638" t="s">
        <v>353</v>
      </c>
      <c r="L61" s="729" t="str">
        <f>IF(ISERROR(VLOOKUP(J61,(初期設定!$C$20):(初期設定!$D$26),2)),"",VLOOKUP(J61,(初期設定!$C$20):(初期設定!$D$26),2))</f>
        <v/>
      </c>
      <c r="M61" s="727" t="str">
        <f t="shared" si="3"/>
        <v/>
      </c>
      <c r="N61" s="915"/>
      <c r="O61" s="2"/>
      <c r="P61" s="2"/>
      <c r="Q61" s="629"/>
      <c r="R61" s="890"/>
      <c r="S61" s="890"/>
      <c r="T61" s="890"/>
      <c r="U61" s="890"/>
      <c r="V61" s="32"/>
      <c r="W61" s="1"/>
      <c r="X61" s="5"/>
    </row>
    <row r="62" spans="1:24" ht="15" customHeight="1" x14ac:dyDescent="0.15">
      <c r="A62" s="1">
        <v>57</v>
      </c>
      <c r="B62" s="255"/>
      <c r="C62" s="714" t="str">
        <f>IF((Ⅳ２!$I$12)="次に進む前に確認が必要です！","入力不可(前ページへ戻って確認！）","")</f>
        <v>入力不可(前ページへ戻って確認！）</v>
      </c>
      <c r="D62" s="257"/>
      <c r="E62" s="726">
        <f t="shared" si="2"/>
        <v>0</v>
      </c>
      <c r="F62" s="647"/>
      <c r="G62" s="639" t="str">
        <f t="shared" si="5"/>
        <v/>
      </c>
      <c r="H62" s="558"/>
      <c r="I62" s="727" t="str">
        <f t="shared" si="6"/>
        <v/>
      </c>
      <c r="J62" s="645"/>
      <c r="K62" s="638" t="s">
        <v>353</v>
      </c>
      <c r="L62" s="729" t="str">
        <f>IF(ISERROR(VLOOKUP(J62,(初期設定!$C$20):(初期設定!$D$26),2)),"",VLOOKUP(J62,(初期設定!$C$20):(初期設定!$D$26),2))</f>
        <v/>
      </c>
      <c r="M62" s="727" t="str">
        <f t="shared" si="3"/>
        <v/>
      </c>
      <c r="N62" s="915"/>
      <c r="O62" s="2"/>
      <c r="P62" s="2"/>
      <c r="Q62" s="629"/>
      <c r="R62" s="890"/>
      <c r="S62" s="890"/>
      <c r="T62" s="890"/>
      <c r="U62" s="890"/>
      <c r="V62" s="32"/>
      <c r="W62" s="1"/>
      <c r="X62" s="5"/>
    </row>
    <row r="63" spans="1:24" ht="15" customHeight="1" x14ac:dyDescent="0.15">
      <c r="A63" s="1">
        <v>58</v>
      </c>
      <c r="B63" s="255"/>
      <c r="C63" s="714" t="str">
        <f>IF((Ⅳ２!$I$12)="次に進む前に確認が必要です！","入力不可(前ページへ戻って確認！）","")</f>
        <v>入力不可(前ページへ戻って確認！）</v>
      </c>
      <c r="D63" s="257"/>
      <c r="E63" s="726">
        <f t="shared" si="2"/>
        <v>0</v>
      </c>
      <c r="F63" s="647"/>
      <c r="G63" s="639" t="str">
        <f t="shared" si="5"/>
        <v/>
      </c>
      <c r="H63" s="558"/>
      <c r="I63" s="727" t="str">
        <f t="shared" si="6"/>
        <v/>
      </c>
      <c r="J63" s="645"/>
      <c r="K63" s="638" t="s">
        <v>353</v>
      </c>
      <c r="L63" s="729" t="str">
        <f>IF(ISERROR(VLOOKUP(J63,(初期設定!$C$20):(初期設定!$D$26),2)),"",VLOOKUP(J63,(初期設定!$C$20):(初期設定!$D$26),2))</f>
        <v/>
      </c>
      <c r="M63" s="727" t="str">
        <f t="shared" si="3"/>
        <v/>
      </c>
      <c r="N63" s="915"/>
      <c r="O63" s="2"/>
      <c r="P63" s="2"/>
      <c r="Q63" s="629"/>
      <c r="R63" s="890"/>
      <c r="S63" s="890"/>
      <c r="T63" s="890"/>
      <c r="U63" s="890"/>
      <c r="V63" s="32"/>
      <c r="W63" s="1"/>
      <c r="X63" s="5"/>
    </row>
    <row r="64" spans="1:24" ht="15" customHeight="1" x14ac:dyDescent="0.15">
      <c r="A64" s="1">
        <v>59</v>
      </c>
      <c r="B64" s="255"/>
      <c r="C64" s="714" t="str">
        <f>IF((Ⅳ２!$I$12)="次に進む前に確認が必要です！","入力不可(前ページへ戻って確認！）","")</f>
        <v>入力不可(前ページへ戻って確認！）</v>
      </c>
      <c r="D64" s="257"/>
      <c r="E64" s="726">
        <f t="shared" si="2"/>
        <v>0</v>
      </c>
      <c r="F64" s="647"/>
      <c r="G64" s="639" t="str">
        <f t="shared" si="5"/>
        <v/>
      </c>
      <c r="H64" s="558"/>
      <c r="I64" s="727" t="str">
        <f t="shared" si="6"/>
        <v/>
      </c>
      <c r="J64" s="645"/>
      <c r="K64" s="638" t="s">
        <v>353</v>
      </c>
      <c r="L64" s="729" t="str">
        <f>IF(ISERROR(VLOOKUP(J64,(初期設定!$C$20):(初期設定!$D$26),2)),"",VLOOKUP(J64,(初期設定!$C$20):(初期設定!$D$26),2))</f>
        <v/>
      </c>
      <c r="M64" s="727" t="str">
        <f t="shared" si="3"/>
        <v/>
      </c>
      <c r="N64" s="915"/>
      <c r="O64" s="2"/>
      <c r="P64" s="2"/>
      <c r="Q64" s="629"/>
      <c r="R64" s="890"/>
      <c r="S64" s="890"/>
      <c r="T64" s="890"/>
      <c r="U64" s="890"/>
      <c r="V64" s="32"/>
      <c r="W64" s="1"/>
      <c r="X64" s="5"/>
    </row>
    <row r="65" spans="1:24" ht="15" customHeight="1" thickBot="1" x14ac:dyDescent="0.2">
      <c r="A65" s="1">
        <v>60</v>
      </c>
      <c r="B65" s="255"/>
      <c r="C65" s="714" t="str">
        <f>IF((Ⅳ２!$I$12)="次に進む前に確認が必要です！","入力不可(前ページへ戻って確認！）","")</f>
        <v>入力不可(前ページへ戻って確認！）</v>
      </c>
      <c r="D65" s="258"/>
      <c r="E65" s="726">
        <f t="shared" si="2"/>
        <v>0</v>
      </c>
      <c r="F65" s="648"/>
      <c r="G65" s="640" t="str">
        <f t="shared" si="5"/>
        <v/>
      </c>
      <c r="H65" s="559"/>
      <c r="I65" s="728" t="str">
        <f t="shared" si="6"/>
        <v/>
      </c>
      <c r="J65" s="645"/>
      <c r="K65" s="641" t="s">
        <v>353</v>
      </c>
      <c r="L65" s="729" t="str">
        <f>IF(ISERROR(VLOOKUP(J65,(初期設定!$C$20):(初期設定!$D$26),2)),"",VLOOKUP(J65,(初期設定!$C$20):(初期設定!$D$26),2))</f>
        <v/>
      </c>
      <c r="M65" s="728" t="str">
        <f t="shared" si="3"/>
        <v/>
      </c>
      <c r="N65" s="916"/>
      <c r="O65" s="2"/>
      <c r="P65" s="2"/>
      <c r="Q65" s="629"/>
      <c r="R65" s="890"/>
      <c r="S65" s="890"/>
      <c r="T65" s="890"/>
      <c r="U65" s="890"/>
      <c r="V65" s="32"/>
      <c r="W65" s="1"/>
      <c r="X65" s="5"/>
    </row>
    <row r="66" spans="1:24" ht="14.25" x14ac:dyDescent="0.15">
      <c r="A66" s="1"/>
      <c r="B66" s="1"/>
      <c r="C66" s="1"/>
      <c r="D66" s="1"/>
      <c r="E66" s="1"/>
      <c r="F66" s="1"/>
      <c r="G66" s="1"/>
      <c r="H66" s="1"/>
      <c r="I66" s="54"/>
      <c r="J66" s="1"/>
      <c r="K66" s="1"/>
      <c r="L66" s="1"/>
      <c r="M66" s="1"/>
      <c r="N66" s="252"/>
      <c r="O66" s="2"/>
      <c r="P66" s="2"/>
      <c r="Q66" s="629"/>
      <c r="R66" s="890"/>
      <c r="S66" s="890"/>
      <c r="T66" s="890"/>
      <c r="U66" s="890"/>
      <c r="V66" s="32"/>
      <c r="W66" s="1"/>
      <c r="X66" s="5"/>
    </row>
    <row r="67" spans="1:24" ht="14.25" x14ac:dyDescent="0.15">
      <c r="A67" s="1"/>
      <c r="B67" s="1"/>
      <c r="C67" s="1"/>
      <c r="D67" s="1"/>
      <c r="E67" s="1"/>
      <c r="F67" s="1"/>
      <c r="G67" s="1"/>
      <c r="H67" s="1"/>
      <c r="I67" s="54"/>
      <c r="J67" s="1"/>
      <c r="K67" s="1"/>
      <c r="L67" s="1"/>
      <c r="M67" s="1"/>
      <c r="N67" s="252"/>
      <c r="O67" s="2"/>
      <c r="P67" s="2"/>
      <c r="Q67" s="629"/>
      <c r="R67" s="890"/>
      <c r="S67" s="890"/>
      <c r="T67" s="890"/>
      <c r="U67" s="890"/>
      <c r="V67" s="32"/>
      <c r="W67" s="1"/>
      <c r="X67" s="5"/>
    </row>
    <row r="68" spans="1:24" ht="14.25" x14ac:dyDescent="0.15">
      <c r="A68" s="1"/>
      <c r="B68" s="1"/>
      <c r="C68" s="1"/>
      <c r="D68" s="1"/>
      <c r="E68" s="1"/>
      <c r="F68" s="1"/>
      <c r="G68" s="1"/>
      <c r="H68" s="1"/>
      <c r="I68" s="54"/>
      <c r="J68" s="1"/>
      <c r="K68" s="1"/>
      <c r="L68" s="1"/>
      <c r="M68" s="1"/>
      <c r="N68" s="252"/>
      <c r="O68" s="2"/>
      <c r="P68" s="2"/>
      <c r="Q68" s="629"/>
      <c r="R68" s="891"/>
      <c r="S68" s="891"/>
      <c r="T68" s="891"/>
      <c r="U68" s="890"/>
      <c r="V68" s="32"/>
      <c r="W68" s="1"/>
      <c r="X68" s="5"/>
    </row>
    <row r="69" spans="1:24" ht="14.25" x14ac:dyDescent="0.15">
      <c r="A69" s="15"/>
      <c r="B69" s="15"/>
      <c r="C69" s="15"/>
      <c r="D69" s="15"/>
      <c r="E69" s="15"/>
      <c r="F69" s="15"/>
      <c r="G69" s="15"/>
      <c r="H69" s="15"/>
      <c r="I69" s="200"/>
      <c r="J69" s="15"/>
      <c r="K69" s="15"/>
      <c r="L69" s="15"/>
      <c r="M69" s="15"/>
      <c r="N69" s="253"/>
      <c r="O69" s="16"/>
      <c r="P69" s="16"/>
      <c r="Q69" s="630"/>
      <c r="R69" s="892"/>
      <c r="S69" s="892"/>
      <c r="T69" s="892"/>
      <c r="U69" s="893"/>
      <c r="V69" s="30"/>
      <c r="W69" s="15"/>
      <c r="X69" s="5"/>
    </row>
    <row r="70" spans="1:24" ht="14.25" x14ac:dyDescent="0.15">
      <c r="A70" s="15"/>
      <c r="B70" s="15"/>
      <c r="C70" s="15"/>
      <c r="D70" s="15"/>
      <c r="E70" s="15"/>
      <c r="F70" s="15"/>
      <c r="G70" s="15"/>
      <c r="H70" s="15"/>
      <c r="I70" s="200"/>
      <c r="J70" s="15"/>
      <c r="K70" s="15"/>
      <c r="L70" s="15"/>
      <c r="M70" s="15"/>
      <c r="N70" s="253"/>
      <c r="O70" s="16"/>
      <c r="P70" s="16"/>
      <c r="Q70" s="630"/>
      <c r="R70" s="892"/>
      <c r="S70" s="892"/>
      <c r="T70" s="892"/>
      <c r="U70" s="893"/>
      <c r="V70" s="30"/>
      <c r="W70" s="15"/>
      <c r="X70" s="5"/>
    </row>
    <row r="71" spans="1:24" ht="14.25" x14ac:dyDescent="0.15">
      <c r="A71" s="15"/>
      <c r="B71" s="15"/>
      <c r="C71" s="15"/>
      <c r="D71" s="15"/>
      <c r="E71" s="15"/>
      <c r="F71" s="15"/>
      <c r="G71" s="15"/>
      <c r="H71" s="15"/>
      <c r="I71" s="200"/>
      <c r="J71" s="15"/>
      <c r="K71" s="15"/>
      <c r="L71" s="15"/>
      <c r="M71" s="15"/>
      <c r="N71" s="253"/>
      <c r="O71" s="16"/>
      <c r="P71" s="16"/>
      <c r="Q71" s="630"/>
      <c r="R71" s="892"/>
      <c r="S71" s="892"/>
      <c r="T71" s="892"/>
      <c r="U71" s="893"/>
      <c r="V71" s="30"/>
      <c r="W71" s="15"/>
      <c r="X71" s="5"/>
    </row>
    <row r="72" spans="1:24" ht="14.25" x14ac:dyDescent="0.15">
      <c r="A72" s="15"/>
      <c r="B72" s="15"/>
      <c r="C72" s="15"/>
      <c r="D72" s="15"/>
      <c r="E72" s="15"/>
      <c r="F72" s="15"/>
      <c r="G72" s="15"/>
      <c r="H72" s="15"/>
      <c r="I72" s="200"/>
      <c r="J72" s="15"/>
      <c r="K72" s="15"/>
      <c r="L72" s="15"/>
      <c r="M72" s="15"/>
      <c r="N72" s="253"/>
      <c r="O72" s="16"/>
      <c r="P72" s="16"/>
      <c r="Q72" s="630"/>
      <c r="R72" s="892"/>
      <c r="S72" s="892"/>
      <c r="T72" s="892"/>
      <c r="U72" s="893"/>
      <c r="V72" s="30"/>
      <c r="W72" s="15"/>
      <c r="X72" s="5"/>
    </row>
    <row r="73" spans="1:24" ht="14.25" x14ac:dyDescent="0.15">
      <c r="A73" s="15"/>
      <c r="B73" s="15"/>
      <c r="C73" s="15"/>
      <c r="D73" s="15"/>
      <c r="E73" s="15"/>
      <c r="F73" s="15"/>
      <c r="G73" s="15"/>
      <c r="H73" s="15"/>
      <c r="I73" s="200"/>
      <c r="J73" s="15"/>
      <c r="K73" s="15"/>
      <c r="L73" s="15"/>
      <c r="M73" s="15"/>
      <c r="N73" s="253"/>
      <c r="O73" s="16"/>
      <c r="P73" s="16"/>
      <c r="Q73" s="630"/>
      <c r="R73" s="892"/>
      <c r="S73" s="892"/>
      <c r="T73" s="892"/>
      <c r="U73" s="893"/>
      <c r="V73" s="30"/>
      <c r="W73" s="15"/>
      <c r="X73" s="5"/>
    </row>
    <row r="74" spans="1:24" ht="14.25" x14ac:dyDescent="0.15">
      <c r="A74" s="15"/>
      <c r="B74" s="15"/>
      <c r="C74" s="15"/>
      <c r="D74" s="15"/>
      <c r="E74" s="15"/>
      <c r="F74" s="15"/>
      <c r="G74" s="15"/>
      <c r="H74" s="15"/>
      <c r="I74" s="200"/>
      <c r="J74" s="15"/>
      <c r="K74" s="15"/>
      <c r="L74" s="15"/>
      <c r="M74" s="15"/>
      <c r="N74" s="253"/>
      <c r="O74" s="16"/>
      <c r="P74" s="16"/>
      <c r="Q74" s="630"/>
      <c r="R74" s="892"/>
      <c r="S74" s="892"/>
      <c r="T74" s="892"/>
      <c r="U74" s="893"/>
      <c r="V74" s="30"/>
      <c r="W74" s="15"/>
      <c r="X74" s="5"/>
    </row>
    <row r="75" spans="1:24" ht="14.25" x14ac:dyDescent="0.15">
      <c r="A75" s="15"/>
      <c r="B75" s="15"/>
      <c r="C75" s="15"/>
      <c r="D75" s="15"/>
      <c r="E75" s="15"/>
      <c r="F75" s="15"/>
      <c r="G75" s="15"/>
      <c r="H75" s="15"/>
      <c r="I75" s="200"/>
      <c r="J75" s="15"/>
      <c r="K75" s="15"/>
      <c r="L75" s="15"/>
      <c r="M75" s="15"/>
      <c r="N75" s="253"/>
      <c r="O75" s="16"/>
      <c r="P75" s="16"/>
      <c r="Q75" s="630"/>
      <c r="R75" s="892"/>
      <c r="S75" s="892"/>
      <c r="T75" s="892"/>
      <c r="U75" s="893"/>
      <c r="V75" s="30"/>
      <c r="W75" s="15"/>
      <c r="X75" s="5"/>
    </row>
    <row r="76" spans="1:24" ht="14.25" x14ac:dyDescent="0.15">
      <c r="A76" s="15"/>
      <c r="B76" s="15"/>
      <c r="C76" s="15"/>
      <c r="D76" s="15"/>
      <c r="E76" s="15"/>
      <c r="F76" s="15"/>
      <c r="G76" s="15"/>
      <c r="H76" s="15"/>
      <c r="I76" s="200"/>
      <c r="J76" s="15"/>
      <c r="K76" s="15"/>
      <c r="L76" s="15"/>
      <c r="M76" s="15"/>
      <c r="N76" s="253"/>
      <c r="O76" s="16"/>
      <c r="P76" s="16"/>
      <c r="Q76" s="630"/>
      <c r="R76" s="892"/>
      <c r="S76" s="892"/>
      <c r="T76" s="892"/>
      <c r="U76" s="894"/>
      <c r="V76" s="40"/>
      <c r="W76" s="15"/>
      <c r="X76" s="5"/>
    </row>
    <row r="77" spans="1:24" ht="14.25" x14ac:dyDescent="0.15">
      <c r="A77" s="15"/>
      <c r="B77" s="15"/>
      <c r="C77" s="15"/>
      <c r="D77" s="15"/>
      <c r="E77" s="15"/>
      <c r="F77" s="15"/>
      <c r="G77" s="15"/>
      <c r="H77" s="15"/>
      <c r="I77" s="200"/>
      <c r="J77" s="15"/>
      <c r="K77" s="15"/>
      <c r="L77" s="15"/>
      <c r="M77" s="15"/>
      <c r="N77" s="253"/>
      <c r="O77" s="16"/>
      <c r="P77" s="16"/>
      <c r="Q77" s="630"/>
      <c r="R77" s="892"/>
      <c r="S77" s="892"/>
      <c r="T77" s="892"/>
      <c r="U77" s="893"/>
      <c r="V77" s="30"/>
      <c r="W77" s="15"/>
      <c r="X77" s="5"/>
    </row>
    <row r="78" spans="1:24" ht="14.25" x14ac:dyDescent="0.15">
      <c r="A78" s="15"/>
      <c r="B78" s="15"/>
      <c r="C78" s="15"/>
      <c r="D78" s="15"/>
      <c r="E78" s="15"/>
      <c r="F78" s="15"/>
      <c r="G78" s="15"/>
      <c r="H78" s="15"/>
      <c r="I78" s="200"/>
      <c r="J78" s="15"/>
      <c r="K78" s="15"/>
      <c r="L78" s="15"/>
      <c r="M78" s="15"/>
      <c r="N78" s="253"/>
      <c r="O78" s="16"/>
      <c r="P78" s="16"/>
      <c r="Q78" s="630"/>
      <c r="R78" s="892"/>
      <c r="S78" s="892"/>
      <c r="T78" s="892"/>
      <c r="U78" s="893"/>
      <c r="V78" s="30"/>
      <c r="W78" s="15"/>
      <c r="X78" s="5"/>
    </row>
    <row r="79" spans="1:24" ht="14.25" x14ac:dyDescent="0.15">
      <c r="A79" s="15"/>
      <c r="B79" s="15"/>
      <c r="C79" s="15"/>
      <c r="D79" s="15"/>
      <c r="E79" s="15"/>
      <c r="F79" s="15"/>
      <c r="G79" s="15"/>
      <c r="H79" s="15"/>
      <c r="I79" s="200"/>
      <c r="J79" s="15"/>
      <c r="K79" s="15"/>
      <c r="L79" s="15"/>
      <c r="M79" s="15"/>
      <c r="N79" s="253"/>
      <c r="O79" s="16"/>
      <c r="P79" s="16"/>
      <c r="Q79" s="630"/>
      <c r="R79" s="892"/>
      <c r="S79" s="892"/>
      <c r="T79" s="892"/>
      <c r="U79" s="893"/>
      <c r="V79" s="30"/>
      <c r="W79" s="15"/>
      <c r="X79" s="5"/>
    </row>
    <row r="80" spans="1:24" ht="14.25" x14ac:dyDescent="0.15">
      <c r="A80" s="15"/>
      <c r="B80" s="15"/>
      <c r="C80" s="15"/>
      <c r="D80" s="15"/>
      <c r="E80" s="15"/>
      <c r="F80" s="15"/>
      <c r="G80" s="15"/>
      <c r="H80" s="15"/>
      <c r="I80" s="200"/>
      <c r="J80" s="15"/>
      <c r="K80" s="15"/>
      <c r="L80" s="15"/>
      <c r="M80" s="15"/>
      <c r="N80" s="253"/>
      <c r="O80" s="16"/>
      <c r="P80" s="16"/>
      <c r="Q80" s="630"/>
      <c r="R80" s="892"/>
      <c r="S80" s="892"/>
      <c r="T80" s="892"/>
      <c r="U80" s="893"/>
      <c r="V80" s="30"/>
      <c r="W80" s="15"/>
      <c r="X80" s="5"/>
    </row>
    <row r="81" spans="1:24" ht="14.25" x14ac:dyDescent="0.15">
      <c r="A81" s="15"/>
      <c r="B81" s="15"/>
      <c r="C81" s="15"/>
      <c r="D81" s="15"/>
      <c r="E81" s="15"/>
      <c r="F81" s="15"/>
      <c r="G81" s="15"/>
      <c r="H81" s="15"/>
      <c r="I81" s="200"/>
      <c r="J81" s="15"/>
      <c r="K81" s="15"/>
      <c r="L81" s="15"/>
      <c r="M81" s="15"/>
      <c r="N81" s="253"/>
      <c r="O81" s="16"/>
      <c r="P81" s="16"/>
      <c r="Q81" s="630"/>
      <c r="R81" s="892"/>
      <c r="S81" s="892"/>
      <c r="T81" s="892"/>
      <c r="U81" s="893"/>
      <c r="V81" s="30"/>
      <c r="W81" s="15"/>
      <c r="X81" s="5"/>
    </row>
    <row r="82" spans="1:24" ht="14.25" x14ac:dyDescent="0.15">
      <c r="A82" s="15"/>
      <c r="B82" s="15"/>
      <c r="C82" s="15"/>
      <c r="D82" s="15"/>
      <c r="E82" s="15"/>
      <c r="F82" s="15"/>
      <c r="G82" s="15"/>
      <c r="H82" s="15"/>
      <c r="I82" s="200"/>
      <c r="J82" s="15"/>
      <c r="K82" s="15"/>
      <c r="L82" s="15"/>
      <c r="M82" s="15"/>
      <c r="N82" s="253"/>
      <c r="O82" s="16"/>
      <c r="P82" s="16"/>
      <c r="Q82" s="630"/>
      <c r="R82" s="892"/>
      <c r="S82" s="892"/>
      <c r="T82" s="892"/>
      <c r="U82" s="893"/>
      <c r="V82" s="30"/>
      <c r="W82" s="15"/>
      <c r="X82" s="5"/>
    </row>
    <row r="83" spans="1:24" ht="14.25" x14ac:dyDescent="0.15">
      <c r="A83" s="15"/>
      <c r="B83" s="15"/>
      <c r="C83" s="15"/>
      <c r="D83" s="15"/>
      <c r="E83" s="15"/>
      <c r="F83" s="15"/>
      <c r="G83" s="15"/>
      <c r="H83" s="15"/>
      <c r="I83" s="200"/>
      <c r="J83" s="15"/>
      <c r="K83" s="15"/>
      <c r="L83" s="15"/>
      <c r="M83" s="15"/>
      <c r="N83" s="253"/>
      <c r="O83" s="16"/>
      <c r="P83" s="16"/>
      <c r="Q83" s="630"/>
      <c r="R83" s="892"/>
      <c r="S83" s="892"/>
      <c r="T83" s="892"/>
      <c r="U83" s="893"/>
      <c r="V83" s="30"/>
      <c r="W83" s="15"/>
      <c r="X83" s="5"/>
    </row>
    <row r="84" spans="1:24" ht="14.25" x14ac:dyDescent="0.15">
      <c r="A84" s="15"/>
      <c r="B84" s="15"/>
      <c r="C84" s="15"/>
      <c r="D84" s="15"/>
      <c r="E84" s="15"/>
      <c r="F84" s="15"/>
      <c r="G84" s="15"/>
      <c r="H84" s="15"/>
      <c r="I84" s="200"/>
      <c r="J84" s="15"/>
      <c r="K84" s="15"/>
      <c r="L84" s="15"/>
      <c r="M84" s="15"/>
      <c r="N84" s="253"/>
      <c r="O84" s="16"/>
      <c r="P84" s="16"/>
      <c r="Q84" s="630"/>
      <c r="R84" s="892"/>
      <c r="S84" s="892"/>
      <c r="T84" s="892"/>
      <c r="U84" s="893"/>
      <c r="V84" s="30"/>
      <c r="W84" s="15"/>
      <c r="X84" s="5"/>
    </row>
    <row r="85" spans="1:24" ht="14.25" x14ac:dyDescent="0.15">
      <c r="A85" s="15"/>
      <c r="B85" s="15"/>
      <c r="C85" s="15"/>
      <c r="D85" s="15"/>
      <c r="E85" s="15"/>
      <c r="F85" s="15"/>
      <c r="G85" s="15"/>
      <c r="H85" s="15"/>
      <c r="I85" s="200"/>
      <c r="J85" s="15"/>
      <c r="K85" s="15"/>
      <c r="L85" s="15"/>
      <c r="M85" s="15"/>
      <c r="N85" s="253"/>
      <c r="O85" s="16"/>
      <c r="P85" s="16"/>
      <c r="Q85" s="630"/>
      <c r="R85" s="892"/>
      <c r="S85" s="892"/>
      <c r="T85" s="892"/>
      <c r="U85" s="893"/>
      <c r="V85" s="30"/>
      <c r="W85" s="15"/>
      <c r="X85" s="5"/>
    </row>
    <row r="86" spans="1:24" ht="14.25" x14ac:dyDescent="0.15">
      <c r="A86" s="15"/>
      <c r="B86" s="15"/>
      <c r="C86" s="15"/>
      <c r="D86" s="15"/>
      <c r="E86" s="15"/>
      <c r="F86" s="15"/>
      <c r="G86" s="15"/>
      <c r="H86" s="15"/>
      <c r="I86" s="200"/>
      <c r="J86" s="15"/>
      <c r="K86" s="15"/>
      <c r="L86" s="15"/>
      <c r="M86" s="15"/>
      <c r="N86" s="253"/>
      <c r="O86" s="16"/>
      <c r="P86" s="16"/>
      <c r="Q86" s="630"/>
      <c r="R86" s="892"/>
      <c r="S86" s="892"/>
      <c r="T86" s="892"/>
      <c r="U86" s="893"/>
      <c r="V86" s="30"/>
      <c r="W86" s="15"/>
      <c r="X86" s="5"/>
    </row>
    <row r="87" spans="1:24" ht="14.25" x14ac:dyDescent="0.15">
      <c r="A87" s="15"/>
      <c r="B87" s="15"/>
      <c r="C87" s="15"/>
      <c r="D87" s="15"/>
      <c r="E87" s="15"/>
      <c r="F87" s="15"/>
      <c r="G87" s="15"/>
      <c r="H87" s="15"/>
      <c r="I87" s="200"/>
      <c r="J87" s="15"/>
      <c r="K87" s="15"/>
      <c r="L87" s="15"/>
      <c r="M87" s="15"/>
      <c r="N87" s="253"/>
      <c r="O87" s="16"/>
      <c r="P87" s="16"/>
      <c r="Q87" s="630"/>
      <c r="R87" s="892"/>
      <c r="S87" s="892"/>
      <c r="T87" s="892"/>
      <c r="U87" s="893"/>
      <c r="V87" s="30"/>
      <c r="W87" s="15"/>
      <c r="X87" s="5"/>
    </row>
    <row r="88" spans="1:24" ht="14.25" x14ac:dyDescent="0.15">
      <c r="A88" s="15"/>
      <c r="B88" s="15"/>
      <c r="C88" s="15"/>
      <c r="D88" s="15"/>
      <c r="E88" s="15"/>
      <c r="F88" s="15"/>
      <c r="G88" s="15"/>
      <c r="H88" s="15"/>
      <c r="I88" s="200"/>
      <c r="J88" s="15"/>
      <c r="K88" s="15"/>
      <c r="L88" s="15"/>
      <c r="M88" s="15"/>
      <c r="N88" s="253"/>
      <c r="O88" s="16"/>
      <c r="P88" s="16"/>
      <c r="Q88" s="630"/>
      <c r="R88" s="892"/>
      <c r="S88" s="892"/>
      <c r="T88" s="892"/>
      <c r="U88" s="893"/>
      <c r="V88" s="30"/>
      <c r="W88" s="15"/>
      <c r="X88" s="5"/>
    </row>
    <row r="89" spans="1:24" ht="14.25" x14ac:dyDescent="0.15">
      <c r="A89" s="15"/>
      <c r="B89" s="15"/>
      <c r="C89" s="15"/>
      <c r="D89" s="15"/>
      <c r="E89" s="15"/>
      <c r="F89" s="15"/>
      <c r="G89" s="15"/>
      <c r="H89" s="15"/>
      <c r="I89" s="200"/>
      <c r="J89" s="15"/>
      <c r="K89" s="15"/>
      <c r="L89" s="15"/>
      <c r="M89" s="15"/>
      <c r="N89" s="253"/>
      <c r="O89" s="16"/>
      <c r="P89" s="16"/>
      <c r="Q89" s="630"/>
      <c r="R89" s="892"/>
      <c r="S89" s="892"/>
      <c r="T89" s="892"/>
      <c r="U89" s="893"/>
      <c r="V89" s="30"/>
      <c r="W89" s="15"/>
      <c r="X89" s="5"/>
    </row>
    <row r="90" spans="1:24" ht="14.25" x14ac:dyDescent="0.15">
      <c r="A90" s="15"/>
      <c r="B90" s="15"/>
      <c r="C90" s="15"/>
      <c r="D90" s="15"/>
      <c r="E90" s="15"/>
      <c r="F90" s="15"/>
      <c r="G90" s="15"/>
      <c r="H90" s="15"/>
      <c r="I90" s="200"/>
      <c r="J90" s="15"/>
      <c r="K90" s="15"/>
      <c r="L90" s="15"/>
      <c r="M90" s="15"/>
      <c r="N90" s="253"/>
      <c r="O90" s="16"/>
      <c r="P90" s="16"/>
      <c r="Q90" s="630"/>
      <c r="R90" s="892"/>
      <c r="S90" s="892"/>
      <c r="T90" s="892"/>
      <c r="U90" s="893"/>
      <c r="V90" s="30"/>
      <c r="W90" s="15"/>
      <c r="X90" s="5"/>
    </row>
    <row r="91" spans="1:24" ht="14.25" x14ac:dyDescent="0.15">
      <c r="A91" s="15"/>
      <c r="B91" s="15"/>
      <c r="C91" s="15"/>
      <c r="D91" s="15"/>
      <c r="E91" s="15"/>
      <c r="F91" s="15"/>
      <c r="G91" s="15"/>
      <c r="H91" s="15"/>
      <c r="I91" s="200"/>
      <c r="J91" s="15"/>
      <c r="K91" s="15"/>
      <c r="L91" s="15"/>
      <c r="M91" s="15"/>
      <c r="N91" s="253"/>
      <c r="O91" s="16"/>
      <c r="P91" s="16"/>
      <c r="Q91" s="630"/>
      <c r="R91" s="892"/>
      <c r="S91" s="892"/>
      <c r="T91" s="892"/>
      <c r="U91" s="893"/>
      <c r="V91" s="30"/>
      <c r="W91" s="15"/>
      <c r="X91" s="5"/>
    </row>
    <row r="92" spans="1:24" ht="14.25" x14ac:dyDescent="0.15">
      <c r="A92" s="15"/>
      <c r="B92" s="15"/>
      <c r="C92" s="15"/>
      <c r="D92" s="15"/>
      <c r="E92" s="15"/>
      <c r="F92" s="15"/>
      <c r="G92" s="15"/>
      <c r="H92" s="15"/>
      <c r="I92" s="200"/>
      <c r="J92" s="15"/>
      <c r="K92" s="15"/>
      <c r="L92" s="15"/>
      <c r="M92" s="15"/>
      <c r="N92" s="253"/>
      <c r="O92" s="16"/>
      <c r="P92" s="16"/>
      <c r="Q92" s="630"/>
      <c r="R92" s="892"/>
      <c r="S92" s="892"/>
      <c r="T92" s="892"/>
      <c r="U92" s="893"/>
      <c r="V92" s="30"/>
      <c r="W92" s="15"/>
      <c r="X92" s="5"/>
    </row>
    <row r="93" spans="1:24" ht="14.25" x14ac:dyDescent="0.15">
      <c r="A93" s="15"/>
      <c r="B93" s="15"/>
      <c r="C93" s="15"/>
      <c r="D93" s="15"/>
      <c r="E93" s="15"/>
      <c r="F93" s="15"/>
      <c r="G93" s="15"/>
      <c r="H93" s="15"/>
      <c r="I93" s="200"/>
      <c r="J93" s="15"/>
      <c r="K93" s="15"/>
      <c r="L93" s="15"/>
      <c r="M93" s="15"/>
      <c r="N93" s="253"/>
      <c r="O93" s="16"/>
      <c r="P93" s="16"/>
      <c r="Q93" s="630"/>
      <c r="R93" s="892"/>
      <c r="S93" s="892"/>
      <c r="T93" s="892"/>
      <c r="U93" s="893"/>
      <c r="V93" s="30"/>
      <c r="W93" s="15"/>
      <c r="X93" s="5"/>
    </row>
    <row r="94" spans="1:24" ht="14.25" x14ac:dyDescent="0.15">
      <c r="A94" s="15"/>
      <c r="B94" s="15"/>
      <c r="C94" s="15"/>
      <c r="D94" s="15"/>
      <c r="E94" s="15"/>
      <c r="F94" s="15"/>
      <c r="G94" s="15"/>
      <c r="H94" s="15"/>
      <c r="I94" s="200"/>
      <c r="J94" s="15"/>
      <c r="K94" s="15"/>
      <c r="L94" s="15"/>
      <c r="M94" s="15"/>
      <c r="N94" s="253"/>
      <c r="O94" s="16"/>
      <c r="P94" s="16"/>
      <c r="Q94" s="630"/>
      <c r="R94" s="892"/>
      <c r="S94" s="892"/>
      <c r="T94" s="892"/>
      <c r="U94" s="893"/>
      <c r="V94" s="30"/>
      <c r="W94" s="15"/>
      <c r="X94" s="5"/>
    </row>
    <row r="95" spans="1:24" ht="14.25" x14ac:dyDescent="0.15">
      <c r="A95" s="15"/>
      <c r="B95" s="15"/>
      <c r="C95" s="15"/>
      <c r="D95" s="15"/>
      <c r="E95" s="15"/>
      <c r="F95" s="15"/>
      <c r="G95" s="15"/>
      <c r="H95" s="15"/>
      <c r="I95" s="200"/>
      <c r="J95" s="15"/>
      <c r="K95" s="15"/>
      <c r="L95" s="15"/>
      <c r="M95" s="15"/>
      <c r="N95" s="253"/>
      <c r="O95" s="16"/>
      <c r="P95" s="16"/>
      <c r="Q95" s="630"/>
      <c r="R95" s="892"/>
      <c r="S95" s="892"/>
      <c r="T95" s="892"/>
      <c r="U95" s="893"/>
      <c r="V95" s="30"/>
      <c r="W95" s="15"/>
      <c r="X95" s="5"/>
    </row>
    <row r="96" spans="1:24" ht="14.25" x14ac:dyDescent="0.15">
      <c r="A96" s="15"/>
      <c r="B96" s="15"/>
      <c r="C96" s="15"/>
      <c r="D96" s="15"/>
      <c r="E96" s="15"/>
      <c r="F96" s="15"/>
      <c r="G96" s="15"/>
      <c r="H96" s="15"/>
      <c r="I96" s="200"/>
      <c r="J96" s="15"/>
      <c r="K96" s="15"/>
      <c r="L96" s="15"/>
      <c r="M96" s="15"/>
      <c r="N96" s="253"/>
      <c r="O96" s="16"/>
      <c r="P96" s="16"/>
      <c r="Q96" s="630"/>
      <c r="R96" s="892"/>
      <c r="S96" s="892"/>
      <c r="T96" s="892"/>
      <c r="U96" s="893"/>
      <c r="V96" s="30"/>
      <c r="W96" s="15"/>
      <c r="X96" s="5"/>
    </row>
    <row r="97" spans="1:24" ht="14.25" x14ac:dyDescent="0.15">
      <c r="A97" s="15"/>
      <c r="B97" s="15"/>
      <c r="C97" s="15"/>
      <c r="D97" s="15"/>
      <c r="E97" s="15"/>
      <c r="F97" s="15"/>
      <c r="G97" s="15"/>
      <c r="H97" s="15"/>
      <c r="I97" s="200"/>
      <c r="J97" s="15"/>
      <c r="K97" s="15"/>
      <c r="L97" s="15"/>
      <c r="M97" s="15"/>
      <c r="N97" s="253"/>
      <c r="O97" s="16"/>
      <c r="P97" s="16"/>
      <c r="Q97" s="630"/>
      <c r="R97" s="892"/>
      <c r="S97" s="892"/>
      <c r="T97" s="892"/>
      <c r="U97" s="893"/>
      <c r="V97" s="30"/>
      <c r="W97" s="15"/>
      <c r="X97" s="5"/>
    </row>
    <row r="98" spans="1:24" ht="14.25" x14ac:dyDescent="0.15">
      <c r="A98" s="15"/>
      <c r="B98" s="15"/>
      <c r="C98" s="15"/>
      <c r="D98" s="15"/>
      <c r="E98" s="15"/>
      <c r="F98" s="15"/>
      <c r="G98" s="15"/>
      <c r="H98" s="15"/>
      <c r="I98" s="200"/>
      <c r="J98" s="15"/>
      <c r="K98" s="15"/>
      <c r="L98" s="15"/>
      <c r="M98" s="15"/>
      <c r="N98" s="253"/>
      <c r="O98" s="16"/>
      <c r="P98" s="16"/>
      <c r="Q98" s="630"/>
      <c r="R98" s="892"/>
      <c r="S98" s="892"/>
      <c r="T98" s="892"/>
      <c r="U98" s="893"/>
      <c r="V98" s="30"/>
      <c r="W98" s="15"/>
      <c r="X98" s="5"/>
    </row>
    <row r="99" spans="1:24" x14ac:dyDescent="0.15">
      <c r="A99" s="15"/>
      <c r="B99" s="15"/>
      <c r="C99" s="15"/>
      <c r="D99" s="15"/>
      <c r="E99" s="15"/>
      <c r="F99" s="15"/>
      <c r="G99" s="15"/>
      <c r="H99" s="15"/>
      <c r="I99" s="200"/>
      <c r="J99" s="15"/>
      <c r="K99" s="15"/>
      <c r="L99" s="15"/>
      <c r="M99" s="15"/>
      <c r="N99" s="253"/>
      <c r="O99" s="20"/>
      <c r="P99" s="20"/>
      <c r="Q99" s="630"/>
      <c r="R99" s="892"/>
      <c r="S99" s="892"/>
      <c r="T99" s="892"/>
      <c r="U99" s="895"/>
      <c r="V99" s="34"/>
      <c r="W99" s="15"/>
      <c r="X99" s="5"/>
    </row>
    <row r="100" spans="1:24" x14ac:dyDescent="0.15">
      <c r="A100" s="15"/>
      <c r="B100" s="15"/>
      <c r="C100" s="15"/>
      <c r="D100" s="15"/>
      <c r="E100" s="15"/>
      <c r="F100" s="15"/>
      <c r="G100" s="15"/>
      <c r="H100" s="15"/>
      <c r="I100" s="200"/>
      <c r="J100" s="15"/>
      <c r="K100" s="15"/>
      <c r="L100" s="15"/>
      <c r="M100" s="15"/>
      <c r="N100" s="253"/>
      <c r="O100" s="20"/>
      <c r="P100" s="20"/>
      <c r="Q100" s="630"/>
      <c r="R100" s="892"/>
      <c r="S100" s="892"/>
      <c r="T100" s="892"/>
      <c r="U100" s="895"/>
      <c r="V100" s="34"/>
      <c r="W100" s="15"/>
      <c r="X100" s="5"/>
    </row>
    <row r="101" spans="1:24" x14ac:dyDescent="0.15">
      <c r="A101" s="15"/>
      <c r="B101" s="15"/>
      <c r="C101" s="15"/>
      <c r="D101" s="15"/>
      <c r="E101" s="15"/>
      <c r="F101" s="15"/>
      <c r="G101" s="15"/>
      <c r="H101" s="15"/>
      <c r="I101" s="200"/>
      <c r="J101" s="15"/>
      <c r="K101" s="15"/>
      <c r="L101" s="15"/>
      <c r="M101" s="15"/>
      <c r="N101" s="253"/>
      <c r="O101" s="20"/>
      <c r="P101" s="20"/>
      <c r="Q101" s="630"/>
      <c r="R101" s="892"/>
      <c r="S101" s="892"/>
      <c r="T101" s="892"/>
      <c r="U101" s="895"/>
      <c r="V101" s="34"/>
      <c r="W101" s="15"/>
      <c r="X101" s="5"/>
    </row>
    <row r="102" spans="1:24" x14ac:dyDescent="0.15">
      <c r="A102" s="15"/>
      <c r="B102" s="15"/>
      <c r="C102" s="15"/>
      <c r="D102" s="15"/>
      <c r="E102" s="15"/>
      <c r="F102" s="15"/>
      <c r="G102" s="15"/>
      <c r="H102" s="15"/>
      <c r="I102" s="200"/>
      <c r="J102" s="15"/>
      <c r="K102" s="15"/>
      <c r="L102" s="15"/>
      <c r="M102" s="15"/>
      <c r="N102" s="253"/>
      <c r="O102" s="20"/>
      <c r="P102" s="20"/>
      <c r="Q102" s="630"/>
      <c r="R102" s="892"/>
      <c r="S102" s="892"/>
      <c r="T102" s="892"/>
      <c r="U102" s="895"/>
      <c r="V102" s="34"/>
      <c r="W102" s="15"/>
      <c r="X102" s="5"/>
    </row>
    <row r="103" spans="1:24" x14ac:dyDescent="0.15">
      <c r="A103" s="15"/>
      <c r="B103" s="15"/>
      <c r="C103" s="15"/>
      <c r="D103" s="15"/>
      <c r="E103" s="15"/>
      <c r="F103" s="15"/>
      <c r="G103" s="15"/>
      <c r="H103" s="15"/>
      <c r="I103" s="200"/>
      <c r="J103" s="15"/>
      <c r="K103" s="15"/>
      <c r="L103" s="15"/>
      <c r="M103" s="15"/>
      <c r="N103" s="200"/>
      <c r="O103" s="15"/>
      <c r="P103" s="15"/>
      <c r="Q103" s="630"/>
      <c r="R103" s="892"/>
      <c r="S103" s="892"/>
      <c r="T103" s="892"/>
      <c r="U103" s="895"/>
      <c r="V103" s="34"/>
      <c r="W103" s="15"/>
      <c r="X103" s="5"/>
    </row>
    <row r="104" spans="1:24" x14ac:dyDescent="0.15">
      <c r="A104" s="15"/>
      <c r="B104" s="15"/>
      <c r="C104" s="15"/>
      <c r="D104" s="15"/>
      <c r="E104" s="15"/>
      <c r="F104" s="15"/>
      <c r="G104" s="15"/>
      <c r="H104" s="15"/>
      <c r="I104" s="200"/>
      <c r="J104" s="15"/>
      <c r="K104" s="15"/>
      <c r="L104" s="15"/>
      <c r="M104" s="15"/>
      <c r="N104" s="200"/>
      <c r="O104" s="15"/>
      <c r="P104" s="15"/>
      <c r="Q104" s="630"/>
      <c r="R104" s="892"/>
      <c r="S104" s="892"/>
      <c r="T104" s="892"/>
      <c r="U104" s="895"/>
      <c r="V104" s="34"/>
      <c r="W104" s="15"/>
      <c r="X104" s="5"/>
    </row>
    <row r="105" spans="1:24" x14ac:dyDescent="0.15">
      <c r="A105" s="15"/>
      <c r="B105" s="15"/>
      <c r="C105" s="15"/>
      <c r="D105" s="15"/>
      <c r="E105" s="15"/>
      <c r="F105" s="15"/>
      <c r="G105" s="15"/>
      <c r="H105" s="15"/>
      <c r="I105" s="200"/>
      <c r="J105" s="15"/>
      <c r="K105" s="15"/>
      <c r="L105" s="15"/>
      <c r="M105" s="15"/>
      <c r="N105" s="200"/>
      <c r="O105" s="15"/>
      <c r="P105" s="15"/>
      <c r="Q105" s="630"/>
      <c r="R105" s="892"/>
      <c r="S105" s="892"/>
      <c r="T105" s="892"/>
      <c r="U105" s="895"/>
      <c r="V105" s="34"/>
      <c r="W105" s="15"/>
      <c r="X105" s="5"/>
    </row>
    <row r="106" spans="1:24" x14ac:dyDescent="0.15">
      <c r="A106" s="15"/>
      <c r="B106" s="15"/>
      <c r="C106" s="15"/>
      <c r="D106" s="15"/>
      <c r="E106" s="15"/>
      <c r="F106" s="15"/>
      <c r="G106" s="15"/>
      <c r="H106" s="15"/>
      <c r="I106" s="200"/>
      <c r="J106" s="15"/>
      <c r="K106" s="15"/>
      <c r="L106" s="15"/>
      <c r="M106" s="15"/>
      <c r="N106" s="200"/>
      <c r="O106" s="15"/>
      <c r="P106" s="15"/>
      <c r="Q106" s="630"/>
      <c r="R106" s="892"/>
      <c r="S106" s="892"/>
      <c r="T106" s="892"/>
      <c r="U106" s="895"/>
      <c r="V106" s="34"/>
      <c r="W106" s="15"/>
      <c r="X106" s="5"/>
    </row>
    <row r="107" spans="1:24" x14ac:dyDescent="0.15">
      <c r="A107" s="15"/>
      <c r="B107" s="15"/>
      <c r="C107" s="15"/>
      <c r="D107" s="15"/>
      <c r="E107" s="15"/>
      <c r="F107" s="15"/>
      <c r="G107" s="15"/>
      <c r="H107" s="15"/>
      <c r="I107" s="200"/>
      <c r="J107" s="15"/>
      <c r="K107" s="15"/>
      <c r="L107" s="15"/>
      <c r="M107" s="15"/>
      <c r="N107" s="200"/>
      <c r="O107" s="15"/>
      <c r="P107" s="15"/>
      <c r="Q107" s="630"/>
      <c r="R107" s="892"/>
      <c r="S107" s="892"/>
      <c r="T107" s="892"/>
      <c r="U107" s="895"/>
      <c r="V107" s="34"/>
      <c r="W107" s="15"/>
      <c r="X107" s="5"/>
    </row>
    <row r="108" spans="1:24" x14ac:dyDescent="0.15">
      <c r="A108" s="15"/>
      <c r="B108" s="15"/>
      <c r="C108" s="15"/>
      <c r="D108" s="15"/>
      <c r="E108" s="15"/>
      <c r="F108" s="15"/>
      <c r="G108" s="15"/>
      <c r="H108" s="15"/>
      <c r="I108" s="200"/>
      <c r="J108" s="15"/>
      <c r="K108" s="15"/>
      <c r="L108" s="15"/>
      <c r="M108" s="15"/>
      <c r="N108" s="200"/>
      <c r="O108" s="15"/>
      <c r="P108" s="15"/>
      <c r="Q108" s="630"/>
      <c r="R108" s="896"/>
      <c r="S108" s="896"/>
      <c r="T108" s="896"/>
      <c r="U108" s="895"/>
      <c r="V108" s="34"/>
      <c r="W108" s="15"/>
      <c r="X108" s="5"/>
    </row>
    <row r="109" spans="1:24" x14ac:dyDescent="0.15">
      <c r="A109" s="15"/>
      <c r="B109" s="15"/>
      <c r="C109" s="15"/>
      <c r="D109" s="15"/>
      <c r="E109" s="15"/>
      <c r="F109" s="15"/>
      <c r="G109" s="15"/>
      <c r="H109" s="15"/>
      <c r="I109" s="200"/>
      <c r="J109" s="15"/>
      <c r="K109" s="15"/>
      <c r="L109" s="15"/>
      <c r="M109" s="15"/>
      <c r="N109" s="200"/>
      <c r="O109" s="15"/>
      <c r="P109" s="15"/>
      <c r="Q109" s="630"/>
      <c r="R109" s="896"/>
      <c r="S109" s="896"/>
      <c r="T109" s="896"/>
      <c r="U109" s="895"/>
      <c r="V109" s="34"/>
      <c r="W109" s="15"/>
      <c r="X109" s="5"/>
    </row>
    <row r="110" spans="1:24" x14ac:dyDescent="0.15">
      <c r="A110" s="15"/>
      <c r="B110" s="15"/>
      <c r="C110" s="15"/>
      <c r="D110" s="15"/>
      <c r="E110" s="15"/>
      <c r="F110" s="15"/>
      <c r="G110" s="15"/>
      <c r="H110" s="15"/>
      <c r="I110" s="200"/>
      <c r="J110" s="15"/>
      <c r="K110" s="15"/>
      <c r="L110" s="15"/>
      <c r="M110" s="15"/>
      <c r="N110" s="200"/>
      <c r="O110" s="15"/>
      <c r="P110" s="15"/>
      <c r="Q110" s="630"/>
      <c r="R110" s="896"/>
      <c r="S110" s="896"/>
      <c r="T110" s="896"/>
      <c r="U110" s="895"/>
      <c r="V110" s="34"/>
      <c r="W110" s="15"/>
      <c r="X110" s="5"/>
    </row>
    <row r="111" spans="1:24" x14ac:dyDescent="0.15">
      <c r="A111" s="15"/>
      <c r="B111" s="15"/>
      <c r="C111" s="15"/>
      <c r="D111" s="15"/>
      <c r="E111" s="15"/>
      <c r="F111" s="15"/>
      <c r="G111" s="15"/>
      <c r="H111" s="15"/>
      <c r="I111" s="200"/>
      <c r="J111" s="15"/>
      <c r="K111" s="15"/>
      <c r="L111" s="15"/>
      <c r="M111" s="15"/>
      <c r="N111" s="200"/>
      <c r="O111" s="15"/>
      <c r="P111" s="15"/>
      <c r="Q111" s="630"/>
      <c r="R111" s="896"/>
      <c r="S111" s="896"/>
      <c r="T111" s="896"/>
      <c r="U111" s="895"/>
      <c r="V111" s="34"/>
      <c r="W111" s="15"/>
      <c r="X111" s="5"/>
    </row>
    <row r="112" spans="1:24" x14ac:dyDescent="0.15">
      <c r="A112" s="15"/>
      <c r="B112" s="15"/>
      <c r="C112" s="15"/>
      <c r="D112" s="15"/>
      <c r="E112" s="15"/>
      <c r="F112" s="15"/>
      <c r="G112" s="15"/>
      <c r="H112" s="15"/>
      <c r="I112" s="200"/>
      <c r="J112" s="15"/>
      <c r="K112" s="15"/>
      <c r="L112" s="15"/>
      <c r="M112" s="15"/>
      <c r="N112" s="200"/>
      <c r="O112" s="15"/>
      <c r="P112" s="15"/>
      <c r="Q112" s="630"/>
      <c r="R112" s="896"/>
      <c r="S112" s="896"/>
      <c r="T112" s="896"/>
      <c r="U112" s="895"/>
      <c r="V112" s="34"/>
      <c r="W112" s="15"/>
      <c r="X112" s="5"/>
    </row>
    <row r="113" spans="1:24" x14ac:dyDescent="0.15">
      <c r="A113" s="15"/>
      <c r="B113" s="15"/>
      <c r="C113" s="15"/>
      <c r="D113" s="15"/>
      <c r="E113" s="15"/>
      <c r="F113" s="15"/>
      <c r="G113" s="15"/>
      <c r="H113" s="15"/>
      <c r="I113" s="200"/>
      <c r="J113" s="15"/>
      <c r="K113" s="15"/>
      <c r="L113" s="15"/>
      <c r="M113" s="15"/>
      <c r="N113" s="200"/>
      <c r="O113" s="15"/>
      <c r="P113" s="15"/>
      <c r="Q113" s="630"/>
      <c r="R113" s="896"/>
      <c r="S113" s="896"/>
      <c r="T113" s="896"/>
      <c r="U113" s="895"/>
      <c r="V113" s="34"/>
      <c r="W113" s="15"/>
      <c r="X113" s="5"/>
    </row>
    <row r="114" spans="1:24" x14ac:dyDescent="0.15">
      <c r="A114" s="15"/>
      <c r="B114" s="15"/>
      <c r="C114" s="15"/>
      <c r="D114" s="15"/>
      <c r="E114" s="15"/>
      <c r="F114" s="15"/>
      <c r="G114" s="15"/>
      <c r="H114" s="15"/>
      <c r="I114" s="200"/>
      <c r="J114" s="15"/>
      <c r="K114" s="15"/>
      <c r="L114" s="15"/>
      <c r="M114" s="15"/>
      <c r="N114" s="253"/>
      <c r="O114" s="20"/>
      <c r="P114" s="20"/>
      <c r="Q114" s="630"/>
      <c r="U114" s="895"/>
      <c r="V114" s="34"/>
      <c r="W114" s="20"/>
    </row>
    <row r="115" spans="1:24" x14ac:dyDescent="0.15">
      <c r="A115" s="15"/>
      <c r="B115" s="15"/>
      <c r="C115" s="15"/>
      <c r="D115" s="15"/>
      <c r="E115" s="15"/>
      <c r="F115" s="15"/>
      <c r="G115" s="15"/>
      <c r="H115" s="15"/>
      <c r="I115" s="200"/>
      <c r="J115" s="15"/>
      <c r="K115" s="15"/>
      <c r="L115" s="15"/>
      <c r="M115" s="15"/>
      <c r="N115" s="253"/>
      <c r="O115" s="20"/>
      <c r="P115" s="20"/>
      <c r="Q115" s="630"/>
      <c r="U115" s="895"/>
      <c r="V115" s="34"/>
      <c r="W115" s="20"/>
    </row>
    <row r="116" spans="1:24" x14ac:dyDescent="0.15">
      <c r="A116" s="15"/>
      <c r="B116" s="15"/>
      <c r="C116" s="15"/>
      <c r="D116" s="15"/>
      <c r="E116" s="15"/>
      <c r="F116" s="15"/>
      <c r="G116" s="15"/>
      <c r="H116" s="15"/>
      <c r="I116" s="200"/>
      <c r="J116" s="15"/>
      <c r="K116" s="15"/>
      <c r="L116" s="15"/>
      <c r="M116" s="15"/>
      <c r="N116" s="253"/>
      <c r="O116" s="20"/>
      <c r="P116" s="20"/>
      <c r="Q116" s="630"/>
      <c r="U116" s="895"/>
      <c r="V116" s="34"/>
      <c r="W116" s="20"/>
    </row>
    <row r="117" spans="1:24" x14ac:dyDescent="0.15">
      <c r="A117" s="15"/>
      <c r="B117" s="15"/>
      <c r="C117" s="15"/>
      <c r="D117" s="15"/>
      <c r="E117" s="15"/>
      <c r="F117" s="15"/>
      <c r="G117" s="15"/>
      <c r="H117" s="15"/>
      <c r="I117" s="200"/>
      <c r="J117" s="15"/>
      <c r="K117" s="15"/>
      <c r="L117" s="15"/>
      <c r="M117" s="15"/>
      <c r="N117" s="253"/>
      <c r="O117" s="20"/>
      <c r="P117" s="20"/>
      <c r="Q117" s="630"/>
      <c r="U117" s="895"/>
      <c r="V117" s="34"/>
      <c r="W117" s="20"/>
    </row>
    <row r="118" spans="1:24" x14ac:dyDescent="0.15">
      <c r="A118" s="15"/>
      <c r="B118" s="15"/>
      <c r="C118" s="15"/>
      <c r="D118" s="15"/>
      <c r="E118" s="15"/>
      <c r="F118" s="15"/>
      <c r="G118" s="15"/>
      <c r="H118" s="15"/>
      <c r="I118" s="200"/>
      <c r="J118" s="15"/>
      <c r="K118" s="15"/>
      <c r="L118" s="15"/>
      <c r="M118" s="15"/>
      <c r="N118" s="253"/>
      <c r="O118" s="20"/>
      <c r="P118" s="20"/>
      <c r="Q118" s="630"/>
      <c r="U118" s="895"/>
      <c r="V118" s="34"/>
      <c r="W118" s="20"/>
    </row>
    <row r="119" spans="1:24" x14ac:dyDescent="0.15">
      <c r="A119" s="15"/>
      <c r="B119" s="15"/>
      <c r="C119" s="15"/>
      <c r="D119" s="15"/>
      <c r="E119" s="15"/>
      <c r="F119" s="15"/>
      <c r="G119" s="15"/>
      <c r="H119" s="15"/>
      <c r="I119" s="200"/>
      <c r="J119" s="15"/>
      <c r="K119" s="15"/>
      <c r="L119" s="15"/>
      <c r="M119" s="15"/>
      <c r="N119" s="253"/>
      <c r="O119" s="20"/>
      <c r="P119" s="20"/>
      <c r="Q119" s="630"/>
      <c r="U119" s="895"/>
      <c r="V119" s="34"/>
      <c r="W119" s="20"/>
    </row>
    <row r="120" spans="1:24" x14ac:dyDescent="0.15">
      <c r="A120" s="15"/>
      <c r="B120" s="15"/>
      <c r="C120" s="15"/>
      <c r="D120" s="15"/>
      <c r="E120" s="15"/>
      <c r="F120" s="15"/>
      <c r="G120" s="15"/>
      <c r="H120" s="15"/>
      <c r="I120" s="200"/>
      <c r="J120" s="15"/>
      <c r="K120" s="15"/>
      <c r="L120" s="15"/>
      <c r="M120" s="15"/>
      <c r="N120" s="253"/>
      <c r="O120" s="20"/>
      <c r="P120" s="20"/>
      <c r="Q120" s="630"/>
      <c r="U120" s="895"/>
      <c r="V120" s="34"/>
      <c r="W120" s="20"/>
    </row>
    <row r="121" spans="1:24" x14ac:dyDescent="0.15">
      <c r="A121" s="15"/>
      <c r="B121" s="15"/>
      <c r="C121" s="15"/>
      <c r="D121" s="15"/>
      <c r="E121" s="15"/>
      <c r="F121" s="15"/>
      <c r="G121" s="15"/>
      <c r="H121" s="15"/>
      <c r="I121" s="200"/>
      <c r="J121" s="15"/>
      <c r="K121" s="15"/>
      <c r="L121" s="15"/>
      <c r="M121" s="15"/>
      <c r="N121" s="253"/>
      <c r="O121" s="20"/>
      <c r="P121" s="20"/>
      <c r="Q121" s="630"/>
      <c r="U121" s="895"/>
      <c r="V121" s="34"/>
      <c r="W121" s="20"/>
    </row>
    <row r="122" spans="1:24" x14ac:dyDescent="0.15">
      <c r="A122" s="15"/>
      <c r="B122" s="15"/>
      <c r="C122" s="15"/>
      <c r="D122" s="15"/>
      <c r="E122" s="15"/>
      <c r="F122" s="15"/>
      <c r="G122" s="15"/>
      <c r="H122" s="15"/>
      <c r="I122" s="200"/>
      <c r="J122" s="15"/>
      <c r="K122" s="15"/>
      <c r="L122" s="15"/>
      <c r="M122" s="15"/>
      <c r="N122" s="253"/>
      <c r="O122" s="20"/>
      <c r="P122" s="20"/>
      <c r="Q122" s="630"/>
      <c r="U122" s="895"/>
      <c r="V122" s="34"/>
      <c r="W122" s="20"/>
    </row>
    <row r="123" spans="1:24" x14ac:dyDescent="0.15">
      <c r="A123" s="15"/>
      <c r="B123" s="15"/>
      <c r="C123" s="15"/>
      <c r="D123" s="15"/>
      <c r="E123" s="15"/>
      <c r="F123" s="15"/>
      <c r="G123" s="15"/>
      <c r="H123" s="15"/>
      <c r="I123" s="200"/>
      <c r="J123" s="15"/>
      <c r="K123" s="15"/>
      <c r="L123" s="15"/>
      <c r="M123" s="15"/>
      <c r="N123" s="253"/>
      <c r="O123" s="20"/>
      <c r="P123" s="20"/>
      <c r="Q123" s="630"/>
      <c r="U123" s="898"/>
      <c r="V123" s="35"/>
      <c r="W123" s="20"/>
    </row>
    <row r="124" spans="1:24" x14ac:dyDescent="0.15">
      <c r="A124" s="15"/>
      <c r="B124" s="15"/>
      <c r="C124" s="15"/>
      <c r="D124" s="15"/>
      <c r="E124" s="15"/>
      <c r="F124" s="15"/>
      <c r="G124" s="15"/>
      <c r="H124" s="15"/>
      <c r="I124" s="200"/>
      <c r="J124" s="15"/>
      <c r="K124" s="15"/>
      <c r="L124" s="15"/>
      <c r="M124" s="15"/>
      <c r="N124" s="253"/>
      <c r="O124" s="20"/>
      <c r="P124" s="20"/>
      <c r="Q124" s="630"/>
      <c r="U124" s="895"/>
      <c r="V124" s="34"/>
      <c r="W124" s="20"/>
    </row>
    <row r="125" spans="1:24" x14ac:dyDescent="0.15">
      <c r="A125" s="15"/>
      <c r="B125" s="15"/>
      <c r="C125" s="15"/>
      <c r="D125" s="15"/>
      <c r="E125" s="15"/>
      <c r="F125" s="15"/>
      <c r="G125" s="15"/>
      <c r="H125" s="15"/>
      <c r="I125" s="200"/>
      <c r="J125" s="15"/>
      <c r="K125" s="15"/>
      <c r="L125" s="15"/>
      <c r="M125" s="15"/>
      <c r="N125" s="253"/>
      <c r="O125" s="20"/>
      <c r="P125" s="20"/>
      <c r="Q125" s="630"/>
      <c r="U125" s="895"/>
      <c r="V125" s="34"/>
      <c r="W125" s="20"/>
    </row>
    <row r="126" spans="1:24" ht="14.25" x14ac:dyDescent="0.15">
      <c r="A126" s="15"/>
      <c r="B126" s="15"/>
      <c r="C126" s="15"/>
      <c r="D126" s="15"/>
      <c r="E126" s="15"/>
      <c r="F126" s="15"/>
      <c r="G126" s="15"/>
      <c r="H126" s="15"/>
      <c r="I126" s="200"/>
      <c r="J126" s="15"/>
      <c r="K126" s="15"/>
      <c r="L126" s="15"/>
      <c r="M126" s="15"/>
      <c r="N126" s="253"/>
      <c r="O126" s="20"/>
      <c r="P126" s="20"/>
      <c r="Q126" s="630"/>
      <c r="U126" s="893"/>
      <c r="V126" s="30"/>
      <c r="W126" s="20"/>
    </row>
    <row r="127" spans="1:24" ht="14.25" x14ac:dyDescent="0.15">
      <c r="A127" s="15"/>
      <c r="B127" s="15"/>
      <c r="C127" s="15"/>
      <c r="D127" s="15"/>
      <c r="E127" s="15"/>
      <c r="F127" s="15"/>
      <c r="G127" s="15"/>
      <c r="H127" s="15"/>
      <c r="I127" s="200"/>
      <c r="J127" s="15"/>
      <c r="K127" s="15"/>
      <c r="L127" s="15"/>
      <c r="M127" s="15"/>
      <c r="N127" s="253"/>
      <c r="O127" s="20"/>
      <c r="P127" s="20"/>
      <c r="Q127" s="630"/>
      <c r="U127" s="893"/>
      <c r="V127" s="30"/>
      <c r="W127" s="20"/>
    </row>
    <row r="128" spans="1:24" ht="14.25" x14ac:dyDescent="0.15">
      <c r="A128" s="15"/>
      <c r="B128" s="15"/>
      <c r="C128" s="15"/>
      <c r="D128" s="15"/>
      <c r="E128" s="15"/>
      <c r="F128" s="15"/>
      <c r="G128" s="15"/>
      <c r="H128" s="15"/>
      <c r="I128" s="200"/>
      <c r="J128" s="15"/>
      <c r="K128" s="15"/>
      <c r="L128" s="15"/>
      <c r="M128" s="15"/>
      <c r="N128" s="253"/>
      <c r="O128" s="20"/>
      <c r="P128" s="20"/>
      <c r="Q128" s="630"/>
      <c r="U128" s="893"/>
      <c r="V128" s="30"/>
      <c r="W128" s="20"/>
    </row>
    <row r="129" spans="1:23" ht="14.25" x14ac:dyDescent="0.15">
      <c r="A129" s="15"/>
      <c r="B129" s="15"/>
      <c r="C129" s="15"/>
      <c r="D129" s="15"/>
      <c r="E129" s="15"/>
      <c r="F129" s="15"/>
      <c r="G129" s="15"/>
      <c r="H129" s="15"/>
      <c r="I129" s="200"/>
      <c r="J129" s="15"/>
      <c r="K129" s="15"/>
      <c r="L129" s="15"/>
      <c r="M129" s="15"/>
      <c r="N129" s="253"/>
      <c r="O129" s="20"/>
      <c r="P129" s="20"/>
      <c r="Q129" s="630"/>
      <c r="U129" s="893"/>
      <c r="V129" s="30"/>
      <c r="W129" s="20"/>
    </row>
    <row r="130" spans="1:23" ht="14.25" x14ac:dyDescent="0.15">
      <c r="A130" s="15"/>
      <c r="B130" s="15"/>
      <c r="C130" s="15"/>
      <c r="D130" s="15"/>
      <c r="E130" s="15"/>
      <c r="F130" s="15"/>
      <c r="G130" s="15"/>
      <c r="H130" s="15"/>
      <c r="I130" s="200"/>
      <c r="J130" s="15"/>
      <c r="K130" s="15"/>
      <c r="L130" s="15"/>
      <c r="M130" s="15"/>
      <c r="N130" s="253"/>
      <c r="O130" s="20"/>
      <c r="P130" s="20"/>
      <c r="Q130" s="630"/>
      <c r="U130" s="893"/>
      <c r="V130" s="30"/>
      <c r="W130" s="20"/>
    </row>
    <row r="131" spans="1:23" ht="14.25" x14ac:dyDescent="0.15">
      <c r="A131" s="15"/>
      <c r="B131" s="15"/>
      <c r="C131" s="15"/>
      <c r="D131" s="15"/>
      <c r="E131" s="15"/>
      <c r="F131" s="15"/>
      <c r="G131" s="15"/>
      <c r="H131" s="15"/>
      <c r="I131" s="200"/>
      <c r="J131" s="15"/>
      <c r="K131" s="15"/>
      <c r="L131" s="15"/>
      <c r="M131" s="15"/>
      <c r="N131" s="253"/>
      <c r="O131" s="20"/>
      <c r="P131" s="20"/>
      <c r="Q131" s="630"/>
      <c r="U131" s="893"/>
      <c r="V131" s="30"/>
      <c r="W131" s="20"/>
    </row>
    <row r="132" spans="1:23" ht="14.25" x14ac:dyDescent="0.15">
      <c r="A132" s="15"/>
      <c r="B132" s="15"/>
      <c r="C132" s="15"/>
      <c r="D132" s="15"/>
      <c r="E132" s="15"/>
      <c r="F132" s="15"/>
      <c r="G132" s="15"/>
      <c r="H132" s="15"/>
      <c r="I132" s="200"/>
      <c r="J132" s="15"/>
      <c r="K132" s="15"/>
      <c r="L132" s="15"/>
      <c r="M132" s="15"/>
      <c r="N132" s="253"/>
      <c r="O132" s="20"/>
      <c r="P132" s="20"/>
      <c r="Q132" s="630"/>
      <c r="U132" s="893"/>
      <c r="V132" s="30"/>
      <c r="W132" s="20"/>
    </row>
    <row r="133" spans="1:23" x14ac:dyDescent="0.15">
      <c r="A133" s="15"/>
      <c r="B133" s="15"/>
      <c r="C133" s="15"/>
      <c r="D133" s="15"/>
      <c r="E133" s="15"/>
      <c r="F133" s="15"/>
      <c r="G133" s="15"/>
      <c r="H133" s="15"/>
      <c r="I133" s="200"/>
      <c r="J133" s="15"/>
      <c r="K133" s="15"/>
      <c r="L133" s="15"/>
      <c r="M133" s="15"/>
      <c r="N133" s="253"/>
      <c r="O133" s="20"/>
      <c r="P133" s="20"/>
      <c r="Q133" s="630"/>
      <c r="U133" s="895"/>
      <c r="V133" s="34"/>
      <c r="W133" s="20"/>
    </row>
    <row r="134" spans="1:23" x14ac:dyDescent="0.15">
      <c r="A134" s="15"/>
      <c r="B134" s="15"/>
      <c r="C134" s="15"/>
      <c r="D134" s="15"/>
      <c r="E134" s="15"/>
      <c r="F134" s="15"/>
      <c r="G134" s="15"/>
      <c r="H134" s="15"/>
      <c r="I134" s="200"/>
      <c r="J134" s="15"/>
      <c r="K134" s="15"/>
      <c r="L134" s="15"/>
      <c r="M134" s="15"/>
      <c r="N134" s="253"/>
      <c r="O134" s="20"/>
      <c r="P134" s="20"/>
      <c r="Q134" s="630"/>
      <c r="U134" s="895"/>
      <c r="V134" s="34"/>
      <c r="W134" s="20"/>
    </row>
    <row r="135" spans="1:23" x14ac:dyDescent="0.15">
      <c r="A135" s="15"/>
      <c r="B135" s="15"/>
      <c r="C135" s="15"/>
      <c r="D135" s="15"/>
      <c r="E135" s="15"/>
      <c r="F135" s="15"/>
      <c r="G135" s="15"/>
      <c r="H135" s="15"/>
      <c r="I135" s="200"/>
      <c r="J135" s="15"/>
      <c r="K135" s="15"/>
      <c r="L135" s="15"/>
      <c r="M135" s="15"/>
      <c r="N135" s="253"/>
      <c r="O135" s="20"/>
      <c r="P135" s="20"/>
      <c r="Q135" s="630"/>
      <c r="U135" s="895"/>
      <c r="V135" s="34"/>
      <c r="W135" s="20"/>
    </row>
    <row r="136" spans="1:23" x14ac:dyDescent="0.15">
      <c r="A136" s="15"/>
      <c r="B136" s="15"/>
      <c r="C136" s="15"/>
      <c r="D136" s="15"/>
      <c r="E136" s="15"/>
      <c r="F136" s="15"/>
      <c r="G136" s="15"/>
      <c r="H136" s="15"/>
      <c r="I136" s="200"/>
      <c r="J136" s="15"/>
      <c r="K136" s="15"/>
      <c r="L136" s="15"/>
      <c r="M136" s="15"/>
      <c r="N136" s="253"/>
      <c r="O136" s="20"/>
      <c r="P136" s="20"/>
      <c r="Q136" s="630"/>
      <c r="U136" s="895"/>
      <c r="V136" s="34"/>
      <c r="W136" s="20"/>
    </row>
    <row r="137" spans="1:23" x14ac:dyDescent="0.15">
      <c r="A137" s="15"/>
      <c r="B137" s="15"/>
      <c r="C137" s="15"/>
      <c r="D137" s="15"/>
      <c r="E137" s="15"/>
      <c r="F137" s="15"/>
      <c r="G137" s="15"/>
      <c r="H137" s="15"/>
      <c r="I137" s="200"/>
      <c r="J137" s="15"/>
      <c r="K137" s="15"/>
      <c r="L137" s="15"/>
      <c r="M137" s="15"/>
      <c r="N137" s="253"/>
      <c r="O137" s="20"/>
      <c r="P137" s="20"/>
      <c r="Q137" s="630"/>
      <c r="U137" s="895"/>
      <c r="V137" s="34"/>
      <c r="W137" s="20"/>
    </row>
    <row r="138" spans="1:23" x14ac:dyDescent="0.15">
      <c r="A138" s="15"/>
      <c r="B138" s="15"/>
      <c r="C138" s="15"/>
      <c r="D138" s="15"/>
      <c r="E138" s="15"/>
      <c r="F138" s="15"/>
      <c r="G138" s="15"/>
      <c r="H138" s="15"/>
      <c r="I138" s="200"/>
      <c r="J138" s="15"/>
      <c r="K138" s="15"/>
      <c r="L138" s="15"/>
      <c r="M138" s="15"/>
      <c r="N138" s="253"/>
      <c r="O138" s="20"/>
      <c r="P138" s="20"/>
      <c r="Q138" s="630"/>
      <c r="U138" s="895"/>
      <c r="V138" s="34"/>
      <c r="W138" s="20"/>
    </row>
    <row r="139" spans="1:23" x14ac:dyDescent="0.15">
      <c r="U139" s="895"/>
      <c r="V139" s="34"/>
    </row>
    <row r="140" spans="1:23" x14ac:dyDescent="0.15">
      <c r="U140" s="895"/>
      <c r="V140" s="34"/>
    </row>
    <row r="141" spans="1:23" x14ac:dyDescent="0.15">
      <c r="V141" s="36"/>
    </row>
    <row r="142" spans="1:23" x14ac:dyDescent="0.15">
      <c r="V142" s="36"/>
    </row>
    <row r="143" spans="1:23" x14ac:dyDescent="0.15">
      <c r="V143" s="36"/>
    </row>
    <row r="144" spans="1:23" x14ac:dyDescent="0.15">
      <c r="V144" s="36"/>
    </row>
    <row r="145" spans="21:22" x14ac:dyDescent="0.15">
      <c r="V145" s="36"/>
    </row>
    <row r="146" spans="21:22" x14ac:dyDescent="0.15">
      <c r="V146" s="36"/>
    </row>
    <row r="147" spans="21:22" x14ac:dyDescent="0.15">
      <c r="V147" s="36"/>
    </row>
    <row r="148" spans="21:22" x14ac:dyDescent="0.15">
      <c r="V148" s="36"/>
    </row>
    <row r="149" spans="21:22" x14ac:dyDescent="0.15">
      <c r="V149" s="36"/>
    </row>
    <row r="150" spans="21:22" x14ac:dyDescent="0.15">
      <c r="V150" s="36"/>
    </row>
    <row r="151" spans="21:22" x14ac:dyDescent="0.15">
      <c r="V151" s="36"/>
    </row>
    <row r="152" spans="21:22" x14ac:dyDescent="0.15">
      <c r="V152" s="36"/>
    </row>
    <row r="153" spans="21:22" x14ac:dyDescent="0.15">
      <c r="V153" s="36"/>
    </row>
    <row r="154" spans="21:22" x14ac:dyDescent="0.15">
      <c r="V154" s="36"/>
    </row>
    <row r="155" spans="21:22" x14ac:dyDescent="0.15">
      <c r="V155" s="36"/>
    </row>
    <row r="156" spans="21:22" x14ac:dyDescent="0.15">
      <c r="V156" s="36"/>
    </row>
    <row r="160" spans="21:22" ht="14.25" x14ac:dyDescent="0.15">
      <c r="U160" s="900"/>
      <c r="V160" s="37"/>
    </row>
    <row r="161" spans="21:22" ht="14.25" x14ac:dyDescent="0.15">
      <c r="U161" s="900"/>
      <c r="V161" s="37"/>
    </row>
    <row r="162" spans="21:22" ht="14.25" x14ac:dyDescent="0.15">
      <c r="U162" s="900"/>
      <c r="V162" s="37"/>
    </row>
    <row r="163" spans="21:22" ht="14.25" x14ac:dyDescent="0.15">
      <c r="U163" s="900"/>
      <c r="V163" s="37"/>
    </row>
    <row r="164" spans="21:22" ht="14.25" x14ac:dyDescent="0.15">
      <c r="U164" s="900"/>
      <c r="V164" s="37"/>
    </row>
    <row r="165" spans="21:22" ht="14.25" x14ac:dyDescent="0.15">
      <c r="U165" s="900"/>
      <c r="V165" s="37"/>
    </row>
    <row r="166" spans="21:22" ht="14.25" x14ac:dyDescent="0.15">
      <c r="U166" s="900"/>
      <c r="V166" s="37"/>
    </row>
    <row r="167" spans="21:22" x14ac:dyDescent="0.15">
      <c r="U167" s="895"/>
      <c r="V167" s="34"/>
    </row>
    <row r="168" spans="21:22" x14ac:dyDescent="0.15">
      <c r="U168" s="895"/>
      <c r="V168" s="34"/>
    </row>
    <row r="205" spans="22:22" x14ac:dyDescent="0.15">
      <c r="V205" s="36"/>
    </row>
    <row r="206" spans="22:22" x14ac:dyDescent="0.15">
      <c r="V206" s="36"/>
    </row>
    <row r="207" spans="22:22" x14ac:dyDescent="0.15">
      <c r="V207" s="36"/>
    </row>
    <row r="208" spans="22:22" x14ac:dyDescent="0.15">
      <c r="V208" s="36"/>
    </row>
    <row r="209" spans="22:22" x14ac:dyDescent="0.15">
      <c r="V209" s="36"/>
    </row>
    <row r="210" spans="22:22" x14ac:dyDescent="0.15">
      <c r="V210" s="36"/>
    </row>
    <row r="211" spans="22:22" x14ac:dyDescent="0.15">
      <c r="V211" s="36"/>
    </row>
    <row r="212" spans="22:22" x14ac:dyDescent="0.15">
      <c r="V212" s="36"/>
    </row>
    <row r="213" spans="22:22" x14ac:dyDescent="0.15">
      <c r="V213" s="36"/>
    </row>
    <row r="214" spans="22:22" x14ac:dyDescent="0.15">
      <c r="V214" s="36"/>
    </row>
    <row r="215" spans="22:22" x14ac:dyDescent="0.15">
      <c r="V215" s="36"/>
    </row>
    <row r="216" spans="22:22" x14ac:dyDescent="0.15">
      <c r="V216" s="36"/>
    </row>
    <row r="217" spans="22:22" x14ac:dyDescent="0.15">
      <c r="V217" s="36"/>
    </row>
    <row r="218" spans="22:22" x14ac:dyDescent="0.15">
      <c r="V218" s="36"/>
    </row>
    <row r="219" spans="22:22" x14ac:dyDescent="0.15">
      <c r="V219" s="36"/>
    </row>
    <row r="220" spans="22:22" x14ac:dyDescent="0.15">
      <c r="V220" s="36"/>
    </row>
    <row r="221" spans="22:22" x14ac:dyDescent="0.15">
      <c r="V221" s="36"/>
    </row>
    <row r="222" spans="22:22" x14ac:dyDescent="0.15">
      <c r="V222" s="36"/>
    </row>
    <row r="223" spans="22:22" x14ac:dyDescent="0.15">
      <c r="V223" s="36"/>
    </row>
    <row r="224" spans="22:22" x14ac:dyDescent="0.15">
      <c r="V224" s="36"/>
    </row>
    <row r="225" spans="22:22" x14ac:dyDescent="0.15">
      <c r="V225" s="36"/>
    </row>
    <row r="226" spans="22:22" x14ac:dyDescent="0.15">
      <c r="V226" s="36"/>
    </row>
    <row r="227" spans="22:22" x14ac:dyDescent="0.15">
      <c r="V227" s="36"/>
    </row>
    <row r="228" spans="22:22" x14ac:dyDescent="0.15">
      <c r="V228" s="36"/>
    </row>
    <row r="229" spans="22:22" x14ac:dyDescent="0.15">
      <c r="V229" s="36"/>
    </row>
    <row r="230" spans="22:22" x14ac:dyDescent="0.15">
      <c r="V230" s="36"/>
    </row>
    <row r="231" spans="22:22" x14ac:dyDescent="0.15">
      <c r="V231" s="36"/>
    </row>
    <row r="232" spans="22:22" x14ac:dyDescent="0.15">
      <c r="V232" s="36"/>
    </row>
    <row r="233" spans="22:22" x14ac:dyDescent="0.15">
      <c r="V233" s="36"/>
    </row>
    <row r="234" spans="22:22" x14ac:dyDescent="0.15">
      <c r="V234" s="36"/>
    </row>
    <row r="235" spans="22:22" x14ac:dyDescent="0.15">
      <c r="V235" s="36"/>
    </row>
    <row r="236" spans="22:22" x14ac:dyDescent="0.15">
      <c r="V236" s="36"/>
    </row>
    <row r="237" spans="22:22" x14ac:dyDescent="0.15">
      <c r="V237" s="36"/>
    </row>
    <row r="238" spans="22:22" x14ac:dyDescent="0.15">
      <c r="V238" s="36"/>
    </row>
    <row r="239" spans="22:22" x14ac:dyDescent="0.15">
      <c r="V239" s="36"/>
    </row>
    <row r="240" spans="22:22" x14ac:dyDescent="0.15">
      <c r="V240" s="36"/>
    </row>
    <row r="241" spans="22:22" x14ac:dyDescent="0.15">
      <c r="V241" s="36"/>
    </row>
    <row r="242" spans="22:22" x14ac:dyDescent="0.15">
      <c r="V242" s="36"/>
    </row>
    <row r="243" spans="22:22" x14ac:dyDescent="0.15">
      <c r="V243" s="36"/>
    </row>
    <row r="244" spans="22:22" x14ac:dyDescent="0.15">
      <c r="V244" s="36"/>
    </row>
    <row r="245" spans="22:22" x14ac:dyDescent="0.15">
      <c r="V245" s="36"/>
    </row>
    <row r="246" spans="22:22" x14ac:dyDescent="0.15">
      <c r="V246" s="36"/>
    </row>
    <row r="247" spans="22:22" x14ac:dyDescent="0.15">
      <c r="V247" s="36"/>
    </row>
    <row r="248" spans="22:22" x14ac:dyDescent="0.15">
      <c r="V248" s="36"/>
    </row>
    <row r="249" spans="22:22" x14ac:dyDescent="0.15">
      <c r="V249" s="36"/>
    </row>
    <row r="250" spans="22:22" x14ac:dyDescent="0.15">
      <c r="V250" s="36"/>
    </row>
    <row r="251" spans="22:22" x14ac:dyDescent="0.15">
      <c r="V251" s="36"/>
    </row>
    <row r="252" spans="22:22" x14ac:dyDescent="0.15">
      <c r="V252" s="36"/>
    </row>
    <row r="253" spans="22:22" x14ac:dyDescent="0.15">
      <c r="V253" s="36"/>
    </row>
    <row r="254" spans="22:22" x14ac:dyDescent="0.15">
      <c r="V254" s="36"/>
    </row>
    <row r="255" spans="22:22" x14ac:dyDescent="0.15">
      <c r="V255" s="36"/>
    </row>
    <row r="256" spans="22:22" x14ac:dyDescent="0.15">
      <c r="V256" s="36"/>
    </row>
    <row r="257" spans="22:22" x14ac:dyDescent="0.15">
      <c r="V257" s="36"/>
    </row>
    <row r="258" spans="22:22" x14ac:dyDescent="0.15">
      <c r="V258" s="36"/>
    </row>
    <row r="259" spans="22:22" x14ac:dyDescent="0.15">
      <c r="V259" s="36"/>
    </row>
    <row r="260" spans="22:22" x14ac:dyDescent="0.15">
      <c r="V260" s="36"/>
    </row>
    <row r="261" spans="22:22" x14ac:dyDescent="0.15">
      <c r="V261" s="36"/>
    </row>
    <row r="262" spans="22:22" x14ac:dyDescent="0.15">
      <c r="V262" s="36"/>
    </row>
    <row r="263" spans="22:22" x14ac:dyDescent="0.15">
      <c r="V263" s="36"/>
    </row>
    <row r="264" spans="22:22" x14ac:dyDescent="0.15">
      <c r="V264" s="36"/>
    </row>
    <row r="265" spans="22:22" x14ac:dyDescent="0.15">
      <c r="V265" s="36"/>
    </row>
    <row r="266" spans="22:22" x14ac:dyDescent="0.15">
      <c r="V266" s="36"/>
    </row>
    <row r="267" spans="22:22" x14ac:dyDescent="0.15">
      <c r="V267" s="36"/>
    </row>
    <row r="268" spans="22:22" x14ac:dyDescent="0.15">
      <c r="V268" s="36"/>
    </row>
    <row r="269" spans="22:22" x14ac:dyDescent="0.15">
      <c r="V269" s="36"/>
    </row>
    <row r="270" spans="22:22" x14ac:dyDescent="0.15">
      <c r="V270" s="36"/>
    </row>
    <row r="271" spans="22:22" x14ac:dyDescent="0.15">
      <c r="V271" s="36"/>
    </row>
    <row r="272" spans="22:22" x14ac:dyDescent="0.15">
      <c r="V272" s="36"/>
    </row>
    <row r="273" spans="22:22" x14ac:dyDescent="0.15">
      <c r="V273" s="36"/>
    </row>
    <row r="274" spans="22:22" x14ac:dyDescent="0.15">
      <c r="V274" s="36"/>
    </row>
    <row r="275" spans="22:22" x14ac:dyDescent="0.15">
      <c r="V275" s="36"/>
    </row>
    <row r="276" spans="22:22" x14ac:dyDescent="0.15">
      <c r="V276" s="36"/>
    </row>
    <row r="277" spans="22:22" x14ac:dyDescent="0.15">
      <c r="V277" s="36"/>
    </row>
  </sheetData>
  <mergeCells count="9">
    <mergeCell ref="B2:F2"/>
    <mergeCell ref="K5:L5"/>
    <mergeCell ref="M4:N4"/>
    <mergeCell ref="I5:J5"/>
    <mergeCell ref="M5:N5"/>
    <mergeCell ref="C4:C5"/>
    <mergeCell ref="D4:D5"/>
    <mergeCell ref="I4:L4"/>
    <mergeCell ref="E4:F5"/>
  </mergeCells>
  <phoneticPr fontId="4"/>
  <conditionalFormatting sqref="F6:F65 N6:N65 K26:K65 H6:H65 J6:J65">
    <cfRule type="cellIs" dxfId="56" priority="24" operator="greaterThan">
      <formula>0</formula>
    </cfRule>
  </conditionalFormatting>
  <conditionalFormatting sqref="E7:E65">
    <cfRule type="cellIs" dxfId="55" priority="9" operator="equal">
      <formula>"入力→"</formula>
    </cfRule>
  </conditionalFormatting>
  <conditionalFormatting sqref="L6:L65">
    <cfRule type="notContainsBlanks" dxfId="54" priority="25">
      <formula>LEN(TRIM(L6))&gt;0</formula>
    </cfRule>
  </conditionalFormatting>
  <conditionalFormatting sqref="I6:I65">
    <cfRule type="cellIs" dxfId="53" priority="14" operator="equal">
      <formula>"入力→"</formula>
    </cfRule>
  </conditionalFormatting>
  <conditionalFormatting sqref="M6:M65">
    <cfRule type="cellIs" dxfId="52" priority="8" operator="equal">
      <formula>"入力→"</formula>
    </cfRule>
  </conditionalFormatting>
  <conditionalFormatting sqref="D6:D65">
    <cfRule type="notContainsBlanks" dxfId="51" priority="27">
      <formula>LEN(TRIM(D6))&gt;0</formula>
    </cfRule>
  </conditionalFormatting>
  <conditionalFormatting sqref="C6:C65">
    <cfRule type="cellIs" dxfId="50" priority="6" operator="equal">
      <formula>"入力不可"</formula>
    </cfRule>
  </conditionalFormatting>
  <conditionalFormatting sqref="B6">
    <cfRule type="expression" dxfId="49" priority="3">
      <formula>LEN(B6)&gt;0</formula>
    </cfRule>
  </conditionalFormatting>
  <conditionalFormatting sqref="B7:B65">
    <cfRule type="expression" dxfId="48" priority="2">
      <formula>LEN(B7)&gt;0</formula>
    </cfRule>
  </conditionalFormatting>
  <conditionalFormatting sqref="E6">
    <cfRule type="cellIs" dxfId="47" priority="1" operator="equal">
      <formula>"入力→"</formula>
    </cfRule>
  </conditionalFormatting>
  <dataValidations count="5">
    <dataValidation type="list" showInputMessage="1" showErrorMessage="1" sqref="F6:F65" xr:uid="{00000000-0002-0000-0800-000000000000}">
      <formula1>"１年,２年,３年"</formula1>
    </dataValidation>
    <dataValidation type="list" showInputMessage="1" showErrorMessage="1" sqref="N6:N65" xr:uid="{00000000-0002-0000-0800-000001000000}">
      <formula1>$U$2:$U$3</formula1>
    </dataValidation>
    <dataValidation showInputMessage="1" showErrorMessage="1" sqref="L6:L65" xr:uid="{00000000-0002-0000-0800-000002000000}"/>
    <dataValidation type="list" allowBlank="1" showInputMessage="1" showErrorMessage="1" sqref="H6:H65" xr:uid="{00000000-0002-0000-0800-000003000000}">
      <formula1>",有り,なし"</formula1>
    </dataValidation>
    <dataValidation type="list" showInputMessage="1" showErrorMessage="1" sqref="J6:J65" xr:uid="{00000000-0002-0000-0800-000004000000}">
      <formula1>$S$2:$S$6</formula1>
    </dataValidation>
  </dataValidations>
  <pageMargins left="0.7" right="0.7" top="0.75" bottom="0.75" header="0.3" footer="0.3"/>
  <pageSetup paperSize="9" scale="75" orientation="portrait" r:id="rId1"/>
  <rowBreaks count="1" manualBreakCount="1">
    <brk id="65" min="1" max="13" man="1"/>
  </rowBreaks>
  <ignoredErrors>
    <ignoredError sqref="I10:I65 I6:I9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800-000005000000}">
          <x14:formula1>
            <xm:f>初期設定!$D$11:$D$18</xm:f>
          </x14:formula1>
          <xm:sqref>B6:B65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初期設定</vt:lpstr>
      <vt:lpstr>Ⅰ</vt:lpstr>
      <vt:lpstr>Ⅱ</vt:lpstr>
      <vt:lpstr>Ⅲ１</vt:lpstr>
      <vt:lpstr>Ⅲ２</vt:lpstr>
      <vt:lpstr>Ⅳ１</vt:lpstr>
      <vt:lpstr>Ⅳ２</vt:lpstr>
      <vt:lpstr>Ⅴ１</vt:lpstr>
      <vt:lpstr>Ⅴ２</vt:lpstr>
      <vt:lpstr>Ⅵ１</vt:lpstr>
      <vt:lpstr>Ⅵ２</vt:lpstr>
      <vt:lpstr>Ⅰ!Print_Area</vt:lpstr>
      <vt:lpstr>Ⅱ!Print_Area</vt:lpstr>
      <vt:lpstr>Ⅲ１!Print_Area</vt:lpstr>
      <vt:lpstr>Ⅳ１!Print_Area</vt:lpstr>
      <vt:lpstr>Ⅳ２!Print_Area</vt:lpstr>
      <vt:lpstr>Ⅴ１!Print_Area</vt:lpstr>
      <vt:lpstr>Ⅴ２!Print_Area</vt:lpstr>
      <vt:lpstr>Ⅵ１!Print_Area</vt:lpstr>
      <vt:lpstr>Ⅵ２!Print_Area</vt:lpstr>
      <vt:lpstr>非表示</vt:lpstr>
      <vt:lpstr>表示</vt:lpstr>
    </vt:vector>
  </TitlesOfParts>
  <Company>宮崎県教育庁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宮崎県教育庁</dc:creator>
  <cp:lastModifiedBy>Owner</cp:lastModifiedBy>
  <cp:lastPrinted>2022-06-08T02:30:14Z</cp:lastPrinted>
  <dcterms:created xsi:type="dcterms:W3CDTF">2017-10-12T02:11:16Z</dcterms:created>
  <dcterms:modified xsi:type="dcterms:W3CDTF">2022-08-30T01:07:22Z</dcterms:modified>
</cp:coreProperties>
</file>