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1.xml" ContentType="application/vnd.ms-excel.controlpropertie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xl/drawings/drawing10.xml" ContentType="application/vnd.openxmlformats-officedocument.drawing+xml"/>
  <Override PartName="/xl/ctrlProps/ctrlProp2.xml" ContentType="application/vnd.ms-excel.controlproperties+xml"/>
  <Override PartName="/xl/comments6.xml" ContentType="application/vnd.openxmlformats-officedocument.spreadsheetml.comments+xml"/>
  <Override PartName="/xl/drawings/drawing11.xml" ContentType="application/vnd.openxmlformats-officedocument.drawing+xml"/>
  <Override PartName="/xl/ctrlProps/ctrlProp3.xml" ContentType="application/vnd.ms-excel.controlpropertie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02_高総文祭\二次申込\"/>
    </mc:Choice>
  </mc:AlternateContent>
  <xr:revisionPtr revIDLastSave="0" documentId="13_ncr:1_{C64088BC-1BF7-43CF-A1C8-065C19F0D536}" xr6:coauthVersionLast="45" xr6:coauthVersionMax="45" xr10:uidLastSave="{00000000-0000-0000-0000-000000000000}"/>
  <bookViews>
    <workbookView xWindow="-120" yWindow="-120" windowWidth="19440" windowHeight="11640" firstSheet="1" activeTab="1" xr2:uid="{1E47E10C-773E-497B-91FF-A0306F0A1FA4}"/>
  </bookViews>
  <sheets>
    <sheet name="初期設定" sheetId="2" state="hidden" r:id="rId1"/>
    <sheet name="Ⅰ" sheetId="1" r:id="rId2"/>
    <sheet name="Ⅱ" sheetId="3" state="hidden" r:id="rId3"/>
    <sheet name="Ⅲ１" sheetId="4" state="hidden" r:id="rId4"/>
    <sheet name="Ⅲ２" sheetId="5" r:id="rId5"/>
    <sheet name="Ⅳ１" sheetId="6" state="hidden" r:id="rId6"/>
    <sheet name="Ⅳ２" sheetId="7" r:id="rId7"/>
    <sheet name="Ⅴ１" sheetId="8" state="hidden" r:id="rId8"/>
    <sheet name="Ⅴ２" sheetId="9" r:id="rId9"/>
    <sheet name="Ⅵ１" sheetId="11" state="hidden" r:id="rId10"/>
    <sheet name="Ⅵ２" sheetId="10" r:id="rId11"/>
  </sheets>
  <definedNames>
    <definedName name="_xlnm.Print_Area" localSheetId="9">Ⅵ１!$A$1:$Q$129</definedName>
    <definedName name="_xlnm.Print_Area" localSheetId="10">Ⅵ２!$A$1:$Q$129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6" i="10" l="1"/>
  <c r="B42" i="10"/>
  <c r="C126" i="10" l="1"/>
  <c r="C92" i="10"/>
  <c r="M21" i="10" l="1"/>
  <c r="C21" i="10"/>
  <c r="D21" i="10"/>
  <c r="R3" i="9"/>
  <c r="R4" i="9"/>
  <c r="K3" i="10"/>
  <c r="I3" i="10"/>
  <c r="H100" i="2" l="1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D99" i="11" l="1"/>
  <c r="M15" i="10" l="1"/>
  <c r="G15" i="10"/>
  <c r="C15" i="10"/>
  <c r="M15" i="11"/>
  <c r="G15" i="11"/>
  <c r="C15" i="11" l="1"/>
  <c r="Q90" i="10" l="1"/>
  <c r="P90" i="10"/>
  <c r="Q89" i="10"/>
  <c r="P89" i="10"/>
  <c r="Q88" i="10"/>
  <c r="P88" i="10"/>
  <c r="Q87" i="10"/>
  <c r="P87" i="10"/>
  <c r="Q86" i="10"/>
  <c r="P86" i="10"/>
  <c r="Q85" i="10"/>
  <c r="P85" i="10"/>
  <c r="Q84" i="10"/>
  <c r="P84" i="10"/>
  <c r="Q83" i="10"/>
  <c r="P83" i="10"/>
  <c r="Q82" i="10"/>
  <c r="P82" i="10"/>
  <c r="Q81" i="10"/>
  <c r="P81" i="10"/>
  <c r="Q80" i="10"/>
  <c r="P80" i="10"/>
  <c r="Q79" i="10"/>
  <c r="P79" i="10"/>
  <c r="Q78" i="10"/>
  <c r="P78" i="10"/>
  <c r="Q77" i="10"/>
  <c r="P77" i="10"/>
  <c r="Q76" i="10"/>
  <c r="P76" i="10"/>
  <c r="Q75" i="10"/>
  <c r="P75" i="10"/>
  <c r="Q74" i="10"/>
  <c r="P74" i="10"/>
  <c r="Q73" i="10"/>
  <c r="P73" i="10"/>
  <c r="Q72" i="10"/>
  <c r="P72" i="10"/>
  <c r="Q71" i="10"/>
  <c r="P71" i="10"/>
  <c r="Q70" i="10"/>
  <c r="P70" i="10"/>
  <c r="Q69" i="10"/>
  <c r="P69" i="10"/>
  <c r="Q68" i="10"/>
  <c r="P68" i="10"/>
  <c r="Q67" i="10"/>
  <c r="P67" i="10"/>
  <c r="Q66" i="10"/>
  <c r="P66" i="10"/>
  <c r="Q65" i="10"/>
  <c r="P65" i="10"/>
  <c r="Q64" i="10"/>
  <c r="P64" i="10"/>
  <c r="Q63" i="10"/>
  <c r="P63" i="10"/>
  <c r="Q62" i="10"/>
  <c r="P62" i="10"/>
  <c r="Q61" i="10"/>
  <c r="P61" i="10"/>
  <c r="Q60" i="10"/>
  <c r="P60" i="10"/>
  <c r="Q59" i="10"/>
  <c r="P59" i="10"/>
  <c r="Q58" i="10"/>
  <c r="P58" i="10"/>
  <c r="Q57" i="10"/>
  <c r="P57" i="10"/>
  <c r="Q56" i="10"/>
  <c r="P56" i="10"/>
  <c r="Q55" i="10"/>
  <c r="Q54" i="10"/>
  <c r="Q53" i="10"/>
  <c r="Q52" i="10"/>
  <c r="Q51" i="10"/>
  <c r="Q124" i="10"/>
  <c r="P124" i="10"/>
  <c r="Q123" i="10"/>
  <c r="P123" i="10"/>
  <c r="Q122" i="10"/>
  <c r="P122" i="10"/>
  <c r="Q121" i="10"/>
  <c r="P121" i="10"/>
  <c r="Q120" i="10"/>
  <c r="P120" i="10"/>
  <c r="Q119" i="10"/>
  <c r="P119" i="10"/>
  <c r="Q118" i="10"/>
  <c r="P118" i="10"/>
  <c r="Q117" i="10"/>
  <c r="P117" i="10"/>
  <c r="Q116" i="10"/>
  <c r="P116" i="10"/>
  <c r="Q115" i="10"/>
  <c r="P115" i="10"/>
  <c r="Q114" i="10"/>
  <c r="P114" i="10"/>
  <c r="Q113" i="10"/>
  <c r="P113" i="10"/>
  <c r="Q112" i="10"/>
  <c r="P112" i="10"/>
  <c r="Q111" i="10"/>
  <c r="P111" i="10"/>
  <c r="Q110" i="10"/>
  <c r="P110" i="10"/>
  <c r="Q109" i="10"/>
  <c r="P109" i="10"/>
  <c r="Q108" i="10"/>
  <c r="P108" i="10"/>
  <c r="Q107" i="10"/>
  <c r="P107" i="10"/>
  <c r="Q106" i="10"/>
  <c r="P106" i="10"/>
  <c r="Q105" i="10"/>
  <c r="P105" i="10"/>
  <c r="Q124" i="11"/>
  <c r="P124" i="11"/>
  <c r="Q123" i="11"/>
  <c r="P123" i="11"/>
  <c r="Q122" i="11"/>
  <c r="P122" i="11"/>
  <c r="Q121" i="11"/>
  <c r="P121" i="11"/>
  <c r="Q120" i="11"/>
  <c r="P120" i="11"/>
  <c r="Q119" i="11"/>
  <c r="P119" i="11"/>
  <c r="Q118" i="11"/>
  <c r="P118" i="11"/>
  <c r="Q117" i="11"/>
  <c r="P117" i="11"/>
  <c r="Q116" i="11"/>
  <c r="P116" i="11"/>
  <c r="Q115" i="11"/>
  <c r="P115" i="11"/>
  <c r="Q114" i="11"/>
  <c r="P114" i="11"/>
  <c r="Q113" i="11"/>
  <c r="P113" i="11"/>
  <c r="Q112" i="11"/>
  <c r="P112" i="11"/>
  <c r="Q111" i="11"/>
  <c r="P111" i="11"/>
  <c r="Q110" i="11"/>
  <c r="P110" i="11"/>
  <c r="Q109" i="11"/>
  <c r="P109" i="11"/>
  <c r="Q108" i="11"/>
  <c r="P108" i="11"/>
  <c r="Q107" i="11"/>
  <c r="P107" i="11"/>
  <c r="Q106" i="11"/>
  <c r="P106" i="11"/>
  <c r="Q105" i="11"/>
  <c r="P105" i="11"/>
  <c r="Q90" i="11"/>
  <c r="P90" i="11"/>
  <c r="Q89" i="11"/>
  <c r="P89" i="11"/>
  <c r="Q88" i="11"/>
  <c r="P88" i="11"/>
  <c r="Q87" i="11"/>
  <c r="P87" i="11"/>
  <c r="Q86" i="11"/>
  <c r="P86" i="11"/>
  <c r="Q85" i="11"/>
  <c r="P85" i="11"/>
  <c r="Q84" i="11"/>
  <c r="P84" i="11"/>
  <c r="Q83" i="11"/>
  <c r="P83" i="11"/>
  <c r="Q82" i="11"/>
  <c r="P82" i="11"/>
  <c r="Q81" i="11"/>
  <c r="P81" i="11"/>
  <c r="Q80" i="11"/>
  <c r="P80" i="11"/>
  <c r="Q79" i="11"/>
  <c r="P79" i="11"/>
  <c r="Q78" i="11"/>
  <c r="P78" i="11"/>
  <c r="Q77" i="11"/>
  <c r="P77" i="11"/>
  <c r="Q76" i="11"/>
  <c r="P76" i="11"/>
  <c r="Q75" i="11"/>
  <c r="P75" i="11"/>
  <c r="Q74" i="11"/>
  <c r="P74" i="11"/>
  <c r="Q73" i="11"/>
  <c r="P73" i="11"/>
  <c r="Q72" i="11"/>
  <c r="P72" i="11"/>
  <c r="Q71" i="11"/>
  <c r="P71" i="11"/>
  <c r="Q70" i="11"/>
  <c r="P70" i="11"/>
  <c r="Q69" i="11"/>
  <c r="P69" i="11"/>
  <c r="Q68" i="11"/>
  <c r="P68" i="11"/>
  <c r="Q67" i="11"/>
  <c r="P67" i="11"/>
  <c r="Q66" i="11"/>
  <c r="P66" i="11"/>
  <c r="Q65" i="11"/>
  <c r="P65" i="11"/>
  <c r="Q64" i="11"/>
  <c r="P64" i="11"/>
  <c r="Q63" i="11"/>
  <c r="P63" i="11"/>
  <c r="Q62" i="11"/>
  <c r="P62" i="11"/>
  <c r="Q61" i="11"/>
  <c r="P61" i="11"/>
  <c r="Q60" i="11"/>
  <c r="P60" i="11"/>
  <c r="Q59" i="11"/>
  <c r="P59" i="11"/>
  <c r="Q58" i="11"/>
  <c r="P58" i="11"/>
  <c r="Q57" i="11"/>
  <c r="P57" i="11"/>
  <c r="Q56" i="11"/>
  <c r="P56" i="11"/>
  <c r="Q55" i="11"/>
  <c r="P55" i="11"/>
  <c r="Q54" i="11"/>
  <c r="P54" i="11"/>
  <c r="Q53" i="11"/>
  <c r="P53" i="11"/>
  <c r="Q52" i="11"/>
  <c r="P52" i="11"/>
  <c r="Q51" i="11"/>
  <c r="P51" i="11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P55" i="10" s="1"/>
  <c r="O9" i="9"/>
  <c r="P54" i="10" s="1"/>
  <c r="O8" i="9"/>
  <c r="P53" i="10" s="1"/>
  <c r="O7" i="9"/>
  <c r="P52" i="10" s="1"/>
  <c r="O6" i="9"/>
  <c r="P51" i="10" s="1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E65" i="8" l="1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M129" i="10" l="1"/>
  <c r="O124" i="10"/>
  <c r="N124" i="10"/>
  <c r="M124" i="10"/>
  <c r="K124" i="10"/>
  <c r="J124" i="10"/>
  <c r="I124" i="10"/>
  <c r="G124" i="10"/>
  <c r="F124" i="10"/>
  <c r="E124" i="10"/>
  <c r="D124" i="10"/>
  <c r="C124" i="10"/>
  <c r="O123" i="10"/>
  <c r="N123" i="10"/>
  <c r="M123" i="10"/>
  <c r="K123" i="10"/>
  <c r="J123" i="10"/>
  <c r="I123" i="10"/>
  <c r="G123" i="10"/>
  <c r="F123" i="10"/>
  <c r="E123" i="10"/>
  <c r="D123" i="10"/>
  <c r="C123" i="10"/>
  <c r="O122" i="10"/>
  <c r="N122" i="10"/>
  <c r="M122" i="10"/>
  <c r="K122" i="10"/>
  <c r="J122" i="10"/>
  <c r="I122" i="10"/>
  <c r="G122" i="10"/>
  <c r="F122" i="10"/>
  <c r="E122" i="10"/>
  <c r="D122" i="10"/>
  <c r="C122" i="10"/>
  <c r="O121" i="10"/>
  <c r="N121" i="10"/>
  <c r="M121" i="10"/>
  <c r="K121" i="10"/>
  <c r="J121" i="10"/>
  <c r="I121" i="10"/>
  <c r="G121" i="10"/>
  <c r="F121" i="10"/>
  <c r="E121" i="10"/>
  <c r="D121" i="10"/>
  <c r="C121" i="10"/>
  <c r="O120" i="10"/>
  <c r="N120" i="10"/>
  <c r="M120" i="10"/>
  <c r="K120" i="10"/>
  <c r="J120" i="10"/>
  <c r="I120" i="10"/>
  <c r="G120" i="10"/>
  <c r="F120" i="10"/>
  <c r="E120" i="10"/>
  <c r="D120" i="10"/>
  <c r="C120" i="10"/>
  <c r="O119" i="10"/>
  <c r="N119" i="10"/>
  <c r="M119" i="10"/>
  <c r="K119" i="10"/>
  <c r="J119" i="10"/>
  <c r="I119" i="10"/>
  <c r="G119" i="10"/>
  <c r="F119" i="10"/>
  <c r="E119" i="10"/>
  <c r="D119" i="10"/>
  <c r="C119" i="10"/>
  <c r="O118" i="10"/>
  <c r="N118" i="10"/>
  <c r="M118" i="10"/>
  <c r="K118" i="10"/>
  <c r="J118" i="10"/>
  <c r="I118" i="10"/>
  <c r="G118" i="10"/>
  <c r="F118" i="10"/>
  <c r="E118" i="10"/>
  <c r="D118" i="10"/>
  <c r="C118" i="10"/>
  <c r="O117" i="10"/>
  <c r="M117" i="10"/>
  <c r="K117" i="10"/>
  <c r="I117" i="10"/>
  <c r="G117" i="10"/>
  <c r="E117" i="10"/>
  <c r="D117" i="10"/>
  <c r="C117" i="10"/>
  <c r="O116" i="10"/>
  <c r="M116" i="10"/>
  <c r="K116" i="10"/>
  <c r="I116" i="10"/>
  <c r="G116" i="10"/>
  <c r="F116" i="10"/>
  <c r="E116" i="10"/>
  <c r="D116" i="10"/>
  <c r="C116" i="10"/>
  <c r="O115" i="10"/>
  <c r="N115" i="10"/>
  <c r="M115" i="10"/>
  <c r="K115" i="10"/>
  <c r="J115" i="10"/>
  <c r="I115" i="10"/>
  <c r="G115" i="10"/>
  <c r="F115" i="10"/>
  <c r="E115" i="10"/>
  <c r="D115" i="10"/>
  <c r="C115" i="10"/>
  <c r="O114" i="10"/>
  <c r="N114" i="10"/>
  <c r="M114" i="10"/>
  <c r="K114" i="10"/>
  <c r="J114" i="10"/>
  <c r="I114" i="10"/>
  <c r="G114" i="10"/>
  <c r="F114" i="10"/>
  <c r="E114" i="10"/>
  <c r="D114" i="10"/>
  <c r="C114" i="10"/>
  <c r="O113" i="10"/>
  <c r="N113" i="10"/>
  <c r="M113" i="10"/>
  <c r="K113" i="10"/>
  <c r="J113" i="10"/>
  <c r="I113" i="10"/>
  <c r="G113" i="10"/>
  <c r="F113" i="10"/>
  <c r="E113" i="10"/>
  <c r="D113" i="10"/>
  <c r="C113" i="10"/>
  <c r="O112" i="10"/>
  <c r="N112" i="10"/>
  <c r="M112" i="10"/>
  <c r="K112" i="10"/>
  <c r="J112" i="10"/>
  <c r="I112" i="10"/>
  <c r="G112" i="10"/>
  <c r="F112" i="10"/>
  <c r="E112" i="10"/>
  <c r="D112" i="10"/>
  <c r="C112" i="10"/>
  <c r="O111" i="10"/>
  <c r="N111" i="10"/>
  <c r="M111" i="10"/>
  <c r="K111" i="10"/>
  <c r="J111" i="10"/>
  <c r="I111" i="10"/>
  <c r="G111" i="10"/>
  <c r="F111" i="10"/>
  <c r="E111" i="10"/>
  <c r="D111" i="10"/>
  <c r="C111" i="10"/>
  <c r="O110" i="10"/>
  <c r="N110" i="10"/>
  <c r="M110" i="10"/>
  <c r="K110" i="10"/>
  <c r="J110" i="10"/>
  <c r="I110" i="10"/>
  <c r="G110" i="10"/>
  <c r="F110" i="10"/>
  <c r="E110" i="10"/>
  <c r="D110" i="10"/>
  <c r="C110" i="10"/>
  <c r="O109" i="10"/>
  <c r="N109" i="10"/>
  <c r="M109" i="10"/>
  <c r="K109" i="10"/>
  <c r="J109" i="10"/>
  <c r="I109" i="10"/>
  <c r="G109" i="10"/>
  <c r="F109" i="10"/>
  <c r="E109" i="10"/>
  <c r="D109" i="10"/>
  <c r="C109" i="10"/>
  <c r="O108" i="10"/>
  <c r="N108" i="10"/>
  <c r="M108" i="10"/>
  <c r="K108" i="10"/>
  <c r="J108" i="10"/>
  <c r="I108" i="10"/>
  <c r="G108" i="10"/>
  <c r="F108" i="10"/>
  <c r="E108" i="10"/>
  <c r="D108" i="10"/>
  <c r="C108" i="10"/>
  <c r="O107" i="10"/>
  <c r="N107" i="10"/>
  <c r="M107" i="10"/>
  <c r="K107" i="10"/>
  <c r="J107" i="10"/>
  <c r="I107" i="10"/>
  <c r="G107" i="10"/>
  <c r="F107" i="10"/>
  <c r="E107" i="10"/>
  <c r="D107" i="10"/>
  <c r="C107" i="10"/>
  <c r="O106" i="10"/>
  <c r="N106" i="10"/>
  <c r="M106" i="10"/>
  <c r="K106" i="10"/>
  <c r="J106" i="10"/>
  <c r="I106" i="10"/>
  <c r="G106" i="10"/>
  <c r="F106" i="10"/>
  <c r="E106" i="10"/>
  <c r="D106" i="10"/>
  <c r="C106" i="10"/>
  <c r="O105" i="10"/>
  <c r="N105" i="10"/>
  <c r="M105" i="10"/>
  <c r="K105" i="10"/>
  <c r="J105" i="10"/>
  <c r="I105" i="10"/>
  <c r="G105" i="10"/>
  <c r="F105" i="10"/>
  <c r="E105" i="10"/>
  <c r="D105" i="10"/>
  <c r="C105" i="10"/>
  <c r="I101" i="10"/>
  <c r="D99" i="10"/>
  <c r="M95" i="10"/>
  <c r="O90" i="10"/>
  <c r="N90" i="10"/>
  <c r="M90" i="10"/>
  <c r="K90" i="10"/>
  <c r="J90" i="10"/>
  <c r="I90" i="10"/>
  <c r="G90" i="10"/>
  <c r="F90" i="10"/>
  <c r="E90" i="10"/>
  <c r="D90" i="10"/>
  <c r="C90" i="10"/>
  <c r="O89" i="10"/>
  <c r="N89" i="10"/>
  <c r="M89" i="10"/>
  <c r="K89" i="10"/>
  <c r="J89" i="10"/>
  <c r="I89" i="10"/>
  <c r="G89" i="10"/>
  <c r="F89" i="10"/>
  <c r="E89" i="10"/>
  <c r="D89" i="10"/>
  <c r="C89" i="10"/>
  <c r="O88" i="10"/>
  <c r="N88" i="10"/>
  <c r="M88" i="10"/>
  <c r="K88" i="10"/>
  <c r="J88" i="10"/>
  <c r="I88" i="10"/>
  <c r="G88" i="10"/>
  <c r="F88" i="10"/>
  <c r="E88" i="10"/>
  <c r="D88" i="10"/>
  <c r="C88" i="10"/>
  <c r="O87" i="10"/>
  <c r="N87" i="10"/>
  <c r="M87" i="10"/>
  <c r="K87" i="10"/>
  <c r="J87" i="10"/>
  <c r="I87" i="10"/>
  <c r="G87" i="10"/>
  <c r="F87" i="10"/>
  <c r="E87" i="10"/>
  <c r="D87" i="10"/>
  <c r="C87" i="10"/>
  <c r="O86" i="10"/>
  <c r="N86" i="10"/>
  <c r="M86" i="10"/>
  <c r="K86" i="10"/>
  <c r="J86" i="10"/>
  <c r="I86" i="10"/>
  <c r="G86" i="10"/>
  <c r="F86" i="10"/>
  <c r="E86" i="10"/>
  <c r="D86" i="10"/>
  <c r="C86" i="10"/>
  <c r="O85" i="10"/>
  <c r="N85" i="10"/>
  <c r="M85" i="10"/>
  <c r="K85" i="10"/>
  <c r="J85" i="10"/>
  <c r="I85" i="10"/>
  <c r="G85" i="10"/>
  <c r="F85" i="10"/>
  <c r="E85" i="10"/>
  <c r="D85" i="10"/>
  <c r="C85" i="10"/>
  <c r="O84" i="10"/>
  <c r="N84" i="10"/>
  <c r="M84" i="10"/>
  <c r="K84" i="10"/>
  <c r="J84" i="10"/>
  <c r="I84" i="10"/>
  <c r="G84" i="10"/>
  <c r="F84" i="10"/>
  <c r="E84" i="10"/>
  <c r="D84" i="10"/>
  <c r="C84" i="10"/>
  <c r="O83" i="10"/>
  <c r="N83" i="10"/>
  <c r="M83" i="10"/>
  <c r="K83" i="10"/>
  <c r="J83" i="10"/>
  <c r="I83" i="10"/>
  <c r="G83" i="10"/>
  <c r="F83" i="10"/>
  <c r="E83" i="10"/>
  <c r="D83" i="10"/>
  <c r="C83" i="10"/>
  <c r="O82" i="10"/>
  <c r="N82" i="10"/>
  <c r="M82" i="10"/>
  <c r="K82" i="10"/>
  <c r="J82" i="10"/>
  <c r="I82" i="10"/>
  <c r="G82" i="10"/>
  <c r="F82" i="10"/>
  <c r="E82" i="10"/>
  <c r="D82" i="10"/>
  <c r="C82" i="10"/>
  <c r="O81" i="10"/>
  <c r="N81" i="10"/>
  <c r="M81" i="10"/>
  <c r="K81" i="10"/>
  <c r="J81" i="10"/>
  <c r="I81" i="10"/>
  <c r="G81" i="10"/>
  <c r="F81" i="10"/>
  <c r="E81" i="10"/>
  <c r="D81" i="10"/>
  <c r="C81" i="10"/>
  <c r="O80" i="10"/>
  <c r="N80" i="10"/>
  <c r="M80" i="10"/>
  <c r="K80" i="10"/>
  <c r="J80" i="10"/>
  <c r="I80" i="10"/>
  <c r="G80" i="10"/>
  <c r="F80" i="10"/>
  <c r="E80" i="10"/>
  <c r="D80" i="10"/>
  <c r="C80" i="10"/>
  <c r="O79" i="10"/>
  <c r="N79" i="10"/>
  <c r="M79" i="10"/>
  <c r="K79" i="10"/>
  <c r="J79" i="10"/>
  <c r="I79" i="10"/>
  <c r="G79" i="10"/>
  <c r="F79" i="10"/>
  <c r="E79" i="10"/>
  <c r="D79" i="10"/>
  <c r="C79" i="10"/>
  <c r="O78" i="10"/>
  <c r="N78" i="10"/>
  <c r="M78" i="10"/>
  <c r="K78" i="10"/>
  <c r="J78" i="10"/>
  <c r="I78" i="10"/>
  <c r="G78" i="10"/>
  <c r="F78" i="10"/>
  <c r="E78" i="10"/>
  <c r="D78" i="10"/>
  <c r="C78" i="10"/>
  <c r="O77" i="10"/>
  <c r="N77" i="10"/>
  <c r="M77" i="10"/>
  <c r="K77" i="10"/>
  <c r="J77" i="10"/>
  <c r="I77" i="10"/>
  <c r="G77" i="10"/>
  <c r="F77" i="10"/>
  <c r="E77" i="10"/>
  <c r="D77" i="10"/>
  <c r="C77" i="10"/>
  <c r="O76" i="10"/>
  <c r="N76" i="10"/>
  <c r="M76" i="10"/>
  <c r="K76" i="10"/>
  <c r="J76" i="10"/>
  <c r="I76" i="10"/>
  <c r="G76" i="10"/>
  <c r="F76" i="10"/>
  <c r="E76" i="10"/>
  <c r="D76" i="10"/>
  <c r="C76" i="10"/>
  <c r="O75" i="10"/>
  <c r="N75" i="10"/>
  <c r="M75" i="10"/>
  <c r="K75" i="10"/>
  <c r="J75" i="10"/>
  <c r="I75" i="10"/>
  <c r="G75" i="10"/>
  <c r="F75" i="10"/>
  <c r="E75" i="10"/>
  <c r="D75" i="10"/>
  <c r="C75" i="10"/>
  <c r="O74" i="10"/>
  <c r="N74" i="10"/>
  <c r="M74" i="10"/>
  <c r="K74" i="10"/>
  <c r="J74" i="10"/>
  <c r="I74" i="10"/>
  <c r="G74" i="10"/>
  <c r="F74" i="10"/>
  <c r="E74" i="10"/>
  <c r="D74" i="10"/>
  <c r="C74" i="10"/>
  <c r="O73" i="10"/>
  <c r="N73" i="10"/>
  <c r="M73" i="10"/>
  <c r="K73" i="10"/>
  <c r="J73" i="10"/>
  <c r="I73" i="10"/>
  <c r="G73" i="10"/>
  <c r="F73" i="10"/>
  <c r="E73" i="10"/>
  <c r="D73" i="10"/>
  <c r="C73" i="10"/>
  <c r="O72" i="10"/>
  <c r="N72" i="10"/>
  <c r="M72" i="10"/>
  <c r="K72" i="10"/>
  <c r="J72" i="10"/>
  <c r="I72" i="10"/>
  <c r="G72" i="10"/>
  <c r="F72" i="10"/>
  <c r="E72" i="10"/>
  <c r="D72" i="10"/>
  <c r="C72" i="10"/>
  <c r="O71" i="10"/>
  <c r="N71" i="10"/>
  <c r="M71" i="10"/>
  <c r="K71" i="10"/>
  <c r="J71" i="10"/>
  <c r="I71" i="10"/>
  <c r="G71" i="10"/>
  <c r="F71" i="10"/>
  <c r="E71" i="10"/>
  <c r="D71" i="10"/>
  <c r="C71" i="10"/>
  <c r="O70" i="10"/>
  <c r="N70" i="10"/>
  <c r="M70" i="10"/>
  <c r="K70" i="10"/>
  <c r="J70" i="10"/>
  <c r="I70" i="10"/>
  <c r="G70" i="10"/>
  <c r="F70" i="10"/>
  <c r="E70" i="10"/>
  <c r="D70" i="10"/>
  <c r="C70" i="10"/>
  <c r="O69" i="10"/>
  <c r="N69" i="10"/>
  <c r="M69" i="10"/>
  <c r="K69" i="10"/>
  <c r="J69" i="10"/>
  <c r="I69" i="10"/>
  <c r="G69" i="10"/>
  <c r="F69" i="10"/>
  <c r="E69" i="10"/>
  <c r="D69" i="10"/>
  <c r="C69" i="10"/>
  <c r="O68" i="10"/>
  <c r="N68" i="10"/>
  <c r="M68" i="10"/>
  <c r="K68" i="10"/>
  <c r="J68" i="10"/>
  <c r="I68" i="10"/>
  <c r="G68" i="10"/>
  <c r="F68" i="10"/>
  <c r="E68" i="10"/>
  <c r="D68" i="10"/>
  <c r="C68" i="10"/>
  <c r="O67" i="10"/>
  <c r="N67" i="10"/>
  <c r="M67" i="10"/>
  <c r="K67" i="10"/>
  <c r="J67" i="10"/>
  <c r="I67" i="10"/>
  <c r="G67" i="10"/>
  <c r="F67" i="10"/>
  <c r="E67" i="10"/>
  <c r="D67" i="10"/>
  <c r="C67" i="10"/>
  <c r="O66" i="10"/>
  <c r="M66" i="10"/>
  <c r="K66" i="10"/>
  <c r="I66" i="10"/>
  <c r="G66" i="10"/>
  <c r="F66" i="10"/>
  <c r="E66" i="10"/>
  <c r="D66" i="10"/>
  <c r="C66" i="10"/>
  <c r="O65" i="10"/>
  <c r="M65" i="10"/>
  <c r="K65" i="10"/>
  <c r="I65" i="10"/>
  <c r="G65" i="10"/>
  <c r="F65" i="10"/>
  <c r="E65" i="10"/>
  <c r="D65" i="10"/>
  <c r="C65" i="10"/>
  <c r="O64" i="10"/>
  <c r="M64" i="10"/>
  <c r="K64" i="10"/>
  <c r="I64" i="10"/>
  <c r="G64" i="10"/>
  <c r="F64" i="10"/>
  <c r="E64" i="10"/>
  <c r="D64" i="10"/>
  <c r="C64" i="10"/>
  <c r="O63" i="10"/>
  <c r="M63" i="10"/>
  <c r="K63" i="10"/>
  <c r="I63" i="10"/>
  <c r="G63" i="10"/>
  <c r="F63" i="10"/>
  <c r="E63" i="10"/>
  <c r="D63" i="10"/>
  <c r="C63" i="10"/>
  <c r="O62" i="10"/>
  <c r="M62" i="10"/>
  <c r="K62" i="10"/>
  <c r="I62" i="10"/>
  <c r="G62" i="10"/>
  <c r="F62" i="10"/>
  <c r="E62" i="10"/>
  <c r="D62" i="10"/>
  <c r="C62" i="10"/>
  <c r="O61" i="10"/>
  <c r="M61" i="10"/>
  <c r="K61" i="10"/>
  <c r="I61" i="10"/>
  <c r="G61" i="10"/>
  <c r="F61" i="10"/>
  <c r="E61" i="10"/>
  <c r="D61" i="10"/>
  <c r="C61" i="10"/>
  <c r="O60" i="10"/>
  <c r="M60" i="10"/>
  <c r="K60" i="10"/>
  <c r="I60" i="10"/>
  <c r="G60" i="10"/>
  <c r="F60" i="10"/>
  <c r="E60" i="10"/>
  <c r="D60" i="10"/>
  <c r="C60" i="10"/>
  <c r="O59" i="10"/>
  <c r="M59" i="10"/>
  <c r="K59" i="10"/>
  <c r="I59" i="10"/>
  <c r="G59" i="10"/>
  <c r="F59" i="10"/>
  <c r="E59" i="10"/>
  <c r="D59" i="10"/>
  <c r="C59" i="10"/>
  <c r="O58" i="10"/>
  <c r="M58" i="10"/>
  <c r="K58" i="10"/>
  <c r="I58" i="10"/>
  <c r="G58" i="10"/>
  <c r="F58" i="10"/>
  <c r="E58" i="10"/>
  <c r="D58" i="10"/>
  <c r="C58" i="10"/>
  <c r="O57" i="10"/>
  <c r="M57" i="10"/>
  <c r="K57" i="10"/>
  <c r="I57" i="10"/>
  <c r="G57" i="10"/>
  <c r="F57" i="10"/>
  <c r="E57" i="10"/>
  <c r="D57" i="10"/>
  <c r="C57" i="10"/>
  <c r="O56" i="10"/>
  <c r="M56" i="10"/>
  <c r="K56" i="10"/>
  <c r="I56" i="10"/>
  <c r="G56" i="10"/>
  <c r="F56" i="10"/>
  <c r="E56" i="10"/>
  <c r="D56" i="10"/>
  <c r="C56" i="10"/>
  <c r="O55" i="10"/>
  <c r="M55" i="10"/>
  <c r="K55" i="10"/>
  <c r="I55" i="10"/>
  <c r="G55" i="10"/>
  <c r="F55" i="10"/>
  <c r="E55" i="10"/>
  <c r="D55" i="10"/>
  <c r="C55" i="10"/>
  <c r="O54" i="10"/>
  <c r="M54" i="10"/>
  <c r="K54" i="10"/>
  <c r="I54" i="10"/>
  <c r="G54" i="10"/>
  <c r="F54" i="10"/>
  <c r="E54" i="10"/>
  <c r="D54" i="10"/>
  <c r="C54" i="10"/>
  <c r="O53" i="10"/>
  <c r="M53" i="10"/>
  <c r="K53" i="10"/>
  <c r="I53" i="10"/>
  <c r="G53" i="10"/>
  <c r="F53" i="10"/>
  <c r="E53" i="10"/>
  <c r="D53" i="10"/>
  <c r="C53" i="10"/>
  <c r="O52" i="10"/>
  <c r="M52" i="10"/>
  <c r="K52" i="10"/>
  <c r="I52" i="10"/>
  <c r="G52" i="10"/>
  <c r="F52" i="10"/>
  <c r="E52" i="10"/>
  <c r="D52" i="10"/>
  <c r="C52" i="10"/>
  <c r="O51" i="10"/>
  <c r="M51" i="10"/>
  <c r="K51" i="10"/>
  <c r="I51" i="10"/>
  <c r="G51" i="10"/>
  <c r="F51" i="10"/>
  <c r="E51" i="10"/>
  <c r="D51" i="10"/>
  <c r="C51" i="10"/>
  <c r="I47" i="10"/>
  <c r="D45" i="10"/>
  <c r="I33" i="10"/>
  <c r="D33" i="10"/>
  <c r="G23" i="10"/>
  <c r="D23" i="10"/>
  <c r="C23" i="10"/>
  <c r="K21" i="10"/>
  <c r="M17" i="10"/>
  <c r="G17" i="10"/>
  <c r="C17" i="10"/>
  <c r="O13" i="10"/>
  <c r="M13" i="10"/>
  <c r="K13" i="10"/>
  <c r="G13" i="10"/>
  <c r="D13" i="10"/>
  <c r="C13" i="10"/>
  <c r="O11" i="10"/>
  <c r="M11" i="10"/>
  <c r="K11" i="10"/>
  <c r="G11" i="10"/>
  <c r="D11" i="10"/>
  <c r="C11" i="10"/>
  <c r="O9" i="10"/>
  <c r="M9" i="10"/>
  <c r="K9" i="10"/>
  <c r="G9" i="10"/>
  <c r="D9" i="10"/>
  <c r="C9" i="10"/>
  <c r="O7" i="10"/>
  <c r="K7" i="10"/>
  <c r="D7" i="10"/>
  <c r="F3" i="10"/>
  <c r="C3" i="10"/>
  <c r="B1" i="10"/>
  <c r="M129" i="11"/>
  <c r="O124" i="11"/>
  <c r="N124" i="11"/>
  <c r="M124" i="11"/>
  <c r="K124" i="11"/>
  <c r="J124" i="11"/>
  <c r="I124" i="11"/>
  <c r="G124" i="11"/>
  <c r="F124" i="11"/>
  <c r="E124" i="11"/>
  <c r="D124" i="11"/>
  <c r="C124" i="11"/>
  <c r="O123" i="11"/>
  <c r="N123" i="11"/>
  <c r="M123" i="11"/>
  <c r="K123" i="11"/>
  <c r="J123" i="11"/>
  <c r="I123" i="11"/>
  <c r="G123" i="11"/>
  <c r="F123" i="11"/>
  <c r="E123" i="11"/>
  <c r="D123" i="11"/>
  <c r="C123" i="11"/>
  <c r="O122" i="11"/>
  <c r="N122" i="11"/>
  <c r="M122" i="11"/>
  <c r="K122" i="11"/>
  <c r="J122" i="11"/>
  <c r="I122" i="11"/>
  <c r="G122" i="11"/>
  <c r="F122" i="11"/>
  <c r="E122" i="11"/>
  <c r="D122" i="11"/>
  <c r="C122" i="11"/>
  <c r="O121" i="11"/>
  <c r="N121" i="11"/>
  <c r="M121" i="11"/>
  <c r="K121" i="11"/>
  <c r="J121" i="11"/>
  <c r="I121" i="11"/>
  <c r="G121" i="11"/>
  <c r="F121" i="11"/>
  <c r="E121" i="11"/>
  <c r="D121" i="11"/>
  <c r="C121" i="11"/>
  <c r="O120" i="11"/>
  <c r="N120" i="11"/>
  <c r="M120" i="11"/>
  <c r="K120" i="11"/>
  <c r="J120" i="11"/>
  <c r="I120" i="11"/>
  <c r="G120" i="11"/>
  <c r="F120" i="11"/>
  <c r="E120" i="11"/>
  <c r="D120" i="11"/>
  <c r="C120" i="11"/>
  <c r="O119" i="11"/>
  <c r="N119" i="11"/>
  <c r="M119" i="11"/>
  <c r="K119" i="11"/>
  <c r="J119" i="11"/>
  <c r="I119" i="11"/>
  <c r="G119" i="11"/>
  <c r="F119" i="11"/>
  <c r="E119" i="11"/>
  <c r="D119" i="11"/>
  <c r="C119" i="11"/>
  <c r="O118" i="11"/>
  <c r="N118" i="11"/>
  <c r="M118" i="11"/>
  <c r="K118" i="11"/>
  <c r="J118" i="11"/>
  <c r="I118" i="11"/>
  <c r="G118" i="11"/>
  <c r="F118" i="11"/>
  <c r="E118" i="11"/>
  <c r="D118" i="11"/>
  <c r="C118" i="11"/>
  <c r="O117" i="11"/>
  <c r="N117" i="11"/>
  <c r="M117" i="11"/>
  <c r="K117" i="11"/>
  <c r="J117" i="11"/>
  <c r="I117" i="11"/>
  <c r="G117" i="11"/>
  <c r="F117" i="11"/>
  <c r="E117" i="11"/>
  <c r="D117" i="11"/>
  <c r="C117" i="11"/>
  <c r="O116" i="11"/>
  <c r="N116" i="11"/>
  <c r="M116" i="11"/>
  <c r="K116" i="11"/>
  <c r="J116" i="11"/>
  <c r="I116" i="11"/>
  <c r="G116" i="11"/>
  <c r="F116" i="11"/>
  <c r="E116" i="11"/>
  <c r="D116" i="11"/>
  <c r="C116" i="11"/>
  <c r="O115" i="11"/>
  <c r="N115" i="11"/>
  <c r="M115" i="11"/>
  <c r="K115" i="11"/>
  <c r="J115" i="11"/>
  <c r="I115" i="11"/>
  <c r="G115" i="11"/>
  <c r="F115" i="11"/>
  <c r="E115" i="11"/>
  <c r="D115" i="11"/>
  <c r="C115" i="11"/>
  <c r="O114" i="11"/>
  <c r="N114" i="11"/>
  <c r="M114" i="11"/>
  <c r="K114" i="11"/>
  <c r="J114" i="11"/>
  <c r="I114" i="11"/>
  <c r="G114" i="11"/>
  <c r="F114" i="11"/>
  <c r="E114" i="11"/>
  <c r="D114" i="11"/>
  <c r="C114" i="11"/>
  <c r="O113" i="11"/>
  <c r="N113" i="11"/>
  <c r="M113" i="11"/>
  <c r="K113" i="11"/>
  <c r="J113" i="11"/>
  <c r="I113" i="11"/>
  <c r="G113" i="11"/>
  <c r="F113" i="11"/>
  <c r="E113" i="11"/>
  <c r="D113" i="11"/>
  <c r="C113" i="11"/>
  <c r="O112" i="11"/>
  <c r="N112" i="11"/>
  <c r="M112" i="11"/>
  <c r="K112" i="11"/>
  <c r="J112" i="11"/>
  <c r="I112" i="11"/>
  <c r="G112" i="11"/>
  <c r="F112" i="11"/>
  <c r="E112" i="11"/>
  <c r="D112" i="11"/>
  <c r="C112" i="11"/>
  <c r="O111" i="11"/>
  <c r="M111" i="11"/>
  <c r="K111" i="11"/>
  <c r="I111" i="11"/>
  <c r="G111" i="11"/>
  <c r="E111" i="11"/>
  <c r="D111" i="11"/>
  <c r="C111" i="11"/>
  <c r="O110" i="11"/>
  <c r="M110" i="11"/>
  <c r="K110" i="11"/>
  <c r="I110" i="11"/>
  <c r="G110" i="11"/>
  <c r="E110" i="11"/>
  <c r="D110" i="11"/>
  <c r="C110" i="11"/>
  <c r="O109" i="11"/>
  <c r="N109" i="11"/>
  <c r="M109" i="11"/>
  <c r="K109" i="11"/>
  <c r="J109" i="11"/>
  <c r="I109" i="11"/>
  <c r="G109" i="11"/>
  <c r="F109" i="11"/>
  <c r="E109" i="11"/>
  <c r="D109" i="11"/>
  <c r="C109" i="11"/>
  <c r="O108" i="11"/>
  <c r="N108" i="11"/>
  <c r="M108" i="11"/>
  <c r="K108" i="11"/>
  <c r="J108" i="11"/>
  <c r="I108" i="11"/>
  <c r="G108" i="11"/>
  <c r="F108" i="11"/>
  <c r="E108" i="11"/>
  <c r="D108" i="11"/>
  <c r="C108" i="11"/>
  <c r="O107" i="11"/>
  <c r="N107" i="11"/>
  <c r="M107" i="11"/>
  <c r="K107" i="11"/>
  <c r="J107" i="11"/>
  <c r="I107" i="11"/>
  <c r="G107" i="11"/>
  <c r="F107" i="11"/>
  <c r="E107" i="11"/>
  <c r="D107" i="11"/>
  <c r="C107" i="11"/>
  <c r="O106" i="11"/>
  <c r="N106" i="11"/>
  <c r="M106" i="11"/>
  <c r="K106" i="11"/>
  <c r="J106" i="11"/>
  <c r="I106" i="11"/>
  <c r="G106" i="11"/>
  <c r="F106" i="11"/>
  <c r="E106" i="11"/>
  <c r="D106" i="11"/>
  <c r="C106" i="11"/>
  <c r="O105" i="11"/>
  <c r="N105" i="11"/>
  <c r="M105" i="11"/>
  <c r="K105" i="11"/>
  <c r="J105" i="11"/>
  <c r="I105" i="11"/>
  <c r="G105" i="11"/>
  <c r="F105" i="11"/>
  <c r="E105" i="11"/>
  <c r="D105" i="11"/>
  <c r="C105" i="11"/>
  <c r="M95" i="11"/>
  <c r="O90" i="11"/>
  <c r="N90" i="11"/>
  <c r="M90" i="11"/>
  <c r="K90" i="11"/>
  <c r="J90" i="11"/>
  <c r="I90" i="11"/>
  <c r="G90" i="11"/>
  <c r="F90" i="11"/>
  <c r="E90" i="11"/>
  <c r="D90" i="11"/>
  <c r="C90" i="11"/>
  <c r="O89" i="11"/>
  <c r="N89" i="11"/>
  <c r="M89" i="11"/>
  <c r="K89" i="11"/>
  <c r="J89" i="11"/>
  <c r="I89" i="11"/>
  <c r="G89" i="11"/>
  <c r="F89" i="11"/>
  <c r="E89" i="11"/>
  <c r="D89" i="11"/>
  <c r="C89" i="11"/>
  <c r="O88" i="11"/>
  <c r="N88" i="11"/>
  <c r="M88" i="11"/>
  <c r="K88" i="11"/>
  <c r="J88" i="11"/>
  <c r="I88" i="11"/>
  <c r="G88" i="11"/>
  <c r="F88" i="11"/>
  <c r="E88" i="11"/>
  <c r="D88" i="11"/>
  <c r="C88" i="11"/>
  <c r="O87" i="11"/>
  <c r="N87" i="11"/>
  <c r="M87" i="11"/>
  <c r="K87" i="11"/>
  <c r="J87" i="11"/>
  <c r="I87" i="11"/>
  <c r="G87" i="11"/>
  <c r="F87" i="11"/>
  <c r="E87" i="11"/>
  <c r="D87" i="11"/>
  <c r="C87" i="11"/>
  <c r="O86" i="11"/>
  <c r="N86" i="11"/>
  <c r="M86" i="11"/>
  <c r="K86" i="11"/>
  <c r="J86" i="11"/>
  <c r="I86" i="11"/>
  <c r="G86" i="11"/>
  <c r="F86" i="11"/>
  <c r="E86" i="11"/>
  <c r="D86" i="11"/>
  <c r="C86" i="11"/>
  <c r="O85" i="11"/>
  <c r="N85" i="11"/>
  <c r="M85" i="11"/>
  <c r="K85" i="11"/>
  <c r="J85" i="11"/>
  <c r="I85" i="11"/>
  <c r="G85" i="11"/>
  <c r="F85" i="11"/>
  <c r="E85" i="11"/>
  <c r="D85" i="11"/>
  <c r="C85" i="11"/>
  <c r="O84" i="11"/>
  <c r="N84" i="11"/>
  <c r="M84" i="11"/>
  <c r="K84" i="11"/>
  <c r="J84" i="11"/>
  <c r="I84" i="11"/>
  <c r="G84" i="11"/>
  <c r="F84" i="11"/>
  <c r="E84" i="11"/>
  <c r="D84" i="11"/>
  <c r="C84" i="11"/>
  <c r="O83" i="11"/>
  <c r="N83" i="11"/>
  <c r="M83" i="11"/>
  <c r="K83" i="11"/>
  <c r="J83" i="11"/>
  <c r="I83" i="11"/>
  <c r="G83" i="11"/>
  <c r="F83" i="11"/>
  <c r="E83" i="11"/>
  <c r="D83" i="11"/>
  <c r="C83" i="11"/>
  <c r="O82" i="11"/>
  <c r="N82" i="11"/>
  <c r="M82" i="11"/>
  <c r="K82" i="11"/>
  <c r="J82" i="11"/>
  <c r="I82" i="11"/>
  <c r="G82" i="11"/>
  <c r="F82" i="11"/>
  <c r="E82" i="11"/>
  <c r="D82" i="11"/>
  <c r="C82" i="11"/>
  <c r="O81" i="11"/>
  <c r="N81" i="11"/>
  <c r="M81" i="11"/>
  <c r="K81" i="11"/>
  <c r="J81" i="11"/>
  <c r="I81" i="11"/>
  <c r="G81" i="11"/>
  <c r="F81" i="11"/>
  <c r="E81" i="11"/>
  <c r="D81" i="11"/>
  <c r="C81" i="11"/>
  <c r="O80" i="11"/>
  <c r="N80" i="11"/>
  <c r="M80" i="11"/>
  <c r="K80" i="11"/>
  <c r="J80" i="11"/>
  <c r="I80" i="11"/>
  <c r="G80" i="11"/>
  <c r="F80" i="11"/>
  <c r="E80" i="11"/>
  <c r="D80" i="11"/>
  <c r="C80" i="11"/>
  <c r="O79" i="11"/>
  <c r="N79" i="11"/>
  <c r="M79" i="11"/>
  <c r="K79" i="11"/>
  <c r="J79" i="11"/>
  <c r="I79" i="11"/>
  <c r="G79" i="11"/>
  <c r="F79" i="11"/>
  <c r="E79" i="11"/>
  <c r="D79" i="11"/>
  <c r="C79" i="11"/>
  <c r="O78" i="11"/>
  <c r="N78" i="11"/>
  <c r="M78" i="11"/>
  <c r="K78" i="11"/>
  <c r="J78" i="11"/>
  <c r="I78" i="11"/>
  <c r="G78" i="11"/>
  <c r="F78" i="11"/>
  <c r="E78" i="11"/>
  <c r="D78" i="11"/>
  <c r="C78" i="11"/>
  <c r="O77" i="11"/>
  <c r="N77" i="11"/>
  <c r="M77" i="11"/>
  <c r="K77" i="11"/>
  <c r="J77" i="11"/>
  <c r="I77" i="11"/>
  <c r="G77" i="11"/>
  <c r="F77" i="11"/>
  <c r="E77" i="11"/>
  <c r="D77" i="11"/>
  <c r="C77" i="11"/>
  <c r="O76" i="11"/>
  <c r="N76" i="11"/>
  <c r="M76" i="11"/>
  <c r="K76" i="11"/>
  <c r="J76" i="11"/>
  <c r="I76" i="11"/>
  <c r="G76" i="11"/>
  <c r="F76" i="11"/>
  <c r="E76" i="11"/>
  <c r="D76" i="11"/>
  <c r="C76" i="11"/>
  <c r="O75" i="11"/>
  <c r="N75" i="11"/>
  <c r="M75" i="11"/>
  <c r="K75" i="11"/>
  <c r="J75" i="11"/>
  <c r="I75" i="11"/>
  <c r="G75" i="11"/>
  <c r="F75" i="11"/>
  <c r="E75" i="11"/>
  <c r="D75" i="11"/>
  <c r="C75" i="11"/>
  <c r="O74" i="11"/>
  <c r="N74" i="11"/>
  <c r="M74" i="11"/>
  <c r="K74" i="11"/>
  <c r="J74" i="11"/>
  <c r="I74" i="11"/>
  <c r="G74" i="11"/>
  <c r="F74" i="11"/>
  <c r="E74" i="11"/>
  <c r="D74" i="11"/>
  <c r="C74" i="11"/>
  <c r="O73" i="11"/>
  <c r="N73" i="11"/>
  <c r="M73" i="11"/>
  <c r="K73" i="11"/>
  <c r="J73" i="11"/>
  <c r="I73" i="11"/>
  <c r="G73" i="11"/>
  <c r="F73" i="11"/>
  <c r="E73" i="11"/>
  <c r="D73" i="11"/>
  <c r="C73" i="11"/>
  <c r="O72" i="11"/>
  <c r="N72" i="11"/>
  <c r="M72" i="11"/>
  <c r="K72" i="11"/>
  <c r="J72" i="11"/>
  <c r="I72" i="11"/>
  <c r="G72" i="11"/>
  <c r="F72" i="11"/>
  <c r="E72" i="11"/>
  <c r="D72" i="11"/>
  <c r="C72" i="11"/>
  <c r="O71" i="11"/>
  <c r="N71" i="11"/>
  <c r="M71" i="11"/>
  <c r="K71" i="11"/>
  <c r="J71" i="11"/>
  <c r="I71" i="11"/>
  <c r="G71" i="11"/>
  <c r="F71" i="11"/>
  <c r="E71" i="11"/>
  <c r="D71" i="11"/>
  <c r="C71" i="11"/>
  <c r="O70" i="11"/>
  <c r="N70" i="11"/>
  <c r="M70" i="11"/>
  <c r="K70" i="11"/>
  <c r="J70" i="11"/>
  <c r="I70" i="11"/>
  <c r="G70" i="11"/>
  <c r="F70" i="11"/>
  <c r="E70" i="11"/>
  <c r="D70" i="11"/>
  <c r="C70" i="11"/>
  <c r="O69" i="11"/>
  <c r="N69" i="11"/>
  <c r="M69" i="11"/>
  <c r="K69" i="11"/>
  <c r="J69" i="11"/>
  <c r="I69" i="11"/>
  <c r="G69" i="11"/>
  <c r="F69" i="11"/>
  <c r="E69" i="11"/>
  <c r="D69" i="11"/>
  <c r="C69" i="11"/>
  <c r="O68" i="11"/>
  <c r="N68" i="11"/>
  <c r="M68" i="11"/>
  <c r="K68" i="11"/>
  <c r="J68" i="11"/>
  <c r="I68" i="11"/>
  <c r="G68" i="11"/>
  <c r="F68" i="11"/>
  <c r="E68" i="11"/>
  <c r="D68" i="11"/>
  <c r="C68" i="11"/>
  <c r="O67" i="11"/>
  <c r="N67" i="11"/>
  <c r="M67" i="11"/>
  <c r="K67" i="11"/>
  <c r="J67" i="11"/>
  <c r="I67" i="11"/>
  <c r="G67" i="11"/>
  <c r="F67" i="11"/>
  <c r="E67" i="11"/>
  <c r="D67" i="11"/>
  <c r="C67" i="11"/>
  <c r="O66" i="11"/>
  <c r="N66" i="11"/>
  <c r="M66" i="11"/>
  <c r="K66" i="11"/>
  <c r="J66" i="11"/>
  <c r="I66" i="11"/>
  <c r="G66" i="11"/>
  <c r="F66" i="11"/>
  <c r="E66" i="11"/>
  <c r="D66" i="11"/>
  <c r="C66" i="11"/>
  <c r="O65" i="11"/>
  <c r="N65" i="11"/>
  <c r="M65" i="11"/>
  <c r="K65" i="11"/>
  <c r="J65" i="11"/>
  <c r="I65" i="11"/>
  <c r="G65" i="11"/>
  <c r="F65" i="11"/>
  <c r="E65" i="11"/>
  <c r="D65" i="11"/>
  <c r="C65" i="11"/>
  <c r="O64" i="11"/>
  <c r="N64" i="11"/>
  <c r="M64" i="11"/>
  <c r="K64" i="11"/>
  <c r="J64" i="11"/>
  <c r="I64" i="11"/>
  <c r="G64" i="11"/>
  <c r="F64" i="11"/>
  <c r="E64" i="11"/>
  <c r="D64" i="11"/>
  <c r="C64" i="11"/>
  <c r="O63" i="11"/>
  <c r="N63" i="11"/>
  <c r="M63" i="11"/>
  <c r="K63" i="11"/>
  <c r="J63" i="11"/>
  <c r="I63" i="11"/>
  <c r="G63" i="11"/>
  <c r="F63" i="11"/>
  <c r="E63" i="11"/>
  <c r="D63" i="11"/>
  <c r="C63" i="11"/>
  <c r="O62" i="11"/>
  <c r="N62" i="11"/>
  <c r="M62" i="11"/>
  <c r="K62" i="11"/>
  <c r="J62" i="11"/>
  <c r="I62" i="11"/>
  <c r="G62" i="11"/>
  <c r="F62" i="11"/>
  <c r="E62" i="11"/>
  <c r="D62" i="11"/>
  <c r="C62" i="11"/>
  <c r="O61" i="11"/>
  <c r="N61" i="11"/>
  <c r="M61" i="11"/>
  <c r="K61" i="11"/>
  <c r="J61" i="11"/>
  <c r="I61" i="11"/>
  <c r="G61" i="11"/>
  <c r="F61" i="11"/>
  <c r="E61" i="11"/>
  <c r="D61" i="11"/>
  <c r="C61" i="11"/>
  <c r="O60" i="11"/>
  <c r="N60" i="11"/>
  <c r="M60" i="11"/>
  <c r="K60" i="11"/>
  <c r="J60" i="11"/>
  <c r="I60" i="11"/>
  <c r="G60" i="11"/>
  <c r="F60" i="11"/>
  <c r="E60" i="11"/>
  <c r="D60" i="11"/>
  <c r="C60" i="11"/>
  <c r="O59" i="11"/>
  <c r="N59" i="11"/>
  <c r="M59" i="11"/>
  <c r="K59" i="11"/>
  <c r="J59" i="11"/>
  <c r="I59" i="11"/>
  <c r="G59" i="11"/>
  <c r="F59" i="11"/>
  <c r="E59" i="11"/>
  <c r="D59" i="11"/>
  <c r="C59" i="11"/>
  <c r="O58" i="11"/>
  <c r="N58" i="11"/>
  <c r="M58" i="11"/>
  <c r="K58" i="11"/>
  <c r="J58" i="11"/>
  <c r="I58" i="11"/>
  <c r="G58" i="11"/>
  <c r="F58" i="11"/>
  <c r="E58" i="11"/>
  <c r="D58" i="11"/>
  <c r="C58" i="11"/>
  <c r="O57" i="11"/>
  <c r="N57" i="11"/>
  <c r="M57" i="11"/>
  <c r="K57" i="11"/>
  <c r="J57" i="11"/>
  <c r="I57" i="11"/>
  <c r="G57" i="11"/>
  <c r="F57" i="11"/>
  <c r="E57" i="11"/>
  <c r="D57" i="11"/>
  <c r="C57" i="11"/>
  <c r="O56" i="11"/>
  <c r="N56" i="11"/>
  <c r="M56" i="11"/>
  <c r="K56" i="11"/>
  <c r="J56" i="11"/>
  <c r="I56" i="11"/>
  <c r="G56" i="11"/>
  <c r="F56" i="11"/>
  <c r="E56" i="11"/>
  <c r="D56" i="11"/>
  <c r="C56" i="11"/>
  <c r="O55" i="11"/>
  <c r="N55" i="11"/>
  <c r="M55" i="11"/>
  <c r="K55" i="11"/>
  <c r="J55" i="11"/>
  <c r="I55" i="11"/>
  <c r="G55" i="11"/>
  <c r="F55" i="11"/>
  <c r="E55" i="11"/>
  <c r="D55" i="11"/>
  <c r="C55" i="11"/>
  <c r="O54" i="11"/>
  <c r="N54" i="11"/>
  <c r="M54" i="11"/>
  <c r="K54" i="11"/>
  <c r="J54" i="11"/>
  <c r="I54" i="11"/>
  <c r="G54" i="11"/>
  <c r="F54" i="11"/>
  <c r="E54" i="11"/>
  <c r="D54" i="11"/>
  <c r="C54" i="11"/>
  <c r="O53" i="11"/>
  <c r="N53" i="11"/>
  <c r="M53" i="11"/>
  <c r="K53" i="11"/>
  <c r="J53" i="11"/>
  <c r="I53" i="11"/>
  <c r="G53" i="11"/>
  <c r="F53" i="11"/>
  <c r="E53" i="11"/>
  <c r="D53" i="11"/>
  <c r="C53" i="11"/>
  <c r="O52" i="11"/>
  <c r="N52" i="11"/>
  <c r="M52" i="11"/>
  <c r="K52" i="11"/>
  <c r="J52" i="11"/>
  <c r="I52" i="11"/>
  <c r="G52" i="11"/>
  <c r="F52" i="11"/>
  <c r="E52" i="11"/>
  <c r="D52" i="11"/>
  <c r="C52" i="11"/>
  <c r="O51" i="11"/>
  <c r="N51" i="11"/>
  <c r="M51" i="11"/>
  <c r="K51" i="11"/>
  <c r="J51" i="11"/>
  <c r="I51" i="11"/>
  <c r="G51" i="11"/>
  <c r="F51" i="11"/>
  <c r="E51" i="11"/>
  <c r="D51" i="11"/>
  <c r="C51" i="11"/>
  <c r="I47" i="11"/>
  <c r="D45" i="11"/>
  <c r="I33" i="11"/>
  <c r="D33" i="11"/>
  <c r="G23" i="11"/>
  <c r="D23" i="11"/>
  <c r="C23" i="11"/>
  <c r="M21" i="11"/>
  <c r="K21" i="11"/>
  <c r="G21" i="11"/>
  <c r="M17" i="11"/>
  <c r="G17" i="11"/>
  <c r="C17" i="11"/>
  <c r="M13" i="11"/>
  <c r="G13" i="11"/>
  <c r="C13" i="11"/>
  <c r="M11" i="11"/>
  <c r="G11" i="11"/>
  <c r="C11" i="11"/>
  <c r="M9" i="11"/>
  <c r="G9" i="11"/>
  <c r="C9" i="11"/>
  <c r="O7" i="11"/>
  <c r="K7" i="11"/>
  <c r="D7" i="11"/>
  <c r="F3" i="11"/>
  <c r="C3" i="11"/>
  <c r="B1" i="11"/>
  <c r="S6" i="9"/>
  <c r="R6" i="9"/>
  <c r="S5" i="9"/>
  <c r="R5" i="9"/>
  <c r="S4" i="9"/>
  <c r="S3" i="9"/>
  <c r="S2" i="9"/>
  <c r="S6" i="8"/>
  <c r="R6" i="8"/>
  <c r="S5" i="8"/>
  <c r="R5" i="8"/>
  <c r="S4" i="8"/>
  <c r="R4" i="8"/>
  <c r="S3" i="8"/>
  <c r="R3" i="8"/>
  <c r="S2" i="8"/>
  <c r="R2" i="8"/>
  <c r="C7" i="7"/>
  <c r="C2" i="7"/>
  <c r="C7" i="6"/>
  <c r="C2" i="6"/>
  <c r="D7" i="5"/>
  <c r="E15" i="5" s="1"/>
  <c r="C2" i="5"/>
  <c r="D7" i="4"/>
  <c r="E15" i="4" s="1"/>
  <c r="F12" i="7" s="1"/>
  <c r="M7" i="10" s="1"/>
  <c r="C2" i="4"/>
  <c r="E16" i="3"/>
  <c r="J18" i="3" s="1"/>
  <c r="C2" i="3"/>
  <c r="S74" i="1"/>
  <c r="R74" i="1"/>
  <c r="S73" i="1"/>
  <c r="R73" i="1"/>
  <c r="S72" i="1"/>
  <c r="R72" i="1"/>
  <c r="S71" i="1"/>
  <c r="R71" i="1"/>
  <c r="T70" i="1"/>
  <c r="S70" i="1"/>
  <c r="R70" i="1"/>
  <c r="T69" i="1"/>
  <c r="S69" i="1"/>
  <c r="R69" i="1"/>
  <c r="T68" i="1"/>
  <c r="S68" i="1"/>
  <c r="R68" i="1"/>
  <c r="T67" i="1"/>
  <c r="S67" i="1"/>
  <c r="R67" i="1"/>
  <c r="T66" i="1"/>
  <c r="S66" i="1"/>
  <c r="R66" i="1"/>
  <c r="T65" i="1"/>
  <c r="S65" i="1"/>
  <c r="R65" i="1"/>
  <c r="T64" i="1"/>
  <c r="S64" i="1"/>
  <c r="R64" i="1"/>
  <c r="T63" i="1"/>
  <c r="S63" i="1"/>
  <c r="R63" i="1"/>
  <c r="T62" i="1"/>
  <c r="S62" i="1"/>
  <c r="R62" i="1"/>
  <c r="T61" i="1"/>
  <c r="S61" i="1"/>
  <c r="R61" i="1"/>
  <c r="T60" i="1"/>
  <c r="S60" i="1"/>
  <c r="R60" i="1"/>
  <c r="T59" i="1"/>
  <c r="S59" i="1"/>
  <c r="R59" i="1"/>
  <c r="T58" i="1"/>
  <c r="S58" i="1"/>
  <c r="R58" i="1"/>
  <c r="T57" i="1"/>
  <c r="S57" i="1"/>
  <c r="R57" i="1"/>
  <c r="T56" i="1"/>
  <c r="S56" i="1"/>
  <c r="R56" i="1"/>
  <c r="T55" i="1"/>
  <c r="S55" i="1"/>
  <c r="R55" i="1"/>
  <c r="T54" i="1"/>
  <c r="S54" i="1"/>
  <c r="R54" i="1"/>
  <c r="T53" i="1"/>
  <c r="S53" i="1"/>
  <c r="R53" i="1"/>
  <c r="T52" i="1"/>
  <c r="S52" i="1"/>
  <c r="R52" i="1"/>
  <c r="T51" i="1"/>
  <c r="S51" i="1"/>
  <c r="R51" i="1"/>
  <c r="T50" i="1"/>
  <c r="S50" i="1"/>
  <c r="R50" i="1"/>
  <c r="T49" i="1"/>
  <c r="S49" i="1"/>
  <c r="R49" i="1"/>
  <c r="T48" i="1"/>
  <c r="S48" i="1"/>
  <c r="R48" i="1"/>
  <c r="T47" i="1"/>
  <c r="S47" i="1"/>
  <c r="R47" i="1"/>
  <c r="T46" i="1"/>
  <c r="S46" i="1"/>
  <c r="R46" i="1"/>
  <c r="T45" i="1"/>
  <c r="S45" i="1"/>
  <c r="R45" i="1"/>
  <c r="T44" i="1"/>
  <c r="S44" i="1"/>
  <c r="R44" i="1"/>
  <c r="T43" i="1"/>
  <c r="S43" i="1"/>
  <c r="R43" i="1"/>
  <c r="T42" i="1"/>
  <c r="S42" i="1"/>
  <c r="R42" i="1"/>
  <c r="T41" i="1"/>
  <c r="S41" i="1"/>
  <c r="R41" i="1"/>
  <c r="T40" i="1"/>
  <c r="S40" i="1"/>
  <c r="R40" i="1"/>
  <c r="T39" i="1"/>
  <c r="S39" i="1"/>
  <c r="R39" i="1"/>
  <c r="T38" i="1"/>
  <c r="S38" i="1"/>
  <c r="R38" i="1"/>
  <c r="T37" i="1"/>
  <c r="S37" i="1"/>
  <c r="R37" i="1"/>
  <c r="T36" i="1"/>
  <c r="S36" i="1"/>
  <c r="R36" i="1"/>
  <c r="T35" i="1"/>
  <c r="S35" i="1"/>
  <c r="R35" i="1"/>
  <c r="T34" i="1"/>
  <c r="S34" i="1"/>
  <c r="R34" i="1"/>
  <c r="T33" i="1"/>
  <c r="S33" i="1"/>
  <c r="R33" i="1"/>
  <c r="T32" i="1"/>
  <c r="S32" i="1"/>
  <c r="R32" i="1"/>
  <c r="T31" i="1"/>
  <c r="S31" i="1"/>
  <c r="R31" i="1"/>
  <c r="T30" i="1"/>
  <c r="S30" i="1"/>
  <c r="R30" i="1"/>
  <c r="T29" i="1"/>
  <c r="S29" i="1"/>
  <c r="R29" i="1"/>
  <c r="T28" i="1"/>
  <c r="S28" i="1"/>
  <c r="R28" i="1"/>
  <c r="T27" i="1"/>
  <c r="S27" i="1"/>
  <c r="R27" i="1"/>
  <c r="T26" i="1"/>
  <c r="S26" i="1"/>
  <c r="R26" i="1"/>
  <c r="T25" i="1"/>
  <c r="S25" i="1"/>
  <c r="R25" i="1"/>
  <c r="T24" i="1"/>
  <c r="S24" i="1"/>
  <c r="R24" i="1"/>
  <c r="T23" i="1"/>
  <c r="S23" i="1"/>
  <c r="R23" i="1"/>
  <c r="T22" i="1"/>
  <c r="S22" i="1"/>
  <c r="R22" i="1"/>
  <c r="T21" i="1"/>
  <c r="S21" i="1"/>
  <c r="R21" i="1"/>
  <c r="T20" i="1"/>
  <c r="S20" i="1"/>
  <c r="R20" i="1"/>
  <c r="T19" i="1"/>
  <c r="S19" i="1"/>
  <c r="R19" i="1"/>
  <c r="T18" i="1"/>
  <c r="S18" i="1"/>
  <c r="R18" i="1"/>
  <c r="T17" i="1"/>
  <c r="S17" i="1"/>
  <c r="R17" i="1"/>
  <c r="T16" i="1"/>
  <c r="S16" i="1"/>
  <c r="R16" i="1"/>
  <c r="T15" i="1"/>
  <c r="S15" i="1"/>
  <c r="R15" i="1"/>
  <c r="T14" i="1"/>
  <c r="S14" i="1"/>
  <c r="R14" i="1"/>
  <c r="T13" i="1"/>
  <c r="S13" i="1"/>
  <c r="R13" i="1"/>
  <c r="T12" i="1"/>
  <c r="S12" i="1"/>
  <c r="R12" i="1"/>
  <c r="T11" i="1"/>
  <c r="S11" i="1"/>
  <c r="R11" i="1"/>
  <c r="T10" i="1"/>
  <c r="S10" i="1"/>
  <c r="R10" i="1"/>
  <c r="T9" i="1"/>
  <c r="S9" i="1"/>
  <c r="R9" i="1"/>
  <c r="T8" i="1"/>
  <c r="S8" i="1"/>
  <c r="R8" i="1"/>
  <c r="T7" i="1"/>
  <c r="S7" i="1"/>
  <c r="R7" i="1"/>
  <c r="T6" i="1"/>
  <c r="S6" i="1"/>
  <c r="R6" i="1"/>
  <c r="T5" i="1"/>
  <c r="S5" i="1"/>
  <c r="R5" i="1"/>
  <c r="T4" i="1"/>
  <c r="S4" i="1"/>
  <c r="R4" i="1"/>
  <c r="T3" i="1"/>
  <c r="S3" i="1"/>
  <c r="R3" i="1"/>
  <c r="T2" i="1"/>
  <c r="S2" i="1"/>
  <c r="R2" i="1"/>
  <c r="B2" i="1"/>
  <c r="M36" i="11" l="1"/>
  <c r="C4" i="11"/>
  <c r="M36" i="10"/>
  <c r="D97" i="10"/>
  <c r="C4" i="10"/>
  <c r="E13" i="4"/>
  <c r="B12" i="6" s="1"/>
  <c r="C7" i="11" s="1"/>
  <c r="F12" i="6"/>
  <c r="E13" i="5"/>
  <c r="E14" i="5"/>
  <c r="E14" i="4"/>
  <c r="J15" i="3"/>
  <c r="M7" i="11" l="1"/>
  <c r="B12" i="7"/>
  <c r="C7" i="10" s="1"/>
  <c r="D12" i="6"/>
  <c r="D12" i="7"/>
  <c r="G7" i="10" s="1"/>
  <c r="D7" i="7"/>
  <c r="E7" i="4"/>
  <c r="D7" i="6"/>
  <c r="G16" i="6" s="1"/>
  <c r="G14" i="6" l="1"/>
  <c r="G3" i="11"/>
  <c r="C14" i="6"/>
  <c r="D9" i="11" s="1"/>
  <c r="C18" i="6"/>
  <c r="C16" i="6"/>
  <c r="G7" i="11"/>
  <c r="E16" i="6"/>
  <c r="K11" i="11" s="1"/>
  <c r="E18" i="6"/>
  <c r="E14" i="6"/>
  <c r="K9" i="11" s="1"/>
  <c r="G18" i="6"/>
  <c r="N128" i="10"/>
  <c r="L124" i="10"/>
  <c r="L123" i="10"/>
  <c r="L122" i="10"/>
  <c r="L121" i="10"/>
  <c r="L120" i="10"/>
  <c r="L119" i="10"/>
  <c r="L118" i="10"/>
  <c r="L117" i="10"/>
  <c r="L116" i="10"/>
  <c r="L115" i="10"/>
  <c r="L114" i="10"/>
  <c r="L113" i="10"/>
  <c r="L112" i="10"/>
  <c r="L111" i="10"/>
  <c r="L110" i="10"/>
  <c r="L109" i="10"/>
  <c r="L108" i="10"/>
  <c r="L107" i="10"/>
  <c r="L106" i="10"/>
  <c r="L105" i="10"/>
  <c r="L90" i="10"/>
  <c r="H90" i="10"/>
  <c r="L89" i="10"/>
  <c r="H89" i="10"/>
  <c r="L88" i="10"/>
  <c r="H101" i="10"/>
  <c r="H88" i="10"/>
  <c r="D101" i="10"/>
  <c r="L87" i="10"/>
  <c r="H87" i="10"/>
  <c r="L86" i="10"/>
  <c r="H86" i="10"/>
  <c r="L85" i="10"/>
  <c r="H85" i="10"/>
  <c r="L84" i="10"/>
  <c r="H84" i="10"/>
  <c r="L83" i="10"/>
  <c r="H83" i="10"/>
  <c r="L82" i="10"/>
  <c r="H82" i="10"/>
  <c r="L81" i="10"/>
  <c r="H81" i="10"/>
  <c r="L80" i="10"/>
  <c r="H80" i="10"/>
  <c r="L79" i="10"/>
  <c r="H79" i="10"/>
  <c r="L78" i="10"/>
  <c r="H78" i="10"/>
  <c r="L77" i="10"/>
  <c r="H77" i="10"/>
  <c r="L76" i="10"/>
  <c r="H76" i="10"/>
  <c r="L75" i="10"/>
  <c r="H75" i="10"/>
  <c r="L74" i="10"/>
  <c r="H74" i="10"/>
  <c r="L73" i="10"/>
  <c r="H73" i="10"/>
  <c r="L72" i="10"/>
  <c r="H72" i="10"/>
  <c r="L71" i="10"/>
  <c r="H71" i="10"/>
  <c r="L70" i="10"/>
  <c r="H70" i="10"/>
  <c r="L69" i="10"/>
  <c r="H69" i="10"/>
  <c r="L68" i="10"/>
  <c r="H68" i="10"/>
  <c r="L67" i="10"/>
  <c r="H67" i="10"/>
  <c r="L66" i="10"/>
  <c r="H66" i="10"/>
  <c r="L65" i="10"/>
  <c r="H65" i="10"/>
  <c r="L64" i="10"/>
  <c r="H64" i="10"/>
  <c r="L63" i="10"/>
  <c r="H63" i="10"/>
  <c r="L62" i="10"/>
  <c r="H62" i="10"/>
  <c r="L61" i="10"/>
  <c r="H61" i="10"/>
  <c r="L60" i="10"/>
  <c r="H60" i="10"/>
  <c r="L59" i="10"/>
  <c r="H59" i="10"/>
  <c r="L58" i="10"/>
  <c r="H58" i="10"/>
  <c r="L57" i="10"/>
  <c r="H57" i="10"/>
  <c r="L56" i="10"/>
  <c r="H56" i="10"/>
  <c r="L55" i="10"/>
  <c r="H55" i="10"/>
  <c r="L54" i="10"/>
  <c r="H54" i="10"/>
  <c r="L53" i="10"/>
  <c r="H53" i="10"/>
  <c r="L52" i="10"/>
  <c r="H52" i="10"/>
  <c r="L51" i="10"/>
  <c r="H51" i="10"/>
  <c r="H47" i="10"/>
  <c r="D47" i="10"/>
  <c r="N94" i="10"/>
  <c r="N128" i="11"/>
  <c r="T103" i="11"/>
  <c r="R103" i="11"/>
  <c r="B96" i="11"/>
  <c r="H56" i="11"/>
  <c r="L56" i="11"/>
  <c r="L55" i="11"/>
  <c r="L54" i="11"/>
  <c r="H54" i="11"/>
  <c r="L53" i="11"/>
  <c r="L52" i="11"/>
  <c r="H52" i="11"/>
  <c r="L51" i="11"/>
  <c r="H47" i="11"/>
  <c r="E101" i="11" s="1"/>
  <c r="D47" i="11"/>
  <c r="C101" i="11" s="1"/>
  <c r="C92" i="11"/>
  <c r="M65" i="9"/>
  <c r="K65" i="9"/>
  <c r="I65" i="9"/>
  <c r="G65" i="9"/>
  <c r="M64" i="9"/>
  <c r="K64" i="9"/>
  <c r="I64" i="9"/>
  <c r="G64" i="9"/>
  <c r="M63" i="9"/>
  <c r="K63" i="9"/>
  <c r="I63" i="9"/>
  <c r="G63" i="9"/>
  <c r="M62" i="9"/>
  <c r="K62" i="9"/>
  <c r="I62" i="9"/>
  <c r="G62" i="9"/>
  <c r="M61" i="9"/>
  <c r="K61" i="9"/>
  <c r="I61" i="9"/>
  <c r="G61" i="9"/>
  <c r="M60" i="9"/>
  <c r="K60" i="9"/>
  <c r="I60" i="9"/>
  <c r="G60" i="9"/>
  <c r="M59" i="9"/>
  <c r="K59" i="9"/>
  <c r="I59" i="9"/>
  <c r="G59" i="9"/>
  <c r="M58" i="9"/>
  <c r="N117" i="10" s="1"/>
  <c r="K58" i="9"/>
  <c r="I58" i="9"/>
  <c r="J117" i="10" s="1"/>
  <c r="G58" i="9"/>
  <c r="F117" i="10"/>
  <c r="M57" i="9"/>
  <c r="N116" i="10" s="1"/>
  <c r="K57" i="9"/>
  <c r="I57" i="9"/>
  <c r="J116" i="10" s="1"/>
  <c r="G57" i="9"/>
  <c r="M56" i="9"/>
  <c r="K56" i="9"/>
  <c r="I56" i="9"/>
  <c r="G56" i="9"/>
  <c r="M55" i="9"/>
  <c r="K55" i="9"/>
  <c r="I55" i="9"/>
  <c r="G55" i="9"/>
  <c r="M54" i="9"/>
  <c r="K54" i="9"/>
  <c r="I54" i="9"/>
  <c r="G54" i="9"/>
  <c r="M53" i="9"/>
  <c r="K53" i="9"/>
  <c r="I53" i="9"/>
  <c r="G53" i="9"/>
  <c r="M52" i="9"/>
  <c r="K52" i="9"/>
  <c r="I52" i="9"/>
  <c r="G52" i="9"/>
  <c r="M51" i="9"/>
  <c r="K51" i="9"/>
  <c r="I51" i="9"/>
  <c r="G51" i="9"/>
  <c r="M50" i="9"/>
  <c r="K50" i="9"/>
  <c r="I50" i="9"/>
  <c r="G50" i="9"/>
  <c r="M49" i="9"/>
  <c r="K49" i="9"/>
  <c r="I49" i="9"/>
  <c r="G49" i="9"/>
  <c r="M48" i="9"/>
  <c r="K48" i="9"/>
  <c r="I48" i="9"/>
  <c r="G48" i="9"/>
  <c r="M47" i="9"/>
  <c r="K47" i="9"/>
  <c r="I47" i="9"/>
  <c r="G47" i="9"/>
  <c r="M46" i="9"/>
  <c r="K46" i="9"/>
  <c r="I46" i="9"/>
  <c r="G46" i="9"/>
  <c r="M45" i="9"/>
  <c r="K45" i="9"/>
  <c r="I45" i="9"/>
  <c r="G45" i="9"/>
  <c r="M44" i="9"/>
  <c r="K44" i="9"/>
  <c r="I44" i="9"/>
  <c r="G44" i="9"/>
  <c r="M43" i="9"/>
  <c r="K43" i="9"/>
  <c r="I43" i="9"/>
  <c r="G43" i="9"/>
  <c r="M42" i="9"/>
  <c r="K42" i="9"/>
  <c r="I42" i="9"/>
  <c r="G42" i="9"/>
  <c r="M41" i="9"/>
  <c r="K41" i="9"/>
  <c r="I41" i="9"/>
  <c r="G41" i="9"/>
  <c r="M40" i="9"/>
  <c r="K40" i="9"/>
  <c r="I40" i="9"/>
  <c r="G40" i="9"/>
  <c r="M39" i="9"/>
  <c r="K39" i="9"/>
  <c r="I39" i="9"/>
  <c r="G39" i="9"/>
  <c r="M38" i="9"/>
  <c r="K38" i="9"/>
  <c r="I38" i="9"/>
  <c r="G38" i="9"/>
  <c r="M37" i="9"/>
  <c r="K37" i="9"/>
  <c r="I37" i="9"/>
  <c r="G37" i="9"/>
  <c r="M36" i="9"/>
  <c r="K36" i="9"/>
  <c r="I36" i="9"/>
  <c r="G36" i="9"/>
  <c r="M35" i="9"/>
  <c r="K35" i="9"/>
  <c r="I35" i="9"/>
  <c r="G35" i="9"/>
  <c r="M34" i="9"/>
  <c r="K34" i="9"/>
  <c r="I34" i="9"/>
  <c r="G34" i="9"/>
  <c r="M33" i="9"/>
  <c r="K33" i="9"/>
  <c r="I33" i="9"/>
  <c r="G33" i="9"/>
  <c r="M32" i="9"/>
  <c r="K32" i="9"/>
  <c r="I32" i="9"/>
  <c r="G32" i="9"/>
  <c r="M31" i="9"/>
  <c r="K31" i="9"/>
  <c r="I31" i="9"/>
  <c r="G31" i="9"/>
  <c r="M30" i="9"/>
  <c r="K30" i="9"/>
  <c r="I30" i="9"/>
  <c r="G30" i="9"/>
  <c r="M29" i="9"/>
  <c r="K29" i="9"/>
  <c r="I29" i="9"/>
  <c r="G29" i="9"/>
  <c r="M28" i="9"/>
  <c r="K28" i="9"/>
  <c r="I28" i="9"/>
  <c r="G28" i="9"/>
  <c r="M27" i="9"/>
  <c r="K27" i="9"/>
  <c r="I27" i="9"/>
  <c r="G27" i="9"/>
  <c r="M26" i="9"/>
  <c r="K26" i="9"/>
  <c r="I26" i="9"/>
  <c r="G26" i="9"/>
  <c r="M25" i="9"/>
  <c r="K25" i="9"/>
  <c r="I25" i="9"/>
  <c r="G25" i="9"/>
  <c r="M24" i="9"/>
  <c r="K24" i="9"/>
  <c r="I24" i="9"/>
  <c r="G24" i="9"/>
  <c r="M23" i="9"/>
  <c r="K23" i="9"/>
  <c r="I23" i="9"/>
  <c r="G23" i="9"/>
  <c r="M22" i="9"/>
  <c r="K22" i="9"/>
  <c r="I22" i="9"/>
  <c r="G22" i="9"/>
  <c r="M21" i="9"/>
  <c r="N66" i="10" s="1"/>
  <c r="K21" i="9"/>
  <c r="I21" i="9"/>
  <c r="J66" i="10" s="1"/>
  <c r="G21" i="9"/>
  <c r="M20" i="9"/>
  <c r="N65" i="10" s="1"/>
  <c r="K20" i="9"/>
  <c r="I20" i="9"/>
  <c r="J65" i="10" s="1"/>
  <c r="G20" i="9"/>
  <c r="M19" i="9"/>
  <c r="N64" i="10" s="1"/>
  <c r="K19" i="9"/>
  <c r="I19" i="9"/>
  <c r="J64" i="10" s="1"/>
  <c r="G19" i="9"/>
  <c r="M18" i="9"/>
  <c r="N63" i="10" s="1"/>
  <c r="K18" i="9"/>
  <c r="I18" i="9"/>
  <c r="J63" i="10" s="1"/>
  <c r="G18" i="9"/>
  <c r="M17" i="9"/>
  <c r="N62" i="10" s="1"/>
  <c r="K17" i="9"/>
  <c r="I17" i="9"/>
  <c r="J62" i="10" s="1"/>
  <c r="G17" i="9"/>
  <c r="M16" i="9"/>
  <c r="N61" i="10" s="1"/>
  <c r="K16" i="9"/>
  <c r="I16" i="9"/>
  <c r="J61" i="10" s="1"/>
  <c r="G16" i="9"/>
  <c r="M15" i="9"/>
  <c r="N60" i="10" s="1"/>
  <c r="K15" i="9"/>
  <c r="I15" i="9"/>
  <c r="J60" i="10" s="1"/>
  <c r="G15" i="9"/>
  <c r="M14" i="9"/>
  <c r="N59" i="10" s="1"/>
  <c r="K14" i="9"/>
  <c r="I14" i="9"/>
  <c r="J59" i="10" s="1"/>
  <c r="G14" i="9"/>
  <c r="M13" i="9"/>
  <c r="N58" i="10" s="1"/>
  <c r="K13" i="9"/>
  <c r="I13" i="9"/>
  <c r="J58" i="10" s="1"/>
  <c r="G13" i="9"/>
  <c r="M12" i="9"/>
  <c r="N57" i="10" s="1"/>
  <c r="K12" i="9"/>
  <c r="I12" i="9"/>
  <c r="J57" i="10" s="1"/>
  <c r="G12" i="9"/>
  <c r="M11" i="9"/>
  <c r="N56" i="10" s="1"/>
  <c r="K11" i="9"/>
  <c r="I11" i="9"/>
  <c r="J56" i="10" s="1"/>
  <c r="G11" i="9"/>
  <c r="M10" i="9"/>
  <c r="N55" i="10" s="1"/>
  <c r="K10" i="9"/>
  <c r="I10" i="9"/>
  <c r="J55" i="10" s="1"/>
  <c r="G10" i="9"/>
  <c r="M9" i="9"/>
  <c r="N54" i="10" s="1"/>
  <c r="K9" i="9"/>
  <c r="I9" i="9"/>
  <c r="J54" i="10" s="1"/>
  <c r="G9" i="9"/>
  <c r="M8" i="9"/>
  <c r="N53" i="10" s="1"/>
  <c r="K8" i="9"/>
  <c r="I8" i="9"/>
  <c r="J53" i="10" s="1"/>
  <c r="G8" i="9"/>
  <c r="M7" i="9"/>
  <c r="N52" i="10" s="1"/>
  <c r="K7" i="9"/>
  <c r="I7" i="9"/>
  <c r="J52" i="10" s="1"/>
  <c r="G7" i="9"/>
  <c r="M6" i="9"/>
  <c r="N51" i="10" s="1"/>
  <c r="K6" i="9"/>
  <c r="I6" i="9"/>
  <c r="J51" i="10" s="1"/>
  <c r="G6" i="9"/>
  <c r="M65" i="8"/>
  <c r="K65" i="8"/>
  <c r="I65" i="8"/>
  <c r="G65" i="8"/>
  <c r="M64" i="8"/>
  <c r="K64" i="8"/>
  <c r="I64" i="8"/>
  <c r="G64" i="8"/>
  <c r="M63" i="8"/>
  <c r="K63" i="8"/>
  <c r="I63" i="8"/>
  <c r="G63" i="8"/>
  <c r="M62" i="8"/>
  <c r="K62" i="8"/>
  <c r="I62" i="8"/>
  <c r="G62" i="8"/>
  <c r="M61" i="8"/>
  <c r="K61" i="8"/>
  <c r="I61" i="8"/>
  <c r="G61" i="8"/>
  <c r="M60" i="8"/>
  <c r="K60" i="8"/>
  <c r="I60" i="8"/>
  <c r="G60" i="8"/>
  <c r="M59" i="8"/>
  <c r="K59" i="8"/>
  <c r="I59" i="8"/>
  <c r="G59" i="8"/>
  <c r="M58" i="8"/>
  <c r="K58" i="8"/>
  <c r="I58" i="8"/>
  <c r="G58" i="8"/>
  <c r="M57" i="8"/>
  <c r="K57" i="8"/>
  <c r="I57" i="8"/>
  <c r="G57" i="8"/>
  <c r="M56" i="8"/>
  <c r="K56" i="8"/>
  <c r="I56" i="8"/>
  <c r="G56" i="8"/>
  <c r="M55" i="8"/>
  <c r="K55" i="8"/>
  <c r="I55" i="8"/>
  <c r="G55" i="8"/>
  <c r="M54" i="8"/>
  <c r="K54" i="8"/>
  <c r="I54" i="8"/>
  <c r="G54" i="8"/>
  <c r="M53" i="8"/>
  <c r="K53" i="8"/>
  <c r="I53" i="8"/>
  <c r="G53" i="8"/>
  <c r="M52" i="8"/>
  <c r="N111" i="11" s="1"/>
  <c r="K52" i="8"/>
  <c r="I52" i="8"/>
  <c r="J111" i="11" s="1"/>
  <c r="G52" i="8"/>
  <c r="F111" i="11"/>
  <c r="M51" i="8"/>
  <c r="N110" i="11" s="1"/>
  <c r="K51" i="8"/>
  <c r="I51" i="8"/>
  <c r="J110" i="11" s="1"/>
  <c r="G51" i="8"/>
  <c r="F110" i="11"/>
  <c r="M50" i="8"/>
  <c r="K50" i="8"/>
  <c r="I50" i="8"/>
  <c r="G50" i="8"/>
  <c r="M49" i="8"/>
  <c r="K49" i="8"/>
  <c r="I49" i="8"/>
  <c r="G49" i="8"/>
  <c r="M48" i="8"/>
  <c r="K48" i="8"/>
  <c r="I48" i="8"/>
  <c r="G48" i="8"/>
  <c r="M47" i="8"/>
  <c r="K47" i="8"/>
  <c r="I47" i="8"/>
  <c r="G47" i="8"/>
  <c r="M46" i="8"/>
  <c r="K46" i="8"/>
  <c r="I46" i="8"/>
  <c r="G46" i="8"/>
  <c r="M45" i="8"/>
  <c r="K45" i="8"/>
  <c r="I45" i="8"/>
  <c r="G45" i="8"/>
  <c r="M44" i="8"/>
  <c r="K44" i="8"/>
  <c r="I44" i="8"/>
  <c r="G44" i="8"/>
  <c r="M43" i="8"/>
  <c r="K43" i="8"/>
  <c r="I43" i="8"/>
  <c r="G43" i="8"/>
  <c r="M42" i="8"/>
  <c r="K42" i="8"/>
  <c r="I42" i="8"/>
  <c r="G42" i="8"/>
  <c r="M41" i="8"/>
  <c r="K41" i="8"/>
  <c r="I41" i="8"/>
  <c r="G41" i="8"/>
  <c r="M40" i="8"/>
  <c r="K40" i="8"/>
  <c r="I40" i="8"/>
  <c r="G40" i="8"/>
  <c r="M39" i="8"/>
  <c r="K39" i="8"/>
  <c r="I39" i="8"/>
  <c r="G39" i="8"/>
  <c r="M38" i="8"/>
  <c r="K38" i="8"/>
  <c r="I38" i="8"/>
  <c r="G38" i="8"/>
  <c r="M37" i="8"/>
  <c r="K37" i="8"/>
  <c r="I37" i="8"/>
  <c r="G37" i="8"/>
  <c r="M36" i="8"/>
  <c r="K36" i="8"/>
  <c r="I36" i="8"/>
  <c r="G36" i="8"/>
  <c r="M35" i="8"/>
  <c r="K35" i="8"/>
  <c r="I35" i="8"/>
  <c r="G35" i="8"/>
  <c r="M34" i="8"/>
  <c r="K34" i="8"/>
  <c r="I34" i="8"/>
  <c r="G34" i="8"/>
  <c r="M33" i="8"/>
  <c r="K33" i="8"/>
  <c r="I33" i="8"/>
  <c r="G33" i="8"/>
  <c r="M32" i="8"/>
  <c r="K32" i="8"/>
  <c r="I32" i="8"/>
  <c r="G32" i="8"/>
  <c r="M31" i="8"/>
  <c r="K31" i="8"/>
  <c r="I31" i="8"/>
  <c r="G31" i="8"/>
  <c r="M30" i="8"/>
  <c r="K30" i="8"/>
  <c r="I30" i="8"/>
  <c r="G30" i="8"/>
  <c r="M29" i="8"/>
  <c r="K29" i="8"/>
  <c r="I29" i="8"/>
  <c r="G29" i="8"/>
  <c r="M28" i="8"/>
  <c r="K28" i="8"/>
  <c r="I28" i="8"/>
  <c r="G28" i="8"/>
  <c r="M27" i="8"/>
  <c r="K27" i="8"/>
  <c r="I27" i="8"/>
  <c r="G27" i="8"/>
  <c r="M26" i="8"/>
  <c r="K26" i="8"/>
  <c r="I26" i="8"/>
  <c r="G26" i="8"/>
  <c r="M25" i="8"/>
  <c r="K25" i="8"/>
  <c r="I25" i="8"/>
  <c r="G25" i="8"/>
  <c r="M24" i="8"/>
  <c r="K24" i="8"/>
  <c r="I24" i="8"/>
  <c r="G24" i="8"/>
  <c r="M23" i="8"/>
  <c r="K23" i="8"/>
  <c r="I23" i="8"/>
  <c r="G23" i="8"/>
  <c r="M22" i="8"/>
  <c r="K22" i="8"/>
  <c r="I22" i="8"/>
  <c r="G22" i="8"/>
  <c r="M21" i="8"/>
  <c r="K21" i="8"/>
  <c r="I21" i="8"/>
  <c r="G21" i="8"/>
  <c r="M20" i="8"/>
  <c r="K20" i="8"/>
  <c r="I20" i="8"/>
  <c r="G20" i="8"/>
  <c r="M19" i="8"/>
  <c r="K19" i="8"/>
  <c r="I19" i="8"/>
  <c r="G19" i="8"/>
  <c r="M18" i="8"/>
  <c r="K18" i="8"/>
  <c r="I18" i="8"/>
  <c r="G18" i="8"/>
  <c r="M17" i="8"/>
  <c r="K17" i="8"/>
  <c r="I17" i="8"/>
  <c r="G17" i="8"/>
  <c r="M16" i="8"/>
  <c r="K16" i="8"/>
  <c r="I16" i="8"/>
  <c r="G16" i="8"/>
  <c r="M15" i="8"/>
  <c r="K15" i="8"/>
  <c r="I15" i="8"/>
  <c r="G15" i="8"/>
  <c r="M14" i="8"/>
  <c r="K14" i="8"/>
  <c r="I14" i="8"/>
  <c r="G14" i="8"/>
  <c r="M13" i="8"/>
  <c r="K13" i="8"/>
  <c r="I13" i="8"/>
  <c r="G13" i="8"/>
  <c r="M12" i="8"/>
  <c r="K12" i="8"/>
  <c r="I12" i="8"/>
  <c r="G12" i="8"/>
  <c r="M11" i="8"/>
  <c r="K11" i="8"/>
  <c r="I11" i="8"/>
  <c r="G11" i="8"/>
  <c r="M10" i="8"/>
  <c r="K10" i="8"/>
  <c r="I10" i="8"/>
  <c r="G10" i="8"/>
  <c r="M9" i="8"/>
  <c r="K9" i="8"/>
  <c r="I9" i="8"/>
  <c r="G9" i="8"/>
  <c r="M8" i="8"/>
  <c r="K8" i="8"/>
  <c r="I8" i="8"/>
  <c r="G8" i="8"/>
  <c r="M7" i="8"/>
  <c r="K7" i="8"/>
  <c r="I7" i="8"/>
  <c r="G7" i="8"/>
  <c r="M6" i="8"/>
  <c r="K6" i="8"/>
  <c r="I6" i="8"/>
  <c r="G6" i="8"/>
  <c r="E6" i="8"/>
  <c r="G17" i="7"/>
  <c r="E17" i="7"/>
  <c r="C17" i="7"/>
  <c r="G15" i="7"/>
  <c r="E15" i="7"/>
  <c r="C15" i="7"/>
  <c r="O11" i="11"/>
  <c r="O13" i="11"/>
  <c r="C23" i="1"/>
  <c r="C127" i="10" l="1"/>
  <c r="C93" i="10"/>
  <c r="C93" i="11"/>
  <c r="C127" i="11"/>
  <c r="H105" i="10"/>
  <c r="H107" i="10"/>
  <c r="H109" i="10"/>
  <c r="H111" i="10"/>
  <c r="H113" i="10"/>
  <c r="H115" i="10"/>
  <c r="H117" i="10"/>
  <c r="H119" i="10"/>
  <c r="H121" i="10"/>
  <c r="H123" i="10"/>
  <c r="M128" i="10"/>
  <c r="M94" i="10"/>
  <c r="D43" i="10"/>
  <c r="H106" i="10"/>
  <c r="H108" i="10"/>
  <c r="H110" i="10"/>
  <c r="H112" i="10"/>
  <c r="H114" i="10"/>
  <c r="H116" i="10"/>
  <c r="H118" i="10"/>
  <c r="H120" i="10"/>
  <c r="H122" i="10"/>
  <c r="H124" i="10"/>
  <c r="L60" i="11"/>
  <c r="H60" i="11"/>
  <c r="L64" i="11"/>
  <c r="H64" i="11"/>
  <c r="L72" i="11"/>
  <c r="H72" i="11"/>
  <c r="L76" i="11"/>
  <c r="H76" i="11"/>
  <c r="L88" i="11"/>
  <c r="H88" i="11"/>
  <c r="L106" i="11"/>
  <c r="H106" i="11"/>
  <c r="L110" i="11"/>
  <c r="H110" i="11"/>
  <c r="L118" i="11"/>
  <c r="H118" i="11"/>
  <c r="L59" i="11"/>
  <c r="H59" i="11"/>
  <c r="L63" i="11"/>
  <c r="H63" i="11"/>
  <c r="L67" i="11"/>
  <c r="H67" i="11"/>
  <c r="L71" i="11"/>
  <c r="H71" i="11"/>
  <c r="L75" i="11"/>
  <c r="H75" i="11"/>
  <c r="L79" i="11"/>
  <c r="H79" i="11"/>
  <c r="L83" i="11"/>
  <c r="H83" i="11"/>
  <c r="L87" i="11"/>
  <c r="H87" i="11"/>
  <c r="L105" i="11"/>
  <c r="H105" i="11"/>
  <c r="L109" i="11"/>
  <c r="H109" i="11"/>
  <c r="L113" i="11"/>
  <c r="H113" i="11"/>
  <c r="L117" i="11"/>
  <c r="H117" i="11"/>
  <c r="L121" i="11"/>
  <c r="H121" i="11"/>
  <c r="L68" i="11"/>
  <c r="H68" i="11"/>
  <c r="L80" i="11"/>
  <c r="H80" i="11"/>
  <c r="L84" i="11"/>
  <c r="H84" i="11"/>
  <c r="L122" i="11"/>
  <c r="H122" i="11"/>
  <c r="M128" i="11"/>
  <c r="D97" i="11"/>
  <c r="M94" i="11"/>
  <c r="B42" i="11"/>
  <c r="C126" i="11" s="1"/>
  <c r="H51" i="11"/>
  <c r="H53" i="11"/>
  <c r="H55" i="11"/>
  <c r="L58" i="11"/>
  <c r="H58" i="11"/>
  <c r="L62" i="11"/>
  <c r="H62" i="11"/>
  <c r="L66" i="11"/>
  <c r="H66" i="11"/>
  <c r="L70" i="11"/>
  <c r="H70" i="11"/>
  <c r="L74" i="11"/>
  <c r="H74" i="11"/>
  <c r="L78" i="11"/>
  <c r="H78" i="11"/>
  <c r="L82" i="11"/>
  <c r="H82" i="11"/>
  <c r="L86" i="11"/>
  <c r="H86" i="11"/>
  <c r="L90" i="11"/>
  <c r="H90" i="11"/>
  <c r="N94" i="11"/>
  <c r="L108" i="11"/>
  <c r="H108" i="11"/>
  <c r="L112" i="11"/>
  <c r="H112" i="11"/>
  <c r="L116" i="11"/>
  <c r="H116" i="11"/>
  <c r="L120" i="11"/>
  <c r="H120" i="11"/>
  <c r="L124" i="11"/>
  <c r="H124" i="11"/>
  <c r="L114" i="11"/>
  <c r="H114" i="11"/>
  <c r="D43" i="11"/>
  <c r="L57" i="11"/>
  <c r="H57" i="11"/>
  <c r="L61" i="11"/>
  <c r="H61" i="11"/>
  <c r="L65" i="11"/>
  <c r="H65" i="11"/>
  <c r="L69" i="11"/>
  <c r="H69" i="11"/>
  <c r="L73" i="11"/>
  <c r="H73" i="11"/>
  <c r="L77" i="11"/>
  <c r="H77" i="11"/>
  <c r="L81" i="11"/>
  <c r="H81" i="11"/>
  <c r="L85" i="11"/>
  <c r="H85" i="11"/>
  <c r="L89" i="11"/>
  <c r="H89" i="11"/>
  <c r="L107" i="11"/>
  <c r="H107" i="11"/>
  <c r="L111" i="11"/>
  <c r="H111" i="11"/>
  <c r="L115" i="11"/>
  <c r="H115" i="11"/>
  <c r="L119" i="11"/>
  <c r="H119" i="11"/>
  <c r="L123" i="11"/>
  <c r="H123" i="11"/>
  <c r="O9" i="11"/>
  <c r="D13" i="11"/>
  <c r="D11" i="11"/>
  <c r="K13" i="11"/>
  <c r="D22" i="10" l="1"/>
  <c r="M22" i="10"/>
  <c r="C22" i="10"/>
  <c r="B123" i="10"/>
  <c r="B121" i="10"/>
  <c r="B119" i="10"/>
  <c r="B117" i="10"/>
  <c r="B115" i="10"/>
  <c r="B113" i="10"/>
  <c r="B111" i="10"/>
  <c r="B109" i="10"/>
  <c r="B107" i="10"/>
  <c r="B105" i="10"/>
  <c r="B73" i="10"/>
  <c r="B67" i="10"/>
  <c r="B61" i="10"/>
  <c r="B57" i="10"/>
  <c r="B51" i="10"/>
  <c r="B90" i="10"/>
  <c r="B88" i="10"/>
  <c r="B86" i="10"/>
  <c r="B84" i="10"/>
  <c r="B82" i="10"/>
  <c r="B80" i="10"/>
  <c r="B78" i="10"/>
  <c r="B76" i="10"/>
  <c r="B74" i="10"/>
  <c r="B72" i="10"/>
  <c r="B70" i="10"/>
  <c r="B68" i="10"/>
  <c r="B66" i="10"/>
  <c r="B64" i="10"/>
  <c r="B62" i="10"/>
  <c r="B60" i="10"/>
  <c r="B58" i="10"/>
  <c r="B56" i="10"/>
  <c r="B54" i="10"/>
  <c r="B52" i="10"/>
  <c r="B87" i="10"/>
  <c r="B83" i="10"/>
  <c r="B79" i="10"/>
  <c r="B65" i="10"/>
  <c r="B63" i="10"/>
  <c r="B55" i="10"/>
  <c r="B124" i="10"/>
  <c r="B122" i="10"/>
  <c r="B120" i="10"/>
  <c r="B118" i="10"/>
  <c r="B116" i="10"/>
  <c r="B114" i="10"/>
  <c r="B112" i="10"/>
  <c r="B110" i="10"/>
  <c r="B108" i="10"/>
  <c r="B106" i="10"/>
  <c r="B89" i="10"/>
  <c r="B85" i="10"/>
  <c r="B81" i="10"/>
  <c r="B77" i="10"/>
  <c r="B75" i="10"/>
  <c r="B71" i="10"/>
  <c r="B69" i="10"/>
  <c r="B59" i="10"/>
  <c r="B53" i="10"/>
  <c r="B123" i="11"/>
  <c r="B121" i="11"/>
  <c r="B119" i="11"/>
  <c r="B117" i="11"/>
  <c r="B115" i="11"/>
  <c r="B113" i="11"/>
  <c r="B111" i="11"/>
  <c r="B109" i="11"/>
  <c r="B107" i="11"/>
  <c r="B105" i="11"/>
  <c r="B89" i="11"/>
  <c r="B87" i="11"/>
  <c r="B85" i="11"/>
  <c r="B83" i="11"/>
  <c r="B81" i="11"/>
  <c r="B79" i="11"/>
  <c r="B77" i="11"/>
  <c r="B75" i="11"/>
  <c r="B73" i="11"/>
  <c r="B71" i="11"/>
  <c r="B69" i="11"/>
  <c r="B67" i="11"/>
  <c r="B65" i="11"/>
  <c r="B63" i="11"/>
  <c r="B61" i="11"/>
  <c r="B59" i="11"/>
  <c r="B57" i="11"/>
  <c r="B124" i="11"/>
  <c r="B122" i="11"/>
  <c r="B120" i="11"/>
  <c r="B118" i="11"/>
  <c r="B116" i="11"/>
  <c r="B114" i="11"/>
  <c r="B112" i="11"/>
  <c r="B110" i="11"/>
  <c r="B108" i="11"/>
  <c r="B106" i="11"/>
  <c r="B90" i="11"/>
  <c r="B88" i="11"/>
  <c r="B86" i="11"/>
  <c r="B84" i="11"/>
  <c r="B82" i="11"/>
  <c r="B80" i="11"/>
  <c r="B78" i="11"/>
  <c r="B76" i="11"/>
  <c r="B74" i="11"/>
  <c r="B72" i="11"/>
  <c r="B70" i="11"/>
  <c r="B68" i="11"/>
  <c r="B66" i="11"/>
  <c r="B64" i="11"/>
  <c r="B62" i="11"/>
  <c r="B60" i="11"/>
  <c r="B58" i="11"/>
  <c r="B53" i="11"/>
  <c r="B51" i="11"/>
  <c r="B56" i="11"/>
  <c r="B54" i="11"/>
  <c r="B52" i="11"/>
  <c r="B55" i="11"/>
  <c r="C24" i="10" l="1"/>
  <c r="K22" i="10"/>
  <c r="D24" i="10"/>
  <c r="G22" i="10"/>
  <c r="G24" i="10"/>
  <c r="D22" i="11"/>
  <c r="C24" i="11"/>
  <c r="K22" i="11"/>
  <c r="G22" i="11"/>
  <c r="G24" i="11"/>
  <c r="C22" i="11"/>
  <c r="D24" i="11"/>
  <c r="M22" i="11"/>
  <c r="O22" i="10" l="1"/>
  <c r="O2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EKTL</author>
    <author>user</author>
  </authors>
  <commentList>
    <comment ref="C13" authorId="0" shapeId="0" xr:uid="{69E5049E-32DF-4804-BE18-E3BB1F55EB87}">
      <text>
        <r>
          <rPr>
            <b/>
            <sz val="12"/>
            <color indexed="81"/>
            <rFont val="ＭＳ Ｐゴシック"/>
            <family val="3"/>
            <charset val="128"/>
          </rPr>
          <t>必ずどちらか選んで入力して下さい。</t>
        </r>
      </text>
    </comment>
    <comment ref="F13" authorId="1" shapeId="0" xr:uid="{B6CC6CA0-4D77-4337-B0B9-41AD98981B73}">
      <text>
        <r>
          <rPr>
            <b/>
            <sz val="9"/>
            <color indexed="81"/>
            <rFont val="MS P ゴシック"/>
            <family val="3"/>
            <charset val="128"/>
          </rPr>
          <t>質問したい内容を簡潔に書いてください。</t>
        </r>
      </text>
    </comment>
    <comment ref="C17" authorId="0" shapeId="0" xr:uid="{4F78CEDD-92F5-47FE-98E8-B05D8CE5EA9C}">
      <text>
        <r>
          <rPr>
            <b/>
            <sz val="12"/>
            <color indexed="81"/>
            <rFont val="ＭＳ Ｐゴシック"/>
            <family val="3"/>
            <charset val="128"/>
          </rPr>
          <t>●(姓と名間は1字空白）</t>
        </r>
      </text>
    </comment>
    <comment ref="C19" authorId="0" shapeId="0" xr:uid="{758FB4A5-0BD8-486A-8694-B1C7065E0EE7}">
      <text>
        <r>
          <rPr>
            <b/>
            <sz val="12"/>
            <color indexed="81"/>
            <rFont val="ＭＳ Ｐゴシック"/>
            <family val="3"/>
            <charset val="128"/>
          </rPr>
          <t>●(姓と名間は1字空白）</t>
        </r>
      </text>
    </comment>
    <comment ref="C21" authorId="0" shapeId="0" xr:uid="{A21E6DCF-01E9-4330-9ED2-6A71B6B7121B}">
      <text>
        <r>
          <rPr>
            <b/>
            <sz val="12"/>
            <color indexed="81"/>
            <rFont val="ＭＳ Ｐゴシック"/>
            <family val="3"/>
            <charset val="128"/>
          </rPr>
          <t>●(姓と名間は1字空白）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宮崎県教育庁</author>
  </authors>
  <commentList>
    <comment ref="E13" authorId="0" shapeId="0" xr:uid="{2B04065F-AE99-404C-A642-7A4EDB5D7E5E}">
      <text>
        <r>
          <rPr>
            <b/>
            <sz val="9"/>
            <color indexed="81"/>
            <rFont val="ＭＳ Ｐゴシック"/>
            <family val="3"/>
            <charset val="128"/>
          </rPr>
          <t>●(姓と名間は1字空白）</t>
        </r>
      </text>
    </comment>
    <comment ref="E14" authorId="0" shapeId="0" xr:uid="{990AF669-7D9F-4AC1-B764-4820B096C7E1}">
      <text>
        <r>
          <rPr>
            <b/>
            <sz val="9"/>
            <color indexed="81"/>
            <rFont val="ＭＳ Ｐゴシック"/>
            <family val="3"/>
            <charset val="128"/>
          </rPr>
          <t>●(姓と名間は1字空白）</t>
        </r>
      </text>
    </comment>
    <comment ref="E15" authorId="0" shapeId="0" xr:uid="{FD48AEBD-63CD-4BEC-AEA3-35205A363809}">
      <text>
        <r>
          <rPr>
            <b/>
            <sz val="9"/>
            <color indexed="81"/>
            <rFont val="ＭＳ Ｐゴシック"/>
            <family val="3"/>
            <charset val="128"/>
          </rPr>
          <t>●(姓と名間は1字空白）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宮崎県教育庁</author>
  </authors>
  <commentList>
    <comment ref="E13" authorId="0" shapeId="0" xr:uid="{1E9FC921-28BF-4FE8-9C9A-1229B91E0407}">
      <text>
        <r>
          <rPr>
            <b/>
            <sz val="9"/>
            <color indexed="81"/>
            <rFont val="ＭＳ Ｐゴシック"/>
            <family val="3"/>
            <charset val="128"/>
          </rPr>
          <t>●(姓と名間は1字空白）</t>
        </r>
      </text>
    </comment>
    <comment ref="E14" authorId="0" shapeId="0" xr:uid="{1FD1F934-3F98-40A4-AD45-5D592836192B}">
      <text>
        <r>
          <rPr>
            <b/>
            <sz val="9"/>
            <color indexed="81"/>
            <rFont val="ＭＳ Ｐゴシック"/>
            <family val="3"/>
            <charset val="128"/>
          </rPr>
          <t>●(姓と名間は1字空白）</t>
        </r>
      </text>
    </comment>
    <comment ref="E15" authorId="0" shapeId="0" xr:uid="{56616F9B-A5CC-41F6-AF22-5C311D5E9B7B}">
      <text>
        <r>
          <rPr>
            <b/>
            <sz val="9"/>
            <color indexed="81"/>
            <rFont val="ＭＳ Ｐゴシック"/>
            <family val="3"/>
            <charset val="128"/>
          </rPr>
          <t>●(姓と名間は1字空白）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EKTL</author>
    <author>user</author>
  </authors>
  <commentList>
    <comment ref="C6" authorId="0" shapeId="0" xr:uid="{5F18E1CF-C3A9-4F4F-B68A-6106C04D4609}">
      <text>
        <r>
          <rPr>
            <b/>
            <sz val="12"/>
            <color indexed="81"/>
            <rFont val="ＭＳ Ｐゴシック"/>
            <family val="3"/>
            <charset val="128"/>
          </rPr>
          <t>以下、参加生徒氏名記入の場合は、</t>
        </r>
        <r>
          <rPr>
            <b/>
            <u/>
            <sz val="12"/>
            <color indexed="81"/>
            <rFont val="ＭＳ Ｐゴシック"/>
            <family val="3"/>
            <charset val="128"/>
          </rPr>
          <t>姓と名間は1字空白を入れる</t>
        </r>
        <r>
          <rPr>
            <b/>
            <sz val="12"/>
            <color indexed="81"/>
            <rFont val="ＭＳ Ｐゴシック"/>
            <family val="3"/>
            <charset val="128"/>
          </rPr>
          <t>こと。</t>
        </r>
      </text>
    </comment>
    <comment ref="D6" authorId="0" shapeId="0" xr:uid="{3925F63F-4F2B-45E9-B83E-4882D77E8EDC}">
      <text>
        <r>
          <rPr>
            <b/>
            <sz val="12"/>
            <color indexed="81"/>
            <rFont val="ＭＳ Ｐゴシック"/>
            <family val="3"/>
            <charset val="128"/>
          </rPr>
          <t>以下、参加生徒氏名記入の場合は、</t>
        </r>
        <r>
          <rPr>
            <b/>
            <u/>
            <sz val="12"/>
            <color indexed="81"/>
            <rFont val="ＭＳ Ｐゴシック"/>
            <family val="3"/>
            <charset val="128"/>
          </rPr>
          <t>姓と名間は1字空白を入れる</t>
        </r>
        <r>
          <rPr>
            <b/>
            <sz val="12"/>
            <color indexed="81"/>
            <rFont val="ＭＳ Ｐゴシック"/>
            <family val="3"/>
            <charset val="128"/>
          </rPr>
          <t>こと。</t>
        </r>
      </text>
    </comment>
    <comment ref="P6" authorId="1" shapeId="0" xr:uid="{984F1E1C-6DAF-42A9-96CF-CFD6B8E34A61}">
      <text>
        <r>
          <rPr>
            <b/>
            <sz val="12"/>
            <color indexed="81"/>
            <rFont val="MS P ゴシック"/>
            <family val="3"/>
            <charset val="128"/>
          </rPr>
          <t>Ａ作者が宮崎出身または在住
Ｂ作品の舞台が宮崎県
Ｃ作品中に宮崎県の話題が出てくる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EKTL</author>
    <author>user</author>
  </authors>
  <commentList>
    <comment ref="C6" authorId="0" shapeId="0" xr:uid="{69D8BB62-A6EF-4261-BD64-63785B0AEDBD}">
      <text>
        <r>
          <rPr>
            <b/>
            <sz val="12"/>
            <color indexed="81"/>
            <rFont val="ＭＳ Ｐゴシック"/>
            <family val="3"/>
            <charset val="128"/>
          </rPr>
          <t>以下、参加生徒氏名記入の場合は、</t>
        </r>
        <r>
          <rPr>
            <b/>
            <u/>
            <sz val="12"/>
            <color indexed="81"/>
            <rFont val="ＭＳ Ｐゴシック"/>
            <family val="3"/>
            <charset val="128"/>
          </rPr>
          <t>姓と名間は1字空白を入れる</t>
        </r>
        <r>
          <rPr>
            <b/>
            <sz val="12"/>
            <color indexed="81"/>
            <rFont val="ＭＳ Ｐゴシック"/>
            <family val="3"/>
            <charset val="128"/>
          </rPr>
          <t>こと。</t>
        </r>
      </text>
    </comment>
    <comment ref="D6" authorId="0" shapeId="0" xr:uid="{04DFC154-DBE5-47A6-98CD-F39C0060E749}">
      <text>
        <r>
          <rPr>
            <b/>
            <sz val="12"/>
            <color indexed="81"/>
            <rFont val="ＭＳ Ｐゴシック"/>
            <family val="3"/>
            <charset val="128"/>
          </rPr>
          <t>以下、参加生徒氏名記入の場合は、</t>
        </r>
        <r>
          <rPr>
            <b/>
            <u/>
            <sz val="12"/>
            <color indexed="81"/>
            <rFont val="ＭＳ Ｐゴシック"/>
            <family val="3"/>
            <charset val="128"/>
          </rPr>
          <t>姓と名間は1字空白を入れる</t>
        </r>
        <r>
          <rPr>
            <b/>
            <sz val="12"/>
            <color indexed="81"/>
            <rFont val="ＭＳ Ｐゴシック"/>
            <family val="3"/>
            <charset val="128"/>
          </rPr>
          <t>こと。</t>
        </r>
      </text>
    </comment>
    <comment ref="P6" authorId="1" shapeId="0" xr:uid="{5E6BC82A-F744-4630-950B-D58A17936595}">
      <text>
        <r>
          <rPr>
            <b/>
            <sz val="12"/>
            <color indexed="81"/>
            <rFont val="MS P ゴシック"/>
            <family val="3"/>
            <charset val="128"/>
          </rPr>
          <t>Ａ作者が宮崎出身または在住
Ｂ作品の舞台が宮崎県
Ｃ作品中に宮崎県の話題が出てくる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EKTL</author>
  </authors>
  <commentList>
    <comment ref="D33" authorId="0" shapeId="0" xr:uid="{D47AFFD7-4AF1-4822-9607-3B7E5E43B02B}">
      <text>
        <r>
          <rPr>
            <b/>
            <sz val="12"/>
            <color indexed="81"/>
            <rFont val="ＭＳ Ｐゴシック"/>
            <family val="3"/>
            <charset val="128"/>
          </rPr>
          <t>●(姓と名間は1字空白）</t>
        </r>
      </text>
    </comment>
    <comment ref="C93" authorId="0" shapeId="0" xr:uid="{E7D830B1-D8C1-4BFC-AD1A-F86A4C421D9D}">
      <text>
        <r>
          <rPr>
            <b/>
            <sz val="12"/>
            <color indexed="81"/>
            <rFont val="ＭＳ Ｐゴシック"/>
            <family val="3"/>
            <charset val="128"/>
          </rPr>
          <t>平成28年5月25日(水)までの日付を入力してください。</t>
        </r>
      </text>
    </comment>
    <comment ref="C127" authorId="0" shapeId="0" xr:uid="{8697B0DA-B1B1-4962-94D3-6A93B79F217E}">
      <text>
        <r>
          <rPr>
            <b/>
            <sz val="12"/>
            <color indexed="81"/>
            <rFont val="ＭＳ Ｐゴシック"/>
            <family val="3"/>
            <charset val="128"/>
          </rPr>
          <t>平成28年5月25日(水)までの日付を入力してください。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EKTL</author>
  </authors>
  <commentList>
    <comment ref="D33" authorId="0" shapeId="0" xr:uid="{8880C9FB-F34C-46F5-927B-C4EEFBE697ED}">
      <text>
        <r>
          <rPr>
            <b/>
            <sz val="12"/>
            <color indexed="81"/>
            <rFont val="ＭＳ Ｐゴシック"/>
            <family val="3"/>
            <charset val="128"/>
          </rPr>
          <t>●(姓と名間は1字空白）</t>
        </r>
      </text>
    </comment>
  </commentList>
</comments>
</file>

<file path=xl/sharedStrings.xml><?xml version="1.0" encoding="utf-8"?>
<sst xmlns="http://schemas.openxmlformats.org/spreadsheetml/2006/main" count="781" uniqueCount="512">
  <si>
    <t>Ⅰ　学校の情報入力</t>
    <rPh sb="2" eb="4">
      <t>ガッコウ</t>
    </rPh>
    <rPh sb="5" eb="7">
      <t>ジョウホウ</t>
    </rPh>
    <rPh sb="7" eb="9">
      <t>ニュウリョク</t>
    </rPh>
    <phoneticPr fontId="6"/>
  </si>
  <si>
    <t>申込ファイル名</t>
    <rPh sb="0" eb="2">
      <t>モウシコミ</t>
    </rPh>
    <rPh sb="6" eb="7">
      <t>メイ</t>
    </rPh>
    <phoneticPr fontId="6"/>
  </si>
  <si>
    <t>①　ご自身の学校をリストから選んで入力してください。</t>
    <rPh sb="3" eb="5">
      <t>ジシン</t>
    </rPh>
    <rPh sb="6" eb="8">
      <t>ガッコウ</t>
    </rPh>
    <rPh sb="14" eb="15">
      <t>エラ</t>
    </rPh>
    <rPh sb="17" eb="19">
      <t>ニュウリョク</t>
    </rPh>
    <phoneticPr fontId="6"/>
  </si>
  <si>
    <t>↓学校名確認セル</t>
    <rPh sb="1" eb="3">
      <t>ガッコウ</t>
    </rPh>
    <rPh sb="3" eb="4">
      <t>メイ</t>
    </rPh>
    <rPh sb="4" eb="6">
      <t>カクニン</t>
    </rPh>
    <phoneticPr fontId="6"/>
  </si>
  <si>
    <t>②　上記大会の生徒参加申込について、以下を選んで下さい。</t>
    <rPh sb="2" eb="4">
      <t>ジョウキ</t>
    </rPh>
    <rPh sb="4" eb="6">
      <t>タイカイ</t>
    </rPh>
    <rPh sb="7" eb="9">
      <t>セイト</t>
    </rPh>
    <rPh sb="9" eb="11">
      <t>サンカ</t>
    </rPh>
    <rPh sb="11" eb="13">
      <t>モウシコミ</t>
    </rPh>
    <rPh sb="18" eb="20">
      <t>イカ</t>
    </rPh>
    <rPh sb="21" eb="22">
      <t>エラ</t>
    </rPh>
    <rPh sb="24" eb="25">
      <t>クダ</t>
    </rPh>
    <phoneticPr fontId="6"/>
  </si>
  <si>
    <t>③　ご自身の学校情報など（ア）～（オ）について、以下に入力してください。</t>
    <rPh sb="3" eb="5">
      <t>ジシン</t>
    </rPh>
    <rPh sb="6" eb="8">
      <t>ガッコウ</t>
    </rPh>
    <rPh sb="8" eb="10">
      <t>ジョウホウ</t>
    </rPh>
    <rPh sb="24" eb="26">
      <t>イカ</t>
    </rPh>
    <rPh sb="27" eb="29">
      <t>ニュウリョク</t>
    </rPh>
    <phoneticPr fontId="6"/>
  </si>
  <si>
    <t>（ア)　記載責任者</t>
    <rPh sb="4" eb="6">
      <t>キサイ</t>
    </rPh>
    <rPh sb="6" eb="9">
      <t>セキニンシャ</t>
    </rPh>
    <phoneticPr fontId="14"/>
  </si>
  <si>
    <t>※　姓と名の間は1字空けてください。
※　部顧問などの職員に限ります。</t>
    <rPh sb="2" eb="3">
      <t>セイ</t>
    </rPh>
    <rPh sb="4" eb="5">
      <t>ナ</t>
    </rPh>
    <rPh sb="6" eb="7">
      <t>アイダ</t>
    </rPh>
    <rPh sb="9" eb="10">
      <t>ジ</t>
    </rPh>
    <rPh sb="10" eb="11">
      <t>ア</t>
    </rPh>
    <rPh sb="21" eb="22">
      <t>ブ</t>
    </rPh>
    <rPh sb="22" eb="24">
      <t>コモン</t>
    </rPh>
    <rPh sb="27" eb="29">
      <t>ショクイン</t>
    </rPh>
    <rPh sb="30" eb="31">
      <t>カギ</t>
    </rPh>
    <phoneticPr fontId="6"/>
  </si>
  <si>
    <t>（イ)　部長生徒名</t>
    <rPh sb="4" eb="6">
      <t>ブチョウ</t>
    </rPh>
    <rPh sb="6" eb="8">
      <t>セイト</t>
    </rPh>
    <rPh sb="8" eb="9">
      <t>メイ</t>
    </rPh>
    <phoneticPr fontId="14"/>
  </si>
  <si>
    <t>（ウ）学年</t>
    <rPh sb="3" eb="5">
      <t>ガクネン</t>
    </rPh>
    <phoneticPr fontId="6"/>
  </si>
  <si>
    <r>
      <t>※　本大会（コンテスト）時の部長について記入してください。
　　 部長は、</t>
    </r>
    <r>
      <rPr>
        <sz val="9"/>
        <color rgb="FFFF0000"/>
        <rFont val="ＭＳ Ｐゴシック"/>
        <family val="3"/>
        <charset val="128"/>
      </rPr>
      <t>申込書（最終画面で印刷）</t>
    </r>
    <r>
      <rPr>
        <sz val="9"/>
        <rFont val="ＭＳ Ｐゴシック"/>
        <family val="3"/>
        <charset val="128"/>
      </rPr>
      <t>で</t>
    </r>
    <r>
      <rPr>
        <sz val="9"/>
        <color rgb="FFFF0000"/>
        <rFont val="ＭＳ Ｐゴシック"/>
        <family val="3"/>
        <charset val="128"/>
      </rPr>
      <t>署名（直筆）する生徒責任者</t>
    </r>
    <r>
      <rPr>
        <sz val="9"/>
        <rFont val="ＭＳ Ｐゴシック"/>
        <family val="3"/>
        <charset val="128"/>
      </rPr>
      <t>を兼ねます。</t>
    </r>
    <rPh sb="2" eb="5">
      <t>ホンタイカイ</t>
    </rPh>
    <rPh sb="12" eb="13">
      <t>ジ</t>
    </rPh>
    <rPh sb="14" eb="16">
      <t>ブチョウ</t>
    </rPh>
    <rPh sb="20" eb="22">
      <t>キニュウ</t>
    </rPh>
    <rPh sb="33" eb="35">
      <t>ブチョウ</t>
    </rPh>
    <rPh sb="37" eb="40">
      <t>モウシコミショ</t>
    </rPh>
    <rPh sb="41" eb="43">
      <t>サイシュウ</t>
    </rPh>
    <rPh sb="43" eb="45">
      <t>ガメン</t>
    </rPh>
    <rPh sb="46" eb="48">
      <t>インサツ</t>
    </rPh>
    <rPh sb="50" eb="52">
      <t>ショメイ</t>
    </rPh>
    <rPh sb="53" eb="55">
      <t>ジキヒツ</t>
    </rPh>
    <rPh sb="58" eb="60">
      <t>セイト</t>
    </rPh>
    <rPh sb="60" eb="63">
      <t>セキニンシャ</t>
    </rPh>
    <rPh sb="64" eb="65">
      <t>カ</t>
    </rPh>
    <phoneticPr fontId="6"/>
  </si>
  <si>
    <t>(エ)　学 校 長 名</t>
    <rPh sb="4" eb="5">
      <t>ガク</t>
    </rPh>
    <rPh sb="6" eb="7">
      <t>コウ</t>
    </rPh>
    <rPh sb="8" eb="9">
      <t>ナガ</t>
    </rPh>
    <rPh sb="10" eb="11">
      <t>メイ</t>
    </rPh>
    <phoneticPr fontId="6"/>
  </si>
  <si>
    <t>（オ）申 込 期 日</t>
    <rPh sb="2" eb="4">
      <t>モウシコミ</t>
    </rPh>
    <rPh sb="5" eb="6">
      <t>コ</t>
    </rPh>
    <rPh sb="7" eb="8">
      <t>キ</t>
    </rPh>
    <rPh sb="9" eb="10">
      <t>ヒ</t>
    </rPh>
    <phoneticPr fontId="6"/>
  </si>
  <si>
    <r>
      <t>※　本日の日付以外の日付を入力したい場合は、その日付を入力してください。
　　 ただし、アナ・朗原稿締切日</t>
    </r>
    <r>
      <rPr>
        <sz val="9"/>
        <rFont val="HGPｺﾞｼｯｸM"/>
        <family val="3"/>
        <charset val="128"/>
      </rPr>
      <t>（出場申込期間）</t>
    </r>
    <r>
      <rPr>
        <sz val="9"/>
        <color rgb="FFFF0000"/>
        <rFont val="HGPｺﾞｼｯｸM"/>
        <family val="3"/>
        <charset val="128"/>
      </rPr>
      <t>以降を記載した場合は、申込は無効</t>
    </r>
    <r>
      <rPr>
        <sz val="9"/>
        <color theme="1"/>
        <rFont val="HGPｺﾞｼｯｸM"/>
        <family val="3"/>
        <charset val="128"/>
      </rPr>
      <t>となります。</t>
    </r>
    <rPh sb="47" eb="48">
      <t>ロウ</t>
    </rPh>
    <rPh sb="48" eb="50">
      <t>ゲンコウ</t>
    </rPh>
    <rPh sb="50" eb="52">
      <t>シメキリ</t>
    </rPh>
    <rPh sb="52" eb="53">
      <t>ビ</t>
    </rPh>
    <rPh sb="54" eb="56">
      <t>シュツジョウ</t>
    </rPh>
    <rPh sb="58" eb="60">
      <t>キカン</t>
    </rPh>
    <phoneticPr fontId="6"/>
  </si>
  <si>
    <t>データ管理初期設定画面</t>
    <rPh sb="3" eb="5">
      <t>カンリ</t>
    </rPh>
    <rPh sb="5" eb="7">
      <t>ショキ</t>
    </rPh>
    <rPh sb="7" eb="9">
      <t>セッテイ</t>
    </rPh>
    <rPh sb="9" eb="11">
      <t>ガメン</t>
    </rPh>
    <phoneticPr fontId="6"/>
  </si>
  <si>
    <r>
      <t>NHK</t>
    </r>
    <r>
      <rPr>
        <sz val="11"/>
        <color theme="1"/>
        <rFont val="HGPｺﾞｼｯｸM"/>
        <family val="3"/>
        <charset val="128"/>
      </rPr>
      <t>杯</t>
    </r>
    <rPh sb="3" eb="4">
      <t>ハイ</t>
    </rPh>
    <phoneticPr fontId="6"/>
  </si>
  <si>
    <t>高総文祭</t>
    <rPh sb="0" eb="2">
      <t>コウソウ</t>
    </rPh>
    <rPh sb="2" eb="4">
      <t>ブンサイ</t>
    </rPh>
    <phoneticPr fontId="6"/>
  </si>
  <si>
    <t>新人戦</t>
    <rPh sb="0" eb="3">
      <t>シンジンセン</t>
    </rPh>
    <phoneticPr fontId="6"/>
  </si>
  <si>
    <t>大会名</t>
    <rPh sb="0" eb="3">
      <t>タイカイメイ</t>
    </rPh>
    <phoneticPr fontId="6"/>
  </si>
  <si>
    <t>大会名（略称）</t>
    <rPh sb="0" eb="3">
      <t>タイカイメイ</t>
    </rPh>
    <rPh sb="4" eb="6">
      <t>リャクショウ</t>
    </rPh>
    <phoneticPr fontId="6"/>
  </si>
  <si>
    <t>高文祭</t>
    <rPh sb="0" eb="3">
      <t>コウブンサイ</t>
    </rPh>
    <phoneticPr fontId="6"/>
  </si>
  <si>
    <t>大会名（略記号）</t>
    <rPh sb="0" eb="3">
      <t>タイカイメイ</t>
    </rPh>
    <rPh sb="4" eb="5">
      <t>リャク</t>
    </rPh>
    <rPh sb="5" eb="7">
      <t>キゴウ</t>
    </rPh>
    <phoneticPr fontId="6"/>
  </si>
  <si>
    <t>n</t>
    <phoneticPr fontId="6"/>
  </si>
  <si>
    <t>k</t>
    <phoneticPr fontId="6"/>
  </si>
  <si>
    <t>s</t>
    <phoneticPr fontId="6"/>
  </si>
  <si>
    <t>原稿提出〆切日</t>
    <rPh sb="0" eb="2">
      <t>ゲンコウ</t>
    </rPh>
    <rPh sb="2" eb="4">
      <t>テイシュツ</t>
    </rPh>
    <rPh sb="4" eb="6">
      <t>シメキリ</t>
    </rPh>
    <rPh sb="6" eb="7">
      <t>ビ</t>
    </rPh>
    <phoneticPr fontId="6"/>
  </si>
  <si>
    <t>番組部門名</t>
    <rPh sb="0" eb="2">
      <t>バングミ</t>
    </rPh>
    <rPh sb="2" eb="4">
      <t>ブモン</t>
    </rPh>
    <rPh sb="4" eb="5">
      <t>メイ</t>
    </rPh>
    <phoneticPr fontId="6"/>
  </si>
  <si>
    <t>アナウンス</t>
  </si>
  <si>
    <t>朗読</t>
    <rPh sb="0" eb="2">
      <t>ロウドク</t>
    </rPh>
    <phoneticPr fontId="6"/>
  </si>
  <si>
    <t>ラジオドキュメント</t>
  </si>
  <si>
    <t>オーディオピクチャー(AP)</t>
    <phoneticPr fontId="6"/>
  </si>
  <si>
    <t>ラジオ番組</t>
    <rPh sb="3" eb="5">
      <t>バングミ</t>
    </rPh>
    <phoneticPr fontId="6"/>
  </si>
  <si>
    <t>テレビドキュメント</t>
  </si>
  <si>
    <t>ビデオメッセージ(VM)</t>
    <phoneticPr fontId="6"/>
  </si>
  <si>
    <t>テレビ番組</t>
    <rPh sb="3" eb="5">
      <t>バングミ</t>
    </rPh>
    <phoneticPr fontId="6"/>
  </si>
  <si>
    <t>番組部門のみ参加</t>
    <rPh sb="0" eb="2">
      <t>バングミ</t>
    </rPh>
    <rPh sb="2" eb="4">
      <t>ブモン</t>
    </rPh>
    <rPh sb="6" eb="8">
      <t>サンカ</t>
    </rPh>
    <phoneticPr fontId="6"/>
  </si>
  <si>
    <t>創作ラジオドラマ</t>
    <rPh sb="0" eb="2">
      <t>ソウサク</t>
    </rPh>
    <phoneticPr fontId="6"/>
  </si>
  <si>
    <t>創作テレビドラマ</t>
    <rPh sb="0" eb="2">
      <t>ソウサク</t>
    </rPh>
    <phoneticPr fontId="6"/>
  </si>
  <si>
    <t>朗読作品名</t>
    <rPh sb="0" eb="2">
      <t>ロウドク</t>
    </rPh>
    <rPh sb="2" eb="5">
      <t>サクヒンメイ</t>
    </rPh>
    <phoneticPr fontId="6"/>
  </si>
  <si>
    <t>テレビ部門など</t>
    <rPh sb="3" eb="5">
      <t>ブモン</t>
    </rPh>
    <phoneticPr fontId="6"/>
  </si>
  <si>
    <t>有り</t>
    <rPh sb="0" eb="1">
      <t>ア</t>
    </rPh>
    <phoneticPr fontId="6"/>
  </si>
  <si>
    <r>
      <t>DVD-R</t>
    </r>
    <r>
      <rPr>
        <sz val="11"/>
        <color theme="1"/>
        <rFont val="ＭＳ Ｐゴシック"/>
        <family val="3"/>
        <charset val="128"/>
      </rPr>
      <t>のみ</t>
    </r>
    <phoneticPr fontId="6"/>
  </si>
  <si>
    <t>DVD-R</t>
    <phoneticPr fontId="6"/>
  </si>
  <si>
    <t>メディア規格</t>
    <rPh sb="4" eb="6">
      <t>キカク</t>
    </rPh>
    <phoneticPr fontId="6"/>
  </si>
  <si>
    <t>なし</t>
    <phoneticPr fontId="6"/>
  </si>
  <si>
    <t>BD-R</t>
    <phoneticPr fontId="6"/>
  </si>
  <si>
    <t>大会運営校</t>
    <rPh sb="0" eb="2">
      <t>タイカイ</t>
    </rPh>
    <rPh sb="2" eb="4">
      <t>ウンエイ</t>
    </rPh>
    <rPh sb="4" eb="5">
      <t>コウ</t>
    </rPh>
    <phoneticPr fontId="1"/>
  </si>
  <si>
    <t>顧問１</t>
    <rPh sb="0" eb="2">
      <t>コモン</t>
    </rPh>
    <phoneticPr fontId="6"/>
  </si>
  <si>
    <t>顧問２</t>
    <rPh sb="0" eb="2">
      <t>コモン</t>
    </rPh>
    <phoneticPr fontId="6"/>
  </si>
  <si>
    <t>顧問３</t>
    <rPh sb="0" eb="2">
      <t>コモン</t>
    </rPh>
    <phoneticPr fontId="6"/>
  </si>
  <si>
    <t>正式学校名</t>
    <rPh sb="0" eb="2">
      <t>セイシキ</t>
    </rPh>
    <rPh sb="2" eb="5">
      <t>ガッコウメイ</t>
    </rPh>
    <phoneticPr fontId="6"/>
  </si>
  <si>
    <t>学校名</t>
    <rPh sb="0" eb="3">
      <t>ガッコウメイ</t>
    </rPh>
    <phoneticPr fontId="6"/>
  </si>
  <si>
    <r>
      <rPr>
        <sz val="8"/>
        <color theme="1"/>
        <rFont val="HGPｺﾞｼｯｸM"/>
        <family val="3"/>
        <charset val="128"/>
      </rPr>
      <t>申込ファイル名</t>
    </r>
    <rPh sb="0" eb="2">
      <t>モウシコミ</t>
    </rPh>
    <rPh sb="6" eb="7">
      <t>メイ</t>
    </rPh>
    <phoneticPr fontId="1"/>
  </si>
  <si>
    <t>記号</t>
    <rPh sb="0" eb="2">
      <t>キゴウ</t>
    </rPh>
    <phoneticPr fontId="6"/>
  </si>
  <si>
    <t>NHK杯前日準備担当校</t>
    <rPh sb="3" eb="4">
      <t>ハイ</t>
    </rPh>
    <rPh sb="4" eb="6">
      <t>ゼンジツ</t>
    </rPh>
    <rPh sb="6" eb="8">
      <t>ジュンビ</t>
    </rPh>
    <rPh sb="8" eb="10">
      <t>タントウ</t>
    </rPh>
    <rPh sb="10" eb="11">
      <t>コウ</t>
    </rPh>
    <phoneticPr fontId="1"/>
  </si>
  <si>
    <t>県央地区</t>
    <rPh sb="0" eb="2">
      <t>ケンオウ</t>
    </rPh>
    <rPh sb="2" eb="4">
      <t>チク</t>
    </rPh>
    <phoneticPr fontId="6"/>
  </si>
  <si>
    <t>宮崎県立佐土原高等学校</t>
  </si>
  <si>
    <t>佐土原</t>
  </si>
  <si>
    <t>01sadowara</t>
  </si>
  <si>
    <t>1～20</t>
    <phoneticPr fontId="6"/>
  </si>
  <si>
    <t>宮崎県立宮崎大宮高等学校</t>
  </si>
  <si>
    <t>宮崎大宮</t>
  </si>
  <si>
    <t>02oomiya</t>
  </si>
  <si>
    <t>小原　陽子</t>
  </si>
  <si>
    <t>宮崎県立宮崎海洋高等学校</t>
  </si>
  <si>
    <t>宮崎海洋</t>
  </si>
  <si>
    <t>03kaiyo</t>
  </si>
  <si>
    <t>宮崎県立宮崎北高等学校</t>
  </si>
  <si>
    <t>宮崎北</t>
  </si>
  <si>
    <t>04miyakita</t>
  </si>
  <si>
    <t>宮崎県立宮崎工業高等学校</t>
  </si>
  <si>
    <t>宮崎工業</t>
    <phoneticPr fontId="6"/>
  </si>
  <si>
    <t>05miyakogyo</t>
  </si>
  <si>
    <t>川﨑　由喜</t>
  </si>
  <si>
    <t>宮崎県立宮崎商業高等学校</t>
  </si>
  <si>
    <t>宮崎商業</t>
  </si>
  <si>
    <t>06miyasho</t>
  </si>
  <si>
    <t>宮崎県立宮崎西高等学校</t>
  </si>
  <si>
    <t>宮崎西</t>
  </si>
  <si>
    <t>07miyanishi</t>
  </si>
  <si>
    <t>河野　政志</t>
  </si>
  <si>
    <t>宮崎県立宮崎農業高等学校</t>
  </si>
  <si>
    <t>宮崎農業</t>
  </si>
  <si>
    <t>08miyano</t>
  </si>
  <si>
    <t>竹平　隆一</t>
  </si>
  <si>
    <t>宮崎県立宮崎東高等学校</t>
  </si>
  <si>
    <t>宮崎東</t>
  </si>
  <si>
    <t>09miyahigashi</t>
  </si>
  <si>
    <t>宮崎県立宮崎南高等学校</t>
  </si>
  <si>
    <t>宮崎南</t>
  </si>
  <si>
    <t>10miyaminami</t>
  </si>
  <si>
    <t>地神　大介</t>
  </si>
  <si>
    <t>妻</t>
    <rPh sb="0" eb="1">
      <t>ツマ</t>
    </rPh>
    <phoneticPr fontId="6"/>
  </si>
  <si>
    <t>宮崎県立本庄高等学校</t>
  </si>
  <si>
    <t>本庄</t>
    <rPh sb="0" eb="2">
      <t>ホンジョウ</t>
    </rPh>
    <phoneticPr fontId="6"/>
  </si>
  <si>
    <t>13honjo</t>
    <phoneticPr fontId="6"/>
  </si>
  <si>
    <t>中畑　芳郎</t>
  </si>
  <si>
    <t>宮崎県立高鍋高等学校</t>
  </si>
  <si>
    <t>高鍋</t>
  </si>
  <si>
    <t>14takanabe</t>
    <phoneticPr fontId="6"/>
  </si>
  <si>
    <t>宮崎県立高鍋農業高等学校</t>
  </si>
  <si>
    <t>高鍋農業</t>
  </si>
  <si>
    <t>15takano</t>
    <phoneticPr fontId="6"/>
  </si>
  <si>
    <t>宮崎県立都農高等学校</t>
  </si>
  <si>
    <t>都農</t>
  </si>
  <si>
    <t>16tsuno</t>
    <phoneticPr fontId="6"/>
  </si>
  <si>
    <t>三木　重広</t>
  </si>
  <si>
    <t>県西地区</t>
    <rPh sb="0" eb="2">
      <t>ケンセイ</t>
    </rPh>
    <rPh sb="2" eb="4">
      <t>チク</t>
    </rPh>
    <phoneticPr fontId="6"/>
  </si>
  <si>
    <t>宮崎県立高城高等学校</t>
  </si>
  <si>
    <t>高城</t>
    <rPh sb="0" eb="2">
      <t>タカジョウ</t>
    </rPh>
    <phoneticPr fontId="6"/>
  </si>
  <si>
    <t>21takajo</t>
    <phoneticPr fontId="6"/>
  </si>
  <si>
    <t>s</t>
  </si>
  <si>
    <t>21～40</t>
    <phoneticPr fontId="6"/>
  </si>
  <si>
    <t>宮崎県立都城泉ヶ丘高等学校</t>
  </si>
  <si>
    <t>都城泉ヶ丘</t>
  </si>
  <si>
    <t>22izumigaoka</t>
    <phoneticPr fontId="6"/>
  </si>
  <si>
    <t>宮崎県立都城西高等学校</t>
  </si>
  <si>
    <t>都城西</t>
  </si>
  <si>
    <t>23tonishi</t>
    <phoneticPr fontId="6"/>
  </si>
  <si>
    <t>大川　順二</t>
  </si>
  <si>
    <t>宮崎県立都城工業高等学校</t>
  </si>
  <si>
    <t>都城工業</t>
  </si>
  <si>
    <t>24toko</t>
    <phoneticPr fontId="6"/>
  </si>
  <si>
    <t>宮崎県立都城商業高等学校</t>
  </si>
  <si>
    <t>都城商業</t>
  </si>
  <si>
    <t>25tosho</t>
    <phoneticPr fontId="6"/>
  </si>
  <si>
    <t>宮崎県立都城農業高等学校</t>
  </si>
  <si>
    <t>都城農業</t>
  </si>
  <si>
    <t>26tono</t>
    <phoneticPr fontId="6"/>
  </si>
  <si>
    <t>宮崎県立小林高等学校</t>
  </si>
  <si>
    <t>小林</t>
  </si>
  <si>
    <t>27kobayashi</t>
    <phoneticPr fontId="6"/>
  </si>
  <si>
    <t>田畑　時彦</t>
  </si>
  <si>
    <t>宮崎県立小林秀峰高等学校</t>
  </si>
  <si>
    <t>小林秀峰</t>
  </si>
  <si>
    <t>28syuho</t>
    <phoneticPr fontId="6"/>
  </si>
  <si>
    <t>宮崎県立飯野高等学校</t>
  </si>
  <si>
    <t>飯野</t>
  </si>
  <si>
    <t>29iino</t>
    <phoneticPr fontId="6"/>
  </si>
  <si>
    <t>県北地区</t>
    <rPh sb="0" eb="2">
      <t>ケンホク</t>
    </rPh>
    <rPh sb="2" eb="4">
      <t>チク</t>
    </rPh>
    <phoneticPr fontId="6"/>
  </si>
  <si>
    <t>宮崎県立延岡高等学校</t>
  </si>
  <si>
    <t>延岡</t>
  </si>
  <si>
    <t>41nobetaka</t>
    <phoneticPr fontId="6"/>
  </si>
  <si>
    <t>41～60</t>
    <phoneticPr fontId="6"/>
  </si>
  <si>
    <t>宮崎県立延岡工業高等学校</t>
  </si>
  <si>
    <t>延岡工業</t>
  </si>
  <si>
    <t>42nobeko</t>
    <phoneticPr fontId="6"/>
  </si>
  <si>
    <t>宮崎県立延岡商業高等学校</t>
  </si>
  <si>
    <t>延岡商業</t>
  </si>
  <si>
    <t>43nobesho</t>
    <phoneticPr fontId="6"/>
  </si>
  <si>
    <t>宮崎県立延岡星雲高等学校</t>
    <rPh sb="6" eb="8">
      <t>セイウン</t>
    </rPh>
    <phoneticPr fontId="6"/>
  </si>
  <si>
    <t>延岡星雲</t>
    <rPh sb="0" eb="2">
      <t>ノベオカ</t>
    </rPh>
    <rPh sb="2" eb="4">
      <t>セイウン</t>
    </rPh>
    <phoneticPr fontId="6"/>
  </si>
  <si>
    <t>44seiun</t>
    <phoneticPr fontId="6"/>
  </si>
  <si>
    <t>吉田　大二郎</t>
  </si>
  <si>
    <t>宮崎県立延岡青朋高等学校</t>
  </si>
  <si>
    <t>延岡青朋</t>
  </si>
  <si>
    <t>45seiho</t>
    <phoneticPr fontId="6"/>
  </si>
  <si>
    <t>宮崎県立富島高等学校</t>
  </si>
  <si>
    <t>富島</t>
  </si>
  <si>
    <t>46tomishima</t>
    <phoneticPr fontId="6"/>
  </si>
  <si>
    <t>宮崎県立日向高等学校</t>
  </si>
  <si>
    <t>日向</t>
  </si>
  <si>
    <t>47hyuga</t>
    <phoneticPr fontId="6"/>
  </si>
  <si>
    <t>宮崎県立日向工業高等学校</t>
  </si>
  <si>
    <t>日向工業</t>
  </si>
  <si>
    <t>48hyugakogyo</t>
    <phoneticPr fontId="6"/>
  </si>
  <si>
    <t>宮崎県立門川高等学校</t>
  </si>
  <si>
    <t>門川</t>
  </si>
  <si>
    <t>49kadokawa</t>
    <phoneticPr fontId="6"/>
  </si>
  <si>
    <t>宮崎県立高千穂高等学校</t>
  </si>
  <si>
    <t>高千穂</t>
  </si>
  <si>
    <t>50takachiho</t>
    <phoneticPr fontId="6"/>
  </si>
  <si>
    <t>束元　秀秋</t>
  </si>
  <si>
    <t>宮崎県立五ヶ瀬中等教育学校</t>
  </si>
  <si>
    <t>五ヶ瀬中等教育</t>
    <rPh sb="3" eb="5">
      <t>チュウトウ</t>
    </rPh>
    <rPh sb="5" eb="7">
      <t>キョウイク</t>
    </rPh>
    <phoneticPr fontId="14"/>
  </si>
  <si>
    <t>51gokase</t>
    <phoneticPr fontId="6"/>
  </si>
  <si>
    <t>県南地区</t>
    <rPh sb="0" eb="2">
      <t>ケンナン</t>
    </rPh>
    <rPh sb="2" eb="4">
      <t>チク</t>
    </rPh>
    <phoneticPr fontId="6"/>
  </si>
  <si>
    <t>宮崎県立日南高等学校</t>
  </si>
  <si>
    <t>日南</t>
  </si>
  <si>
    <t>61nichinan</t>
    <phoneticPr fontId="6"/>
  </si>
  <si>
    <t>61～70</t>
    <phoneticPr fontId="6"/>
  </si>
  <si>
    <t>宮崎県立日南振徳高等学校</t>
  </si>
  <si>
    <t>日南振徳</t>
  </si>
  <si>
    <t>62shintoku</t>
    <phoneticPr fontId="6"/>
  </si>
  <si>
    <t>宮崎県立福島高等学校</t>
  </si>
  <si>
    <t>福島</t>
  </si>
  <si>
    <t>63hukushima</t>
    <phoneticPr fontId="6"/>
  </si>
  <si>
    <t>髙山　翼</t>
  </si>
  <si>
    <t>私立</t>
    <rPh sb="0" eb="2">
      <t>シリツ</t>
    </rPh>
    <phoneticPr fontId="6"/>
  </si>
  <si>
    <t>日南学園高等学校 宮崎穎学館</t>
  </si>
  <si>
    <t>日南学園 宮崎穎学館</t>
  </si>
  <si>
    <t>71eigakukan</t>
    <phoneticPr fontId="6"/>
  </si>
  <si>
    <t>71～90</t>
    <phoneticPr fontId="6"/>
  </si>
  <si>
    <t>日章学園高等学校</t>
  </si>
  <si>
    <t>日章学園</t>
  </si>
  <si>
    <t>72nissho</t>
    <phoneticPr fontId="6"/>
  </si>
  <si>
    <t>丸田　裕志</t>
  </si>
  <si>
    <t>日向学院高等学校</t>
  </si>
  <si>
    <t>日向学院</t>
  </si>
  <si>
    <t>73hyugagakuin</t>
    <phoneticPr fontId="6"/>
  </si>
  <si>
    <t>堀野　優子</t>
  </si>
  <si>
    <t>鵬翔高等学校</t>
  </si>
  <si>
    <t>鵬翔</t>
  </si>
  <si>
    <t>74hosho</t>
    <phoneticPr fontId="6"/>
  </si>
  <si>
    <t>宮崎日本大学高等学校</t>
  </si>
  <si>
    <t>宮崎日大</t>
  </si>
  <si>
    <t>75nichidai</t>
    <phoneticPr fontId="6"/>
  </si>
  <si>
    <t>堀内　彩華</t>
  </si>
  <si>
    <t>宮崎第一高等学校</t>
  </si>
  <si>
    <t>宮崎第一</t>
  </si>
  <si>
    <t>76daiichi</t>
    <phoneticPr fontId="6"/>
  </si>
  <si>
    <t>岩村　栄治</t>
  </si>
  <si>
    <t>宮崎学園高等学校</t>
  </si>
  <si>
    <t>宮崎学園</t>
  </si>
  <si>
    <t>77miyagaku</t>
    <phoneticPr fontId="6"/>
  </si>
  <si>
    <t>藤井　宏一</t>
  </si>
  <si>
    <t>明倫館学院</t>
  </si>
  <si>
    <t>明倫館</t>
  </si>
  <si>
    <t>78meirinkan</t>
    <phoneticPr fontId="6"/>
  </si>
  <si>
    <t>日章学園九州国際高等学校</t>
  </si>
  <si>
    <t>日章学園 九州国際</t>
  </si>
  <si>
    <t>79kyusyukokusai</t>
    <phoneticPr fontId="6"/>
  </si>
  <si>
    <t>小林西高等学校</t>
  </si>
  <si>
    <t>小林西</t>
  </si>
  <si>
    <t>80kobayashinishi</t>
    <phoneticPr fontId="6"/>
  </si>
  <si>
    <t>日南学園高等学校</t>
  </si>
  <si>
    <t>日南学園</t>
  </si>
  <si>
    <t>81nichinangakuen</t>
    <phoneticPr fontId="6"/>
  </si>
  <si>
    <t>延岡学園高等学校</t>
  </si>
  <si>
    <t>延岡学園</t>
  </si>
  <si>
    <t>82nobeokagakuen</t>
    <phoneticPr fontId="6"/>
  </si>
  <si>
    <t>聖心ウルスラ学園高等学校</t>
  </si>
  <si>
    <t>聖心ウルスラ</t>
  </si>
  <si>
    <t>83ursula</t>
    <phoneticPr fontId="6"/>
  </si>
  <si>
    <t>都城聖ドミニコ学園高等学校</t>
  </si>
  <si>
    <t>都城聖ドミニコ</t>
  </si>
  <si>
    <t>84dominico</t>
    <phoneticPr fontId="6"/>
  </si>
  <si>
    <t>都城高等学校</t>
  </si>
  <si>
    <t>都城</t>
  </si>
  <si>
    <t>85miyakonojo</t>
    <phoneticPr fontId="6"/>
  </si>
  <si>
    <t>都城東高等学校</t>
  </si>
  <si>
    <t>都城東</t>
  </si>
  <si>
    <t>86miyakonojohigashi</t>
    <phoneticPr fontId="6"/>
  </si>
  <si>
    <t>クラーク記念国際高等学校　宮崎キャンパス</t>
    <rPh sb="4" eb="6">
      <t>キネン</t>
    </rPh>
    <rPh sb="6" eb="8">
      <t>コクサイ</t>
    </rPh>
    <rPh sb="8" eb="10">
      <t>コウトウ</t>
    </rPh>
    <rPh sb="10" eb="12">
      <t>ガッコウ</t>
    </rPh>
    <rPh sb="13" eb="15">
      <t>ミヤザキ</t>
    </rPh>
    <phoneticPr fontId="2"/>
  </si>
  <si>
    <t>クラーク</t>
    <phoneticPr fontId="14"/>
  </si>
  <si>
    <t>87clark</t>
    <phoneticPr fontId="6"/>
  </si>
  <si>
    <t>支援学校</t>
    <rPh sb="0" eb="2">
      <t>シエン</t>
    </rPh>
    <rPh sb="2" eb="4">
      <t>ガッコウ</t>
    </rPh>
    <phoneticPr fontId="6"/>
  </si>
  <si>
    <t>宮崎県立みやざき中央支援学校</t>
  </si>
  <si>
    <t>みやざき中央支援</t>
    <rPh sb="4" eb="6">
      <t>チュウオウ</t>
    </rPh>
    <rPh sb="6" eb="8">
      <t>シエン</t>
    </rPh>
    <phoneticPr fontId="14"/>
  </si>
  <si>
    <t>91miyacyuo</t>
    <phoneticPr fontId="6"/>
  </si>
  <si>
    <t>91～１20</t>
    <phoneticPr fontId="6"/>
  </si>
  <si>
    <t>宮崎県立赤江まつばら支援学校</t>
  </si>
  <si>
    <t>赤江まつばら支援</t>
  </si>
  <si>
    <t>92miyacyuo</t>
  </si>
  <si>
    <t>宮崎県立みなみのかぜ支援学校</t>
  </si>
  <si>
    <t>みなみのかぜ支援</t>
  </si>
  <si>
    <t>93minaminokaze</t>
    <phoneticPr fontId="6"/>
  </si>
  <si>
    <t>宮崎県立清武せいりゅう支援学校</t>
  </si>
  <si>
    <t>清武せいりゅう支援</t>
  </si>
  <si>
    <t>94seiryu</t>
    <phoneticPr fontId="6"/>
  </si>
  <si>
    <t>宮崎県立日南くろしお支援学校</t>
  </si>
  <si>
    <t>日南くろしお支援</t>
  </si>
  <si>
    <t>95kuroshio</t>
    <phoneticPr fontId="6"/>
  </si>
  <si>
    <t>宮崎県立日向ひまわり支援学校</t>
  </si>
  <si>
    <t>日向ひまわり支援</t>
  </si>
  <si>
    <t>96himawari</t>
    <phoneticPr fontId="6"/>
  </si>
  <si>
    <t>宮崎県立都城きりしま支援学校</t>
  </si>
  <si>
    <t>都城きりしま支援 小林</t>
  </si>
  <si>
    <t>97kirishima</t>
    <phoneticPr fontId="6"/>
  </si>
  <si>
    <t>宮崎県立都城きりしま支援学校 小林校</t>
  </si>
  <si>
    <t>都城きりしま支援</t>
  </si>
  <si>
    <t>98kirishimakoba</t>
    <phoneticPr fontId="6"/>
  </si>
  <si>
    <t>宮崎県立児湯るぴなす支援学校</t>
  </si>
  <si>
    <t>延岡しろやま支援</t>
  </si>
  <si>
    <t>99rupinasu</t>
    <phoneticPr fontId="6"/>
  </si>
  <si>
    <t>宮崎県立延岡しろやま支援学校 高千穂校</t>
    <rPh sb="15" eb="18">
      <t>タカチホ</t>
    </rPh>
    <rPh sb="18" eb="19">
      <t>コウ</t>
    </rPh>
    <phoneticPr fontId="6"/>
  </si>
  <si>
    <t>延岡しろやま支援 高千穂</t>
  </si>
  <si>
    <t>100shiroyamataka</t>
    <phoneticPr fontId="6"/>
  </si>
  <si>
    <t>宮崎県立明星視覚支援学校</t>
  </si>
  <si>
    <t>都城さくら聴覚支援</t>
  </si>
  <si>
    <t>101meisei</t>
    <phoneticPr fontId="6"/>
  </si>
  <si>
    <t>宮崎県立都城さくら聴覚支援学校</t>
  </si>
  <si>
    <t>102sakura</t>
    <phoneticPr fontId="6"/>
  </si>
  <si>
    <t>宮崎県立延岡しろやま支援学校</t>
  </si>
  <si>
    <t>103shiroyama</t>
    <phoneticPr fontId="6"/>
  </si>
  <si>
    <t>Ⅱ　運営担当校の確認</t>
    <rPh sb="2" eb="4">
      <t>ウンエイ</t>
    </rPh>
    <rPh sb="4" eb="7">
      <t>タントウコウ</t>
    </rPh>
    <rPh sb="8" eb="10">
      <t>カクニン</t>
    </rPh>
    <phoneticPr fontId="6"/>
  </si>
  <si>
    <t>担当校確認</t>
    <rPh sb="0" eb="3">
      <t>タントウコウ</t>
    </rPh>
    <rPh sb="3" eb="5">
      <t>カクニン</t>
    </rPh>
    <phoneticPr fontId="6"/>
  </si>
  <si>
    <r>
      <rPr>
        <sz val="12"/>
        <rFont val="HGPｺﾞｼｯｸM"/>
        <family val="3"/>
        <charset val="128"/>
      </rPr>
      <t>④　</t>
    </r>
    <r>
      <rPr>
        <sz val="12"/>
        <color theme="1"/>
        <rFont val="HGPｺﾞｼｯｸM"/>
        <family val="3"/>
        <charset val="128"/>
      </rPr>
      <t>上記大会の</t>
    </r>
    <r>
      <rPr>
        <sz val="12"/>
        <color rgb="FFFF0000"/>
        <rFont val="HGPｺﾞｼｯｸM"/>
        <family val="3"/>
        <charset val="128"/>
      </rPr>
      <t>（前日準備を含む）担当校について確認</t>
    </r>
    <r>
      <rPr>
        <sz val="12"/>
        <color theme="1"/>
        <rFont val="HGPｺﾞｼｯｸM"/>
        <family val="3"/>
        <charset val="128"/>
      </rPr>
      <t>して下さい。</t>
    </r>
    <rPh sb="8" eb="10">
      <t>ゼンジツ</t>
    </rPh>
    <rPh sb="10" eb="12">
      <t>ジュンビ</t>
    </rPh>
    <rPh sb="13" eb="14">
      <t>フク</t>
    </rPh>
    <rPh sb="16" eb="18">
      <t>タントウ</t>
    </rPh>
    <rPh sb="18" eb="19">
      <t>コウ</t>
    </rPh>
    <rPh sb="23" eb="25">
      <t>カクニン</t>
    </rPh>
    <rPh sb="27" eb="28">
      <t>クダ</t>
    </rPh>
    <phoneticPr fontId="6"/>
  </si>
  <si>
    <t xml:space="preserve">         </t>
    <phoneticPr fontId="6"/>
  </si>
  <si>
    <t>　　　　　</t>
    <phoneticPr fontId="6"/>
  </si>
  <si>
    <t>　　　　</t>
    <phoneticPr fontId="6"/>
  </si>
  <si>
    <t>　　　　部顧問会確認事項
　　　　放送部の全顧問は、放送専門部が行う大会などの運営に協力します。
　　　　担当校の正顧問・副顧問などすべての放送部顧問は、原則として前日準備から３日間、
     大会運営に協力します。</t>
    <rPh sb="4" eb="5">
      <t>ブ</t>
    </rPh>
    <rPh sb="5" eb="8">
      <t>コモンカイ</t>
    </rPh>
    <rPh sb="8" eb="10">
      <t>カクニン</t>
    </rPh>
    <rPh sb="10" eb="12">
      <t>ジコウ</t>
    </rPh>
    <rPh sb="17" eb="20">
      <t>ホウソウブ</t>
    </rPh>
    <rPh sb="26" eb="28">
      <t>ホウソウ</t>
    </rPh>
    <rPh sb="28" eb="31">
      <t>センモンブ</t>
    </rPh>
    <rPh sb="32" eb="33">
      <t>オコナ</t>
    </rPh>
    <rPh sb="53" eb="56">
      <t>タントウコウ</t>
    </rPh>
    <rPh sb="57" eb="58">
      <t>セイ</t>
    </rPh>
    <rPh sb="58" eb="60">
      <t>コモン</t>
    </rPh>
    <rPh sb="61" eb="62">
      <t>フク</t>
    </rPh>
    <rPh sb="62" eb="64">
      <t>コモン</t>
    </rPh>
    <rPh sb="70" eb="73">
      <t>ホウソウブ</t>
    </rPh>
    <rPh sb="73" eb="75">
      <t>コモン</t>
    </rPh>
    <rPh sb="77" eb="79">
      <t>ゲンソク</t>
    </rPh>
    <rPh sb="82" eb="84">
      <t>ゼンジツ</t>
    </rPh>
    <rPh sb="84" eb="86">
      <t>ジュンビ</t>
    </rPh>
    <rPh sb="89" eb="91">
      <t>ニチカン</t>
    </rPh>
    <rPh sb="98" eb="100">
      <t>タイカイ</t>
    </rPh>
    <rPh sb="100" eb="102">
      <t>ウンエイ</t>
    </rPh>
    <rPh sb="103" eb="105">
      <t>キョウリョク</t>
    </rPh>
    <phoneticPr fontId="6"/>
  </si>
  <si>
    <t>↓担当校の確認</t>
    <rPh sb="1" eb="3">
      <t>タントウ</t>
    </rPh>
    <rPh sb="3" eb="4">
      <t>コウ</t>
    </rPh>
    <rPh sb="5" eb="7">
      <t>カクニン</t>
    </rPh>
    <phoneticPr fontId="6"/>
  </si>
  <si>
    <t>は</t>
    <phoneticPr fontId="6"/>
  </si>
  <si>
    <t>上のボタンのどちらかをクリックして、次に進んでください。</t>
    <rPh sb="0" eb="1">
      <t>ウエ</t>
    </rPh>
    <rPh sb="18" eb="19">
      <t>ツギ</t>
    </rPh>
    <rPh sb="20" eb="21">
      <t>スス</t>
    </rPh>
    <phoneticPr fontId="6"/>
  </si>
  <si>
    <t>Ⅲ　【担当校】部顧問の情報入力Ⅰ</t>
    <rPh sb="3" eb="6">
      <t>タントウコウ</t>
    </rPh>
    <rPh sb="7" eb="8">
      <t>ブ</t>
    </rPh>
    <rPh sb="8" eb="10">
      <t>コモン</t>
    </rPh>
    <rPh sb="11" eb="13">
      <t>ジョウホウ</t>
    </rPh>
    <rPh sb="13" eb="15">
      <t>ニュウリョク</t>
    </rPh>
    <phoneticPr fontId="6"/>
  </si>
  <si>
    <t>部顧問情報入力１
（運営委員・引率者氏名）</t>
    <rPh sb="0" eb="1">
      <t>ブ</t>
    </rPh>
    <rPh sb="1" eb="3">
      <t>コモン</t>
    </rPh>
    <rPh sb="3" eb="5">
      <t>ジョウホウ</t>
    </rPh>
    <rPh sb="5" eb="7">
      <t>ニュウリョク</t>
    </rPh>
    <rPh sb="10" eb="14">
      <t>ウンエイイイン</t>
    </rPh>
    <rPh sb="15" eb="18">
      <t>インソツシャ</t>
    </rPh>
    <rPh sb="18" eb="20">
      <t>シメイ</t>
    </rPh>
    <phoneticPr fontId="6"/>
  </si>
  <si>
    <r>
      <t>⑤　上記大会の運営委員（生徒引率者を含む）となる</t>
    </r>
    <r>
      <rPr>
        <b/>
        <sz val="12"/>
        <color rgb="FFFF0000"/>
        <rFont val="HGPｺﾞｼｯｸM"/>
        <family val="3"/>
        <charset val="128"/>
      </rPr>
      <t>放送部顧問全員</t>
    </r>
    <r>
      <rPr>
        <sz val="12"/>
        <rFont val="HGPｺﾞｼｯｸM"/>
        <family val="3"/>
        <charset val="128"/>
      </rPr>
      <t>の情報を確認してください。</t>
    </r>
    <rPh sb="7" eb="9">
      <t>ウンエイ</t>
    </rPh>
    <rPh sb="9" eb="11">
      <t>イイン</t>
    </rPh>
    <rPh sb="12" eb="14">
      <t>セイト</t>
    </rPh>
    <rPh sb="14" eb="17">
      <t>インソツシャ</t>
    </rPh>
    <rPh sb="18" eb="19">
      <t>フク</t>
    </rPh>
    <rPh sb="24" eb="27">
      <t>ホウソウブ</t>
    </rPh>
    <rPh sb="27" eb="29">
      <t>コモン</t>
    </rPh>
    <rPh sb="29" eb="31">
      <t>ゼンイン</t>
    </rPh>
    <rPh sb="32" eb="34">
      <t>ジョウホウ</t>
    </rPh>
    <rPh sb="35" eb="37">
      <t>カクニン</t>
    </rPh>
    <phoneticPr fontId="6"/>
  </si>
  <si>
    <r>
      <t>　　前回大会の情報をもとにしています。</t>
    </r>
    <r>
      <rPr>
        <b/>
        <sz val="12"/>
        <color rgb="FFFF0000"/>
        <rFont val="HGPｺﾞｼｯｸM"/>
        <family val="3"/>
        <charset val="128"/>
      </rPr>
      <t>変更がある場合は、上書き</t>
    </r>
    <r>
      <rPr>
        <sz val="12"/>
        <rFont val="HGPｺﾞｼｯｸM"/>
        <family val="3"/>
        <charset val="128"/>
      </rPr>
      <t>してください。</t>
    </r>
    <phoneticPr fontId="6"/>
  </si>
  <si>
    <t>　　　大会の運営業務の可否日については、次ページ以降で入力します。</t>
    <rPh sb="3" eb="5">
      <t>タイカイ</t>
    </rPh>
    <rPh sb="6" eb="8">
      <t>ウンエイ</t>
    </rPh>
    <rPh sb="8" eb="10">
      <t>ギョウム</t>
    </rPh>
    <rPh sb="11" eb="13">
      <t>カヒ</t>
    </rPh>
    <rPh sb="13" eb="14">
      <t>ビ</t>
    </rPh>
    <rPh sb="20" eb="21">
      <t>ジ</t>
    </rPh>
    <rPh sb="24" eb="26">
      <t>イコウ</t>
    </rPh>
    <rPh sb="27" eb="29">
      <t>ニュウリョク</t>
    </rPh>
    <phoneticPr fontId="6"/>
  </si>
  <si>
    <t>（カ）</t>
    <phoneticPr fontId="14"/>
  </si>
  <si>
    <t>記載責任者・顧問（１人目）</t>
    <rPh sb="6" eb="8">
      <t>コモン</t>
    </rPh>
    <phoneticPr fontId="6"/>
  </si>
  <si>
    <t>担当校の全顧問は、原則として前日準備から３日間、大会運営に協力していただきます。</t>
    <rPh sb="0" eb="2">
      <t>タントウ</t>
    </rPh>
    <rPh sb="2" eb="3">
      <t>コウ</t>
    </rPh>
    <rPh sb="4" eb="5">
      <t>ゼン</t>
    </rPh>
    <rPh sb="5" eb="7">
      <t>コモン</t>
    </rPh>
    <rPh sb="9" eb="11">
      <t>ゲンソク</t>
    </rPh>
    <rPh sb="14" eb="16">
      <t>ゼンジツ</t>
    </rPh>
    <rPh sb="16" eb="18">
      <t>ジュンビ</t>
    </rPh>
    <rPh sb="21" eb="23">
      <t>ニチカン</t>
    </rPh>
    <rPh sb="24" eb="26">
      <t>タイカイ</t>
    </rPh>
    <rPh sb="26" eb="28">
      <t>ウンエイ</t>
    </rPh>
    <rPh sb="29" eb="31">
      <t>キョウリョク</t>
    </rPh>
    <phoneticPr fontId="6"/>
  </si>
  <si>
    <t>（キ）</t>
    <phoneticPr fontId="14"/>
  </si>
  <si>
    <t>顧問（２人目）</t>
    <rPh sb="0" eb="2">
      <t>コモン</t>
    </rPh>
    <rPh sb="3" eb="6">
      <t>フタリメ</t>
    </rPh>
    <phoneticPr fontId="6"/>
  </si>
  <si>
    <t>（ク）</t>
    <phoneticPr fontId="14"/>
  </si>
  <si>
    <t>顧問（３人目）</t>
    <rPh sb="0" eb="2">
      <t>コモン</t>
    </rPh>
    <rPh sb="4" eb="5">
      <t>ニン</t>
    </rPh>
    <rPh sb="5" eb="6">
      <t>メ</t>
    </rPh>
    <phoneticPr fontId="6"/>
  </si>
  <si>
    <t>④【担当校】運営委員の情報入力</t>
    <rPh sb="2" eb="5">
      <t>タントウコウ</t>
    </rPh>
    <rPh sb="6" eb="8">
      <t>ウンエイ</t>
    </rPh>
    <rPh sb="8" eb="10">
      <t>イイン</t>
    </rPh>
    <rPh sb="11" eb="13">
      <t>ジョウホウ</t>
    </rPh>
    <rPh sb="13" eb="15">
      <t>ニュウリョク</t>
    </rPh>
    <phoneticPr fontId="6"/>
  </si>
  <si>
    <t>部顧問情報入力２
（運営委員・引率者氏名）</t>
    <rPh sb="0" eb="1">
      <t>ブ</t>
    </rPh>
    <rPh sb="1" eb="3">
      <t>コモン</t>
    </rPh>
    <rPh sb="3" eb="5">
      <t>ジョウホウ</t>
    </rPh>
    <rPh sb="5" eb="7">
      <t>ニュウリョク</t>
    </rPh>
    <rPh sb="10" eb="14">
      <t>ウンエイイイン</t>
    </rPh>
    <rPh sb="15" eb="18">
      <t>インソツシャ</t>
    </rPh>
    <rPh sb="18" eb="20">
      <t>シメイ</t>
    </rPh>
    <phoneticPr fontId="6"/>
  </si>
  <si>
    <t>前日準備</t>
    <rPh sb="0" eb="2">
      <t>ゼンジツ</t>
    </rPh>
    <rPh sb="2" eb="4">
      <t>ジュンビ</t>
    </rPh>
    <phoneticPr fontId="6"/>
  </si>
  <si>
    <t>●運営準備に参加予定</t>
    <rPh sb="1" eb="3">
      <t>ウンエイ</t>
    </rPh>
    <rPh sb="3" eb="5">
      <t>ジュンビ</t>
    </rPh>
    <rPh sb="6" eb="8">
      <t>サンカ</t>
    </rPh>
    <rPh sb="8" eb="10">
      <t>ヨテイ</t>
    </rPh>
    <phoneticPr fontId="3"/>
  </si>
  <si>
    <t>×参加しない</t>
    <rPh sb="1" eb="3">
      <t>サンカ</t>
    </rPh>
    <phoneticPr fontId="3"/>
  </si>
  <si>
    <t>※現時点で未定</t>
    <rPh sb="1" eb="4">
      <t>ゲンジテン</t>
    </rPh>
    <rPh sb="5" eb="7">
      <t>ミテイ</t>
    </rPh>
    <phoneticPr fontId="3"/>
  </si>
  <si>
    <t>前日準備担当校</t>
    <rPh sb="0" eb="2">
      <t>ゼンジツ</t>
    </rPh>
    <rPh sb="2" eb="4">
      <t>ジュンビ</t>
    </rPh>
    <rPh sb="4" eb="6">
      <t>タントウ</t>
    </rPh>
    <rPh sb="6" eb="7">
      <t>コウ</t>
    </rPh>
    <phoneticPr fontId="6"/>
  </si>
  <si>
    <t>担当校の全顧問は、原則として前日準備から３日間、大会運営に協力をお願いしています。</t>
    <rPh sb="0" eb="2">
      <t>タントウ</t>
    </rPh>
    <rPh sb="2" eb="3">
      <t>コウ</t>
    </rPh>
    <rPh sb="4" eb="5">
      <t>ゼン</t>
    </rPh>
    <rPh sb="5" eb="7">
      <t>コモン</t>
    </rPh>
    <rPh sb="9" eb="11">
      <t>ゲンソク</t>
    </rPh>
    <rPh sb="14" eb="16">
      <t>ゼンジツ</t>
    </rPh>
    <rPh sb="16" eb="18">
      <t>ジュンビ</t>
    </rPh>
    <rPh sb="21" eb="23">
      <t>ニチカン</t>
    </rPh>
    <rPh sb="24" eb="26">
      <t>タイカイ</t>
    </rPh>
    <rPh sb="26" eb="28">
      <t>ウンエイ</t>
    </rPh>
    <rPh sb="29" eb="31">
      <t>キョウリョク</t>
    </rPh>
    <rPh sb="33" eb="34">
      <t>ネガ</t>
    </rPh>
    <phoneticPr fontId="6"/>
  </si>
  <si>
    <t>１、２日目</t>
    <rPh sb="3" eb="5">
      <t>ニチメ</t>
    </rPh>
    <phoneticPr fontId="6"/>
  </si>
  <si>
    <t>●大会運営（役員）で参加予定</t>
    <rPh sb="1" eb="3">
      <t>タイカイ</t>
    </rPh>
    <rPh sb="3" eb="5">
      <t>ウンエイ</t>
    </rPh>
    <rPh sb="6" eb="8">
      <t>ヤクイン</t>
    </rPh>
    <rPh sb="10" eb="12">
      <t>サンカ</t>
    </rPh>
    <rPh sb="12" eb="14">
      <t>ヨテイ</t>
    </rPh>
    <phoneticPr fontId="3"/>
  </si>
  <si>
    <t>×参加できない予定
　（理由を備考欄に記載）</t>
    <rPh sb="1" eb="3">
      <t>サンカ</t>
    </rPh>
    <rPh sb="7" eb="9">
      <t>ヨテイ</t>
    </rPh>
    <rPh sb="12" eb="14">
      <t>リユウ</t>
    </rPh>
    <rPh sb="15" eb="18">
      <t>ビコウラン</t>
    </rPh>
    <rPh sb="19" eb="21">
      <t>キサイ</t>
    </rPh>
    <phoneticPr fontId="3"/>
  </si>
  <si>
    <r>
      <t>⑥　上記大会の運営委員（生徒引率者を含む）となる</t>
    </r>
    <r>
      <rPr>
        <b/>
        <sz val="12"/>
        <color rgb="FFFF0000"/>
        <rFont val="HGPｺﾞｼｯｸM"/>
        <family val="3"/>
        <charset val="128"/>
      </rPr>
      <t>放送部顧問全員</t>
    </r>
    <r>
      <rPr>
        <sz val="12"/>
        <rFont val="HGPｺﾞｼｯｸM"/>
        <family val="3"/>
        <charset val="128"/>
      </rPr>
      <t>の情報を以下に入力してください。</t>
    </r>
    <rPh sb="7" eb="9">
      <t>ウンエイ</t>
    </rPh>
    <rPh sb="9" eb="11">
      <t>イイン</t>
    </rPh>
    <rPh sb="12" eb="14">
      <t>セイト</t>
    </rPh>
    <rPh sb="14" eb="17">
      <t>インソツシャ</t>
    </rPh>
    <rPh sb="18" eb="19">
      <t>フク</t>
    </rPh>
    <rPh sb="24" eb="27">
      <t>ホウソウブ</t>
    </rPh>
    <rPh sb="27" eb="29">
      <t>コモン</t>
    </rPh>
    <rPh sb="29" eb="31">
      <t>ゼンイン</t>
    </rPh>
    <rPh sb="32" eb="34">
      <t>ジョウホウ</t>
    </rPh>
    <rPh sb="35" eb="37">
      <t>イカ</t>
    </rPh>
    <rPh sb="38" eb="40">
      <t>ニュウリョク</t>
    </rPh>
    <phoneticPr fontId="6"/>
  </si>
  <si>
    <r>
      <rPr>
        <sz val="9"/>
        <rFont val="ＭＳ Ｐゴシック"/>
        <family val="3"/>
        <charset val="128"/>
      </rPr>
      <t>記載責任者・顧問１人目</t>
    </r>
    <r>
      <rPr>
        <sz val="8"/>
        <rFont val="ＭＳ Ｐゴシック"/>
        <family val="3"/>
        <charset val="128"/>
      </rPr>
      <t xml:space="preserve">
●(姓と名間は1字空白）</t>
    </r>
    <rPh sb="6" eb="8">
      <t>コモン</t>
    </rPh>
    <phoneticPr fontId="6"/>
  </si>
  <si>
    <t>放送専門部からの
派遣依頼文書について</t>
    <rPh sb="0" eb="2">
      <t>ホウソウ</t>
    </rPh>
    <rPh sb="2" eb="4">
      <t>センモン</t>
    </rPh>
    <rPh sb="4" eb="5">
      <t>ブ</t>
    </rPh>
    <rPh sb="9" eb="11">
      <t>ハケン</t>
    </rPh>
    <rPh sb="11" eb="13">
      <t>イライ</t>
    </rPh>
    <rPh sb="13" eb="15">
      <t>ブンショ</t>
    </rPh>
    <phoneticPr fontId="6"/>
  </si>
  <si>
    <r>
      <rPr>
        <sz val="9"/>
        <rFont val="ＭＳ Ｐゴシック"/>
        <family val="3"/>
        <charset val="128"/>
      </rPr>
      <t>顧問２人目</t>
    </r>
    <r>
      <rPr>
        <sz val="8"/>
        <rFont val="ＭＳ Ｐゴシック"/>
        <family val="3"/>
        <charset val="128"/>
      </rPr>
      <t xml:space="preserve">
●(姓と名間は1字空白）</t>
    </r>
    <rPh sb="0" eb="2">
      <t>コモン</t>
    </rPh>
    <phoneticPr fontId="6"/>
  </si>
  <si>
    <r>
      <rPr>
        <sz val="9"/>
        <rFont val="ＭＳ Ｐゴシック"/>
        <family val="3"/>
        <charset val="128"/>
      </rPr>
      <t>顧問３人目</t>
    </r>
    <r>
      <rPr>
        <sz val="8"/>
        <rFont val="ＭＳ Ｐゴシック"/>
        <family val="3"/>
        <charset val="128"/>
      </rPr>
      <t xml:space="preserve">
●(姓と名間は1字空白）</t>
    </r>
    <rPh sb="0" eb="2">
      <t>コモン</t>
    </rPh>
    <phoneticPr fontId="6"/>
  </si>
  <si>
    <t xml:space="preserve">運営委員・
引率者氏名 </t>
    <rPh sb="0" eb="2">
      <t>ウンエイ</t>
    </rPh>
    <rPh sb="2" eb="4">
      <t>イイン</t>
    </rPh>
    <rPh sb="6" eb="9">
      <t>インソツシャ</t>
    </rPh>
    <rPh sb="9" eb="11">
      <t>シメイ</t>
    </rPh>
    <phoneticPr fontId="14"/>
  </si>
  <si>
    <t>前日準備</t>
    <rPh sb="0" eb="2">
      <t>ゼンジツ</t>
    </rPh>
    <rPh sb="2" eb="4">
      <t>ジュンビ</t>
    </rPh>
    <phoneticPr fontId="14"/>
  </si>
  <si>
    <t>１日目の運営</t>
    <rPh sb="1" eb="3">
      <t>ニチメ</t>
    </rPh>
    <rPh sb="4" eb="6">
      <t>ウンエイ</t>
    </rPh>
    <phoneticPr fontId="14"/>
  </si>
  <si>
    <t>２日目の運営</t>
    <rPh sb="1" eb="3">
      <t>ニチメ</t>
    </rPh>
    <rPh sb="4" eb="6">
      <t>ウンエイ</t>
    </rPh>
    <phoneticPr fontId="14"/>
  </si>
  <si>
    <t>備考欄
特記事項</t>
    <rPh sb="0" eb="3">
      <t>ビコウラン</t>
    </rPh>
    <rPh sb="4" eb="6">
      <t>トッキ</t>
    </rPh>
    <rPh sb="6" eb="8">
      <t>ジコウ</t>
    </rPh>
    <phoneticPr fontId="14"/>
  </si>
  <si>
    <t>携帯電話番号</t>
    <rPh sb="0" eb="2">
      <t>ケイタイ</t>
    </rPh>
    <rPh sb="2" eb="4">
      <t>デンワ</t>
    </rPh>
    <rPh sb="4" eb="6">
      <t>バンゴウ</t>
    </rPh>
    <phoneticPr fontId="14"/>
  </si>
  <si>
    <t>※ハイフンを入れずに入力</t>
    <rPh sb="6" eb="7">
      <t>イ</t>
    </rPh>
    <rPh sb="10" eb="12">
      <t>ニュウリョク</t>
    </rPh>
    <phoneticPr fontId="6"/>
  </si>
  <si>
    <t>※緊急時の連絡のみに使用します。</t>
  </si>
  <si>
    <t>①前日準備で参加</t>
    <rPh sb="1" eb="3">
      <t>ゼンジツ</t>
    </rPh>
    <rPh sb="3" eb="5">
      <t>ジュンビ</t>
    </rPh>
    <rPh sb="6" eb="8">
      <t>サンカ</t>
    </rPh>
    <phoneticPr fontId="3"/>
  </si>
  <si>
    <t>②専門委員として参加</t>
    <rPh sb="1" eb="3">
      <t>センモン</t>
    </rPh>
    <rPh sb="3" eb="5">
      <t>イイン</t>
    </rPh>
    <rPh sb="8" eb="10">
      <t>サンカ</t>
    </rPh>
    <phoneticPr fontId="3"/>
  </si>
  <si>
    <t>※現時点で未定</t>
    <rPh sb="1" eb="4">
      <t>ゲンジテン</t>
    </rPh>
    <rPh sb="5" eb="7">
      <t>ミテイ</t>
    </rPh>
    <phoneticPr fontId="6"/>
  </si>
  <si>
    <t>↓大会運営校の確認</t>
    <rPh sb="1" eb="3">
      <t>タイカイ</t>
    </rPh>
    <rPh sb="3" eb="5">
      <t>ウンエイ</t>
    </rPh>
    <rPh sb="5" eb="6">
      <t>コウ</t>
    </rPh>
    <rPh sb="7" eb="9">
      <t>カクニン</t>
    </rPh>
    <phoneticPr fontId="6"/>
  </si>
  <si>
    <t>①引率で参加予定</t>
    <rPh sb="1" eb="3">
      <t>インソツ</t>
    </rPh>
    <rPh sb="4" eb="6">
      <t>サンカ</t>
    </rPh>
    <rPh sb="6" eb="8">
      <t>ヨテイ</t>
    </rPh>
    <phoneticPr fontId="3"/>
  </si>
  <si>
    <t>専門部より派遣依頼文書が必要</t>
    <rPh sb="0" eb="3">
      <t>センモンブ</t>
    </rPh>
    <rPh sb="5" eb="7">
      <t>ハケン</t>
    </rPh>
    <rPh sb="7" eb="9">
      <t>イライ</t>
    </rPh>
    <rPh sb="9" eb="11">
      <t>ブンショ</t>
    </rPh>
    <rPh sb="12" eb="14">
      <t>ヒツヨウ</t>
    </rPh>
    <phoneticPr fontId="3"/>
  </si>
  <si>
    <t>②引率はないが参加予定</t>
    <rPh sb="1" eb="3">
      <t>インソツ</t>
    </rPh>
    <rPh sb="7" eb="9">
      <t>サンカ</t>
    </rPh>
    <rPh sb="9" eb="11">
      <t>ヨテイ</t>
    </rPh>
    <phoneticPr fontId="3"/>
  </si>
  <si>
    <t>×参加できないので不要</t>
    <rPh sb="1" eb="3">
      <t>サンカ</t>
    </rPh>
    <rPh sb="9" eb="11">
      <t>フヨウ</t>
    </rPh>
    <phoneticPr fontId="6"/>
  </si>
  <si>
    <t>×参加できない（理由を備考欄に）</t>
    <rPh sb="1" eb="3">
      <t>サンカ</t>
    </rPh>
    <rPh sb="8" eb="10">
      <t>リユウ</t>
    </rPh>
    <rPh sb="11" eb="14">
      <t>ビコウラン</t>
    </rPh>
    <phoneticPr fontId="3"/>
  </si>
  <si>
    <t>生徒引率のため文書不要</t>
    <rPh sb="0" eb="2">
      <t>セイト</t>
    </rPh>
    <rPh sb="2" eb="4">
      <t>インソツ</t>
    </rPh>
    <rPh sb="7" eb="9">
      <t>ブンショ</t>
    </rPh>
    <rPh sb="9" eb="11">
      <t>フヨウ</t>
    </rPh>
    <phoneticPr fontId="3"/>
  </si>
  <si>
    <t>※現時点で未定（その理由や確定できる時期を備考欄に）</t>
    <rPh sb="1" eb="4">
      <t>ゲンジテン</t>
    </rPh>
    <rPh sb="5" eb="7">
      <t>ミテイ</t>
    </rPh>
    <rPh sb="10" eb="12">
      <t>リユウ</t>
    </rPh>
    <rPh sb="13" eb="15">
      <t>カクテイ</t>
    </rPh>
    <rPh sb="18" eb="20">
      <t>ジキ</t>
    </rPh>
    <rPh sb="21" eb="24">
      <t>ビコウラン</t>
    </rPh>
    <phoneticPr fontId="6"/>
  </si>
  <si>
    <t>⑤【担当校】申込生徒の情報入力</t>
    <rPh sb="2" eb="5">
      <t>タントウコウ</t>
    </rPh>
    <rPh sb="6" eb="8">
      <t>モウシコミ</t>
    </rPh>
    <rPh sb="8" eb="10">
      <t>セイト</t>
    </rPh>
    <rPh sb="11" eb="13">
      <t>ジョウホウ</t>
    </rPh>
    <rPh sb="13" eb="15">
      <t>ニュウリョク</t>
    </rPh>
    <phoneticPr fontId="6"/>
  </si>
  <si>
    <t>申込生徒情報入力</t>
    <rPh sb="0" eb="2">
      <t>モウシコミ</t>
    </rPh>
    <rPh sb="2" eb="4">
      <t>セイト</t>
    </rPh>
    <rPh sb="4" eb="6">
      <t>ジョウホウ</t>
    </rPh>
    <rPh sb="6" eb="8">
      <t>ニュウリョク</t>
    </rPh>
    <phoneticPr fontId="6"/>
  </si>
  <si>
    <t>⑦　本大会に参加する生徒や作品について、以下に入力してください。
　　参加生徒がいない「担当校」は、何も入力せずに次に進んで下さい。</t>
    <rPh sb="2" eb="3">
      <t>ホン</t>
    </rPh>
    <rPh sb="6" eb="8">
      <t>サンカ</t>
    </rPh>
    <rPh sb="10" eb="12">
      <t>セイト</t>
    </rPh>
    <rPh sb="13" eb="15">
      <t>サクヒン</t>
    </rPh>
    <rPh sb="20" eb="22">
      <t>イカ</t>
    </rPh>
    <rPh sb="23" eb="25">
      <t>ニュウリョク</t>
    </rPh>
    <rPh sb="35" eb="37">
      <t>サンカ</t>
    </rPh>
    <rPh sb="37" eb="39">
      <t>セイト</t>
    </rPh>
    <rPh sb="44" eb="47">
      <t>タントウコウ</t>
    </rPh>
    <rPh sb="50" eb="51">
      <t>ナニ</t>
    </rPh>
    <rPh sb="52" eb="54">
      <t>ニュウリョク</t>
    </rPh>
    <rPh sb="57" eb="58">
      <t>ツ</t>
    </rPh>
    <rPh sb="59" eb="60">
      <t>スス</t>
    </rPh>
    <rPh sb="62" eb="63">
      <t>クダ</t>
    </rPh>
    <phoneticPr fontId="6"/>
  </si>
  <si>
    <t>担当校</t>
    <rPh sb="0" eb="2">
      <t>タントウ</t>
    </rPh>
    <rPh sb="2" eb="3">
      <t>コウ</t>
    </rPh>
    <phoneticPr fontId="6"/>
  </si>
  <si>
    <t>部門</t>
    <phoneticPr fontId="14"/>
  </si>
  <si>
    <r>
      <t>●氏　名
　</t>
    </r>
    <r>
      <rPr>
        <sz val="8"/>
        <color rgb="FFFF0000"/>
        <rFont val="ＭＳ Ｐゴシック"/>
        <family val="3"/>
        <charset val="128"/>
      </rPr>
      <t>(姓と名間は1字空白）</t>
    </r>
    <r>
      <rPr>
        <sz val="8"/>
        <rFont val="ＭＳ Ｐゴシック"/>
        <family val="3"/>
        <charset val="128"/>
      </rPr>
      <t xml:space="preserve">
●番組部門は作品名
　</t>
    </r>
    <r>
      <rPr>
        <sz val="8"/>
        <color rgb="FFFF0000"/>
        <rFont val="ＭＳ Ｐゴシック"/>
        <family val="3"/>
        <charset val="128"/>
      </rPr>
      <t>必ず記入すること</t>
    </r>
    <rPh sb="7" eb="8">
      <t>セイ</t>
    </rPh>
    <rPh sb="9" eb="10">
      <t>ナ</t>
    </rPh>
    <rPh sb="10" eb="11">
      <t>アイダ</t>
    </rPh>
    <rPh sb="13" eb="14">
      <t>ジ</t>
    </rPh>
    <rPh sb="14" eb="16">
      <t>クウハク</t>
    </rPh>
    <rPh sb="19" eb="21">
      <t>バングミ</t>
    </rPh>
    <rPh sb="21" eb="23">
      <t>ブモン</t>
    </rPh>
    <rPh sb="24" eb="26">
      <t>サクヒン</t>
    </rPh>
    <rPh sb="29" eb="30">
      <t>カナラ</t>
    </rPh>
    <rPh sb="31" eb="33">
      <t>キニュウ</t>
    </rPh>
    <phoneticPr fontId="14"/>
  </si>
  <si>
    <r>
      <t>●ふりがな
　</t>
    </r>
    <r>
      <rPr>
        <sz val="8"/>
        <color rgb="FFFF0000"/>
        <rFont val="ＭＳ Ｐゴシック"/>
        <family val="3"/>
        <charset val="128"/>
      </rPr>
      <t>(姓と名間は1字空白）</t>
    </r>
    <r>
      <rPr>
        <sz val="8"/>
        <rFont val="ＭＳ Ｐゴシック"/>
        <family val="3"/>
        <charset val="128"/>
      </rPr>
      <t xml:space="preserve">
●番組部門は作品名
　　の読み方
　　</t>
    </r>
    <r>
      <rPr>
        <sz val="8"/>
        <color rgb="FFFF0000"/>
        <rFont val="ＭＳ Ｐゴシック"/>
        <family val="3"/>
        <charset val="128"/>
      </rPr>
      <t>必ず記入すること</t>
    </r>
    <rPh sb="20" eb="22">
      <t>バングミ</t>
    </rPh>
    <rPh sb="22" eb="24">
      <t>ブモン</t>
    </rPh>
    <rPh sb="25" eb="28">
      <t>サクヒンメイ</t>
    </rPh>
    <rPh sb="32" eb="33">
      <t>ヨ</t>
    </rPh>
    <rPh sb="34" eb="35">
      <t>カタ</t>
    </rPh>
    <rPh sb="38" eb="39">
      <t>カナラ</t>
    </rPh>
    <rPh sb="40" eb="42">
      <t>キニュウ</t>
    </rPh>
    <phoneticPr fontId="14"/>
  </si>
  <si>
    <t>学年</t>
  </si>
  <si>
    <t>アナウンス部門
静止画像の有無</t>
    <rPh sb="5" eb="7">
      <t>ブモン</t>
    </rPh>
    <rPh sb="8" eb="10">
      <t>セイシ</t>
    </rPh>
    <rPh sb="10" eb="12">
      <t>ガゾウ</t>
    </rPh>
    <rPh sb="13" eb="15">
      <t>ウム</t>
    </rPh>
    <phoneticPr fontId="14"/>
  </si>
  <si>
    <t>リストから部門を選ぶ</t>
    <rPh sb="5" eb="7">
      <t>ブモン</t>
    </rPh>
    <rPh sb="8" eb="9">
      <t>エラ</t>
    </rPh>
    <phoneticPr fontId="14"/>
  </si>
  <si>
    <t>APとVMは
記入不要</t>
    <rPh sb="7" eb="9">
      <t>キニュウ</t>
    </rPh>
    <rPh sb="9" eb="11">
      <t>フヨウ</t>
    </rPh>
    <phoneticPr fontId="3"/>
  </si>
  <si>
    <t>※アナのみ</t>
    <phoneticPr fontId="14"/>
  </si>
  <si>
    <t>①朗読作品名</t>
    <rPh sb="1" eb="3">
      <t>ロウドク</t>
    </rPh>
    <rPh sb="3" eb="6">
      <t>サクヒンメイ</t>
    </rPh>
    <phoneticPr fontId="14"/>
  </si>
  <si>
    <r>
      <t xml:space="preserve">②作品の作者名
</t>
    </r>
    <r>
      <rPr>
        <sz val="8"/>
        <color rgb="FFFF0000"/>
        <rFont val="ＭＳ Ｐゴシック"/>
        <family val="3"/>
        <charset val="128"/>
      </rPr>
      <t>(姓と名間は1字空白）</t>
    </r>
    <rPh sb="1" eb="3">
      <t>サクヒン</t>
    </rPh>
    <rPh sb="4" eb="6">
      <t>サクシャ</t>
    </rPh>
    <rPh sb="6" eb="7">
      <t>メイ</t>
    </rPh>
    <phoneticPr fontId="14"/>
  </si>
  <si>
    <t>③BGM
の有無</t>
    <rPh sb="6" eb="8">
      <t>ウム</t>
    </rPh>
    <phoneticPr fontId="14"/>
  </si>
  <si>
    <t>⑥【担当校】申込書（提出版）</t>
    <rPh sb="2" eb="5">
      <t>タントウコウ</t>
    </rPh>
    <rPh sb="6" eb="8">
      <t>モウシコミ</t>
    </rPh>
    <rPh sb="8" eb="9">
      <t>ショ</t>
    </rPh>
    <rPh sb="10" eb="12">
      <t>テイシュツ</t>
    </rPh>
    <rPh sb="12" eb="13">
      <t>バン</t>
    </rPh>
    <phoneticPr fontId="6"/>
  </si>
  <si>
    <t>提出書類</t>
    <rPh sb="0" eb="2">
      <t>テイシュツ</t>
    </rPh>
    <rPh sb="2" eb="4">
      <t>ショルイ</t>
    </rPh>
    <phoneticPr fontId="6"/>
  </si>
  <si>
    <t>最終確認
・印刷画面</t>
    <rPh sb="0" eb="2">
      <t>サイシュウ</t>
    </rPh>
    <rPh sb="2" eb="4">
      <t>カクニン</t>
    </rPh>
    <rPh sb="6" eb="8">
      <t>インサツ</t>
    </rPh>
    <rPh sb="8" eb="10">
      <t>ガメン</t>
    </rPh>
    <phoneticPr fontId="6"/>
  </si>
  <si>
    <t>学校名</t>
    <rPh sb="0" eb="3">
      <t>ガッコウメイ</t>
    </rPh>
    <phoneticPr fontId="14"/>
  </si>
  <si>
    <t>1ページ</t>
    <phoneticPr fontId="6"/>
  </si>
  <si>
    <t>郵送する際に、必ず同封してください。</t>
    <rPh sb="0" eb="2">
      <t>ユウソウ</t>
    </rPh>
    <rPh sb="4" eb="5">
      <t>サイ</t>
    </rPh>
    <rPh sb="7" eb="8">
      <t>カナラ</t>
    </rPh>
    <rPh sb="9" eb="11">
      <t>ドウフウ</t>
    </rPh>
    <phoneticPr fontId="6"/>
  </si>
  <si>
    <t>記載責任者
・顧問１人目</t>
    <rPh sb="7" eb="9">
      <t>コモン</t>
    </rPh>
    <phoneticPr fontId="6"/>
  </si>
  <si>
    <t>必ず、提出前に、参加人数や出品の有無を下の表で確認してください。</t>
    <rPh sb="0" eb="1">
      <t>カナラ</t>
    </rPh>
    <rPh sb="3" eb="5">
      <t>テイシュツ</t>
    </rPh>
    <rPh sb="5" eb="6">
      <t>マエ</t>
    </rPh>
    <rPh sb="8" eb="10">
      <t>サンカ</t>
    </rPh>
    <rPh sb="10" eb="12">
      <t>ニンズウ</t>
    </rPh>
    <rPh sb="13" eb="15">
      <t>シュッピン</t>
    </rPh>
    <rPh sb="16" eb="18">
      <t>ウム</t>
    </rPh>
    <rPh sb="19" eb="20">
      <t>シタ</t>
    </rPh>
    <rPh sb="21" eb="22">
      <t>ヒョウ</t>
    </rPh>
    <rPh sb="23" eb="25">
      <t>カクニン</t>
    </rPh>
    <phoneticPr fontId="14"/>
  </si>
  <si>
    <t>部門別の申込数</t>
    <rPh sb="0" eb="3">
      <t>ブモンベツ</t>
    </rPh>
    <rPh sb="4" eb="7">
      <t>モウシコミスウ</t>
    </rPh>
    <phoneticPr fontId="6"/>
  </si>
  <si>
    <t>アナウンス　総数</t>
    <rPh sb="6" eb="8">
      <t>ソウスウ</t>
    </rPh>
    <phoneticPr fontId="14"/>
  </si>
  <si>
    <t>朗読　総数</t>
    <rPh sb="0" eb="2">
      <t>ロウドク</t>
    </rPh>
    <rPh sb="3" eb="5">
      <t>ソウスウ</t>
    </rPh>
    <phoneticPr fontId="14"/>
  </si>
  <si>
    <t>貴校参加数</t>
    <rPh sb="0" eb="1">
      <t>キ</t>
    </rPh>
    <rPh sb="1" eb="2">
      <t>コウ</t>
    </rPh>
    <rPh sb="2" eb="4">
      <t>サンカ</t>
    </rPh>
    <rPh sb="4" eb="5">
      <t>スウ</t>
    </rPh>
    <phoneticPr fontId="14"/>
  </si>
  <si>
    <t>高総文祭ではエントリー費は徴収しません。</t>
    <rPh sb="0" eb="2">
      <t>コウソウ</t>
    </rPh>
    <rPh sb="2" eb="4">
      <t>ブンサイ</t>
    </rPh>
    <rPh sb="11" eb="12">
      <t>ヒ</t>
    </rPh>
    <rPh sb="13" eb="15">
      <t>チョウシュウ</t>
    </rPh>
    <phoneticPr fontId="6"/>
  </si>
  <si>
    <t>×1,000円がエントリー代</t>
    <rPh sb="6" eb="7">
      <t>エン</t>
    </rPh>
    <rPh sb="13" eb="14">
      <t>ダイ</t>
    </rPh>
    <phoneticPr fontId="6"/>
  </si>
  <si>
    <r>
      <t>(2)　</t>
    </r>
    <r>
      <rPr>
        <sz val="10"/>
        <rFont val="HGPｺﾞｼｯｸM"/>
        <family val="3"/>
        <charset val="128"/>
      </rPr>
      <t>アナウンス原稿は、</t>
    </r>
    <r>
      <rPr>
        <u/>
        <sz val="10"/>
        <color rgb="FFFF0000"/>
        <rFont val="HGPｺﾞｼｯｸM"/>
        <family val="3"/>
        <charset val="128"/>
      </rPr>
      <t>指定された様式</t>
    </r>
    <r>
      <rPr>
        <sz val="10"/>
        <rFont val="HGPｺﾞｼｯｸM"/>
        <family val="3"/>
        <charset val="128"/>
      </rPr>
      <t>を</t>
    </r>
    <r>
      <rPr>
        <u/>
        <sz val="10"/>
        <color rgb="FFFF0000"/>
        <rFont val="HGPｺﾞｼｯｸM"/>
        <family val="3"/>
        <charset val="128"/>
      </rPr>
      <t>A5サイズに製本</t>
    </r>
    <r>
      <rPr>
        <sz val="10"/>
        <rFont val="HGPｺﾞｼｯｸM"/>
        <family val="3"/>
        <charset val="128"/>
      </rPr>
      <t>したものを、</t>
    </r>
    <r>
      <rPr>
        <u/>
        <sz val="10"/>
        <color rgb="FFFF0000"/>
        <rFont val="HGPｺﾞｼｯｸM"/>
        <family val="3"/>
        <charset val="128"/>
      </rPr>
      <t>３部</t>
    </r>
    <r>
      <rPr>
        <sz val="10"/>
        <rFont val="HGPｺﾞｼｯｸM"/>
        <family val="3"/>
        <charset val="128"/>
      </rPr>
      <t>提出してください。
　　 朗読原稿は、
　　　１枚目…</t>
    </r>
    <r>
      <rPr>
        <u/>
        <sz val="10"/>
        <color rgb="FFFF0000"/>
        <rFont val="HGPｺﾞｼｯｸM"/>
        <family val="3"/>
        <charset val="128"/>
      </rPr>
      <t>指定された様式の左頁</t>
    </r>
    <r>
      <rPr>
        <sz val="10"/>
        <rFont val="HGPｺﾞｼｯｸM"/>
        <family val="3"/>
        <charset val="128"/>
      </rPr>
      <t>には、</t>
    </r>
    <r>
      <rPr>
        <u/>
        <sz val="10"/>
        <color rgb="FFFF0000"/>
        <rFont val="HGPｺﾞｼｯｸM"/>
        <family val="3"/>
        <charset val="128"/>
      </rPr>
      <t xml:space="preserve">抽出箇所の始めと終わりのそれぞれ10文字を記載
</t>
    </r>
    <r>
      <rPr>
        <sz val="10"/>
        <color rgb="FFFF0000"/>
        <rFont val="HGPｺﾞｼｯｸM"/>
        <family val="3"/>
        <charset val="128"/>
      </rPr>
      <t>　　</t>
    </r>
    <r>
      <rPr>
        <sz val="10"/>
        <rFont val="HGPｺﾞｼｯｸM"/>
        <family val="3"/>
        <charset val="128"/>
      </rPr>
      <t>する。
　　  ２枚目以降…</t>
    </r>
    <r>
      <rPr>
        <u/>
        <sz val="10"/>
        <color rgb="FFFF0000"/>
        <rFont val="HGPｺﾞｼｯｸM"/>
        <family val="3"/>
        <charset val="128"/>
      </rPr>
      <t>抽出箇所を含んだページ</t>
    </r>
    <r>
      <rPr>
        <sz val="10"/>
        <rFont val="HGPｺﾞｼｯｸM"/>
        <family val="3"/>
        <charset val="128"/>
      </rPr>
      <t>を</t>
    </r>
    <r>
      <rPr>
        <u/>
        <sz val="10"/>
        <color rgb="FFFF0000"/>
        <rFont val="HGPｺﾞｼｯｸM"/>
        <family val="3"/>
        <charset val="128"/>
      </rPr>
      <t>A4サイズでコピー</t>
    </r>
    <r>
      <rPr>
        <sz val="10"/>
        <rFont val="HGPｺﾞｼｯｸM"/>
        <family val="3"/>
        <charset val="128"/>
      </rPr>
      <t>し、</t>
    </r>
    <r>
      <rPr>
        <u/>
        <sz val="10"/>
        <color rgb="FFFF0000"/>
        <rFont val="HGPｺﾞｼｯｸM"/>
        <family val="3"/>
        <charset val="128"/>
      </rPr>
      <t xml:space="preserve">抽出箇所に赤ペンで「　」を
</t>
    </r>
    <r>
      <rPr>
        <sz val="10"/>
        <color rgb="FFFF0000"/>
        <rFont val="HGPｺﾞｼｯｸM"/>
        <family val="3"/>
        <charset val="128"/>
      </rPr>
      <t>　　</t>
    </r>
    <r>
      <rPr>
        <u/>
        <sz val="10"/>
        <color rgb="FFFF0000"/>
        <rFont val="HGPｺﾞｼｯｸM"/>
        <family val="3"/>
        <charset val="128"/>
      </rPr>
      <t>記入</t>
    </r>
    <r>
      <rPr>
        <sz val="10"/>
        <rFont val="HGPｺﾞｼｯｸM"/>
        <family val="3"/>
        <charset val="128"/>
      </rPr>
      <t>する。
　　　上記のものを、</t>
    </r>
    <r>
      <rPr>
        <u/>
        <sz val="10"/>
        <color rgb="FFFF0000"/>
        <rFont val="HGPｺﾞｼｯｸM"/>
        <family val="3"/>
        <charset val="128"/>
      </rPr>
      <t>折らずにA4サイズのまま重ね</t>
    </r>
    <r>
      <rPr>
        <sz val="10"/>
        <rFont val="HGPｺﾞｼｯｸM"/>
        <family val="3"/>
        <charset val="128"/>
      </rPr>
      <t>、</t>
    </r>
    <r>
      <rPr>
        <u/>
        <sz val="10"/>
        <color rgb="FFFF0000"/>
        <rFont val="HGPｺﾞｼｯｸM"/>
        <family val="3"/>
        <charset val="128"/>
      </rPr>
      <t>右肩をホッチキス留め</t>
    </r>
    <r>
      <rPr>
        <sz val="10"/>
        <rFont val="HGPｺﾞｼｯｸM"/>
        <family val="3"/>
        <charset val="128"/>
      </rPr>
      <t>したものを、</t>
    </r>
    <r>
      <rPr>
        <u/>
        <sz val="10"/>
        <color rgb="FFFF0000"/>
        <rFont val="HGPｺﾞｼｯｸM"/>
        <family val="3"/>
        <charset val="128"/>
      </rPr>
      <t xml:space="preserve">３部提出
</t>
    </r>
    <r>
      <rPr>
        <sz val="10"/>
        <color rgb="FFFF0000"/>
        <rFont val="HGPｺﾞｼｯｸM"/>
        <family val="3"/>
        <charset val="128"/>
      </rPr>
      <t>　　</t>
    </r>
    <r>
      <rPr>
        <sz val="10"/>
        <rFont val="HGPｺﾞｼｯｸM"/>
        <family val="3"/>
        <charset val="128"/>
      </rPr>
      <t>してください。</t>
    </r>
    <rPh sb="9" eb="11">
      <t>ゲンコウ</t>
    </rPh>
    <rPh sb="13" eb="15">
      <t>シテイ</t>
    </rPh>
    <rPh sb="18" eb="20">
      <t>ヨウシキ</t>
    </rPh>
    <rPh sb="27" eb="29">
      <t>セイホン</t>
    </rPh>
    <rPh sb="36" eb="37">
      <t>ブ</t>
    </rPh>
    <rPh sb="37" eb="39">
      <t>テイシュツ</t>
    </rPh>
    <rPh sb="50" eb="52">
      <t>ロウドク</t>
    </rPh>
    <rPh sb="52" eb="54">
      <t>ゲンコウ</t>
    </rPh>
    <rPh sb="61" eb="63">
      <t>マイメ</t>
    </rPh>
    <rPh sb="64" eb="66">
      <t>シテイ</t>
    </rPh>
    <rPh sb="69" eb="71">
      <t>ヨウシキ</t>
    </rPh>
    <rPh sb="72" eb="73">
      <t>ヒダリ</t>
    </rPh>
    <rPh sb="73" eb="74">
      <t>ページ</t>
    </rPh>
    <rPh sb="82" eb="83">
      <t>ハジ</t>
    </rPh>
    <rPh sb="85" eb="86">
      <t>オ</t>
    </rPh>
    <rPh sb="95" eb="97">
      <t>モジ</t>
    </rPh>
    <rPh sb="98" eb="100">
      <t>キサイ</t>
    </rPh>
    <rPh sb="112" eb="114">
      <t>マイメ</t>
    </rPh>
    <rPh sb="114" eb="116">
      <t>イコウ</t>
    </rPh>
    <rPh sb="117" eb="119">
      <t>チュウシュツ</t>
    </rPh>
    <rPh sb="119" eb="121">
      <t>カショ</t>
    </rPh>
    <rPh sb="122" eb="123">
      <t>フク</t>
    </rPh>
    <rPh sb="140" eb="142">
      <t>チュウシュツ</t>
    </rPh>
    <rPh sb="142" eb="144">
      <t>カショ</t>
    </rPh>
    <rPh sb="145" eb="146">
      <t>アカ</t>
    </rPh>
    <rPh sb="156" eb="158">
      <t>キニュウ</t>
    </rPh>
    <rPh sb="165" eb="167">
      <t>ジョウキ</t>
    </rPh>
    <rPh sb="172" eb="173">
      <t>オ</t>
    </rPh>
    <rPh sb="184" eb="185">
      <t>カサ</t>
    </rPh>
    <rPh sb="187" eb="189">
      <t>ミギカタ</t>
    </rPh>
    <rPh sb="195" eb="196">
      <t>ド</t>
    </rPh>
    <rPh sb="204" eb="205">
      <t>ブ</t>
    </rPh>
    <rPh sb="205" eb="207">
      <t>テイシュツ</t>
    </rPh>
    <phoneticPr fontId="6"/>
  </si>
  <si>
    <t>(3)　インターネットによる公式申込前に、このデータを校印が押せ、提出できる内容としてプリント
　　アウトしたものを部員ら生徒と確認した後に、送信してください。</t>
    <rPh sb="14" eb="16">
      <t>コウシキ</t>
    </rPh>
    <rPh sb="16" eb="18">
      <t>モウシコミ</t>
    </rPh>
    <rPh sb="18" eb="19">
      <t>マエ</t>
    </rPh>
    <rPh sb="27" eb="28">
      <t>コウ</t>
    </rPh>
    <rPh sb="28" eb="29">
      <t>イン</t>
    </rPh>
    <rPh sb="30" eb="31">
      <t>オ</t>
    </rPh>
    <rPh sb="33" eb="35">
      <t>テイシュツ</t>
    </rPh>
    <rPh sb="38" eb="40">
      <t>ナイヨウ</t>
    </rPh>
    <rPh sb="58" eb="60">
      <t>ブイン</t>
    </rPh>
    <rPh sb="61" eb="63">
      <t>セイト</t>
    </rPh>
    <rPh sb="64" eb="66">
      <t>カクニン</t>
    </rPh>
    <rPh sb="68" eb="69">
      <t>ノチ</t>
    </rPh>
    <rPh sb="71" eb="73">
      <t>ソウシン</t>
    </rPh>
    <phoneticPr fontId="6"/>
  </si>
  <si>
    <r>
      <t>(4)　③に関連して、インターネットによる公式申込の後の</t>
    </r>
    <r>
      <rPr>
        <u/>
        <sz val="10"/>
        <color rgb="FFFF0000"/>
        <rFont val="HGPｺﾞｼｯｸM"/>
        <family val="3"/>
        <charset val="128"/>
      </rPr>
      <t xml:space="preserve">部門別の申込数の変更時は、訂正の
</t>
    </r>
    <r>
      <rPr>
        <sz val="10"/>
        <color rgb="FFFF0000"/>
        <rFont val="HGPｺﾞｼｯｸM"/>
        <family val="3"/>
        <charset val="128"/>
      </rPr>
      <t>　　</t>
    </r>
    <r>
      <rPr>
        <u/>
        <sz val="10"/>
        <color rgb="FFFF0000"/>
        <rFont val="HGPｺﾞｼｯｸM"/>
        <family val="3"/>
        <charset val="128"/>
      </rPr>
      <t>入力をしてはいけません。</t>
    </r>
    <r>
      <rPr>
        <sz val="10"/>
        <color theme="1"/>
        <rFont val="HGPｺﾞｼｯｸM"/>
        <family val="3"/>
        <charset val="128"/>
      </rPr>
      <t xml:space="preserve">
　　　</t>
    </r>
    <r>
      <rPr>
        <strike/>
        <sz val="10"/>
        <color theme="1"/>
        <rFont val="HGPｺﾞｼｯｸM"/>
        <family val="3"/>
        <charset val="128"/>
      </rPr>
      <t>辞退などいかなる場合でも、申込数分のエントリー代は発生します。</t>
    </r>
    <rPh sb="6" eb="8">
      <t>カンレン</t>
    </rPh>
    <rPh sb="21" eb="23">
      <t>コウシキ</t>
    </rPh>
    <rPh sb="23" eb="25">
      <t>モウシコミ</t>
    </rPh>
    <rPh sb="26" eb="27">
      <t>ゴ</t>
    </rPh>
    <rPh sb="32" eb="34">
      <t>モウシコミ</t>
    </rPh>
    <rPh sb="36" eb="38">
      <t>ヘンコウ</t>
    </rPh>
    <rPh sb="38" eb="39">
      <t>ジ</t>
    </rPh>
    <rPh sb="41" eb="43">
      <t>テイセイ</t>
    </rPh>
    <rPh sb="47" eb="49">
      <t>ニュウリョク</t>
    </rPh>
    <rPh sb="63" eb="65">
      <t>ジタイ</t>
    </rPh>
    <rPh sb="71" eb="73">
      <t>バアイ</t>
    </rPh>
    <rPh sb="76" eb="78">
      <t>モウシコミ</t>
    </rPh>
    <rPh sb="78" eb="79">
      <t>スウ</t>
    </rPh>
    <rPh sb="79" eb="80">
      <t>ブン</t>
    </rPh>
    <rPh sb="86" eb="87">
      <t>ダイ</t>
    </rPh>
    <rPh sb="88" eb="90">
      <t>ハッセイ</t>
    </rPh>
    <phoneticPr fontId="6"/>
  </si>
  <si>
    <t>(5)　インターネットによる公式申込の後不参加（辞退）がある場合は、提出原稿と一致するように、
　　下記の申込書の「該当欄」に朱書きで二重線と訂正した数を手書きで必ず記入してください。</t>
    <phoneticPr fontId="6"/>
  </si>
  <si>
    <t>顧問の先生と一緒に別紙の申込書の内容を確認しました。</t>
    <rPh sb="0" eb="2">
      <t>コモン</t>
    </rPh>
    <rPh sb="3" eb="5">
      <t>センセイ</t>
    </rPh>
    <rPh sb="6" eb="8">
      <t>イッショ</t>
    </rPh>
    <rPh sb="9" eb="11">
      <t>ベッシ</t>
    </rPh>
    <rPh sb="12" eb="15">
      <t>モウシコミショ</t>
    </rPh>
    <rPh sb="16" eb="18">
      <t>ナイヨウ</t>
    </rPh>
    <rPh sb="19" eb="21">
      <t>カクニン</t>
    </rPh>
    <phoneticPr fontId="6"/>
  </si>
  <si>
    <t>生徒部長名</t>
    <rPh sb="0" eb="2">
      <t>セイト</t>
    </rPh>
    <rPh sb="2" eb="5">
      <t>ブチョウメイ</t>
    </rPh>
    <phoneticPr fontId="6"/>
  </si>
  <si>
    <t>学年</t>
    <rPh sb="0" eb="2">
      <t>ガクネン</t>
    </rPh>
    <phoneticPr fontId="6"/>
  </si>
  <si>
    <t>申込ファイル名の設定と送信</t>
    <rPh sb="0" eb="1">
      <t>モウ</t>
    </rPh>
    <rPh sb="1" eb="2">
      <t>コ</t>
    </rPh>
    <rPh sb="6" eb="7">
      <t>メイ</t>
    </rPh>
    <rPh sb="8" eb="10">
      <t>セッテイ</t>
    </rPh>
    <rPh sb="11" eb="13">
      <t>ソウシン</t>
    </rPh>
    <phoneticPr fontId="6"/>
  </si>
  <si>
    <t>↓申込ファイル名</t>
    <rPh sb="1" eb="3">
      <t>モウシコミ</t>
    </rPh>
    <rPh sb="7" eb="8">
      <t>メイ</t>
    </rPh>
    <phoneticPr fontId="6"/>
  </si>
  <si>
    <t>⑧　申込データの入力と送付にあたって、保存名を確認してください。</t>
    <rPh sb="2" eb="4">
      <t>モウシコミ</t>
    </rPh>
    <rPh sb="8" eb="10">
      <t>ニュウリョク</t>
    </rPh>
    <rPh sb="11" eb="13">
      <t>ソウフ</t>
    </rPh>
    <rPh sb="19" eb="21">
      <t>ホゾン</t>
    </rPh>
    <rPh sb="21" eb="22">
      <t>メイ</t>
    </rPh>
    <rPh sb="23" eb="25">
      <t>カクニン</t>
    </rPh>
    <phoneticPr fontId="6"/>
  </si>
  <si>
    <r>
      <t>⑧－１　横の枠内で自身の学校の</t>
    </r>
    <r>
      <rPr>
        <u/>
        <sz val="10"/>
        <color rgb="FFFF0000"/>
        <rFont val="HGPｺﾞｼｯｸM"/>
        <family val="3"/>
        <charset val="128"/>
      </rPr>
      <t>申込ファイル名を確認</t>
    </r>
    <r>
      <rPr>
        <sz val="10"/>
        <color rgb="FF000000"/>
        <rFont val="HGPｺﾞｼｯｸM"/>
        <family val="3"/>
        <charset val="128"/>
      </rPr>
      <t>してください。　</t>
    </r>
    <rPh sb="4" eb="5">
      <t>ヨコ</t>
    </rPh>
    <phoneticPr fontId="6"/>
  </si>
  <si>
    <r>
      <t>⑧－２　</t>
    </r>
    <r>
      <rPr>
        <u/>
        <sz val="10"/>
        <color rgb="FFFF0000"/>
        <rFont val="HGPｺﾞｼｯｸM"/>
        <family val="3"/>
        <charset val="128"/>
      </rPr>
      <t>この時点</t>
    </r>
    <r>
      <rPr>
        <sz val="10"/>
        <color rgb="FF000000"/>
        <rFont val="HGPｺﾞｼｯｸM"/>
        <family val="3"/>
        <charset val="128"/>
      </rPr>
      <t>で、デスクトップなど所定の場所に</t>
    </r>
    <r>
      <rPr>
        <u/>
        <sz val="10"/>
        <color rgb="FFFF0000"/>
        <rFont val="HGPｺﾞｼｯｸM"/>
        <family val="3"/>
        <charset val="128"/>
      </rPr>
      <t>申込ファイル名の通りにファイルを保存</t>
    </r>
    <r>
      <rPr>
        <sz val="10"/>
        <color rgb="FF000000"/>
        <rFont val="HGPｺﾞｼｯｸM"/>
        <family val="3"/>
        <charset val="128"/>
      </rPr>
      <t>してください。　</t>
    </r>
    <rPh sb="6" eb="8">
      <t>ジテン</t>
    </rPh>
    <rPh sb="18" eb="20">
      <t>ショテイ</t>
    </rPh>
    <rPh sb="21" eb="23">
      <t>バショ</t>
    </rPh>
    <rPh sb="24" eb="26">
      <t>モウシコミ</t>
    </rPh>
    <rPh sb="30" eb="31">
      <t>メイ</t>
    </rPh>
    <rPh sb="32" eb="33">
      <t>トオ</t>
    </rPh>
    <phoneticPr fontId="6"/>
  </si>
  <si>
    <t>　　　　※ファイル名を指定番号+学校名（半角英数）にしてください。（例：宮崎北の場合「04miyakita」となります。）</t>
    <rPh sb="36" eb="38">
      <t>ミヤザキ</t>
    </rPh>
    <rPh sb="38" eb="39">
      <t>キタ</t>
    </rPh>
    <phoneticPr fontId="6"/>
  </si>
  <si>
    <r>
      <t>⑧ー３　</t>
    </r>
    <r>
      <rPr>
        <u/>
        <sz val="10"/>
        <color rgb="FFFF0000"/>
        <rFont val="HGPｺﾞｼｯｸM"/>
        <family val="3"/>
        <charset val="128"/>
      </rPr>
      <t>すべての情報を入力後</t>
    </r>
    <r>
      <rPr>
        <sz val="10"/>
        <color rgb="FF000000"/>
        <rFont val="HGPｺﾞｼｯｸM"/>
        <family val="3"/>
        <charset val="128"/>
      </rPr>
      <t>、「</t>
    </r>
    <r>
      <rPr>
        <u/>
        <sz val="10"/>
        <color rgb="FFFF0000"/>
        <rFont val="HGPｺﾞｼｯｸM"/>
        <family val="3"/>
        <charset val="128"/>
      </rPr>
      <t>上書き保存</t>
    </r>
    <r>
      <rPr>
        <sz val="10"/>
        <color rgb="FF000000"/>
        <rFont val="HGPｺﾞｼｯｸM"/>
        <family val="3"/>
        <charset val="128"/>
      </rPr>
      <t>」してそのファイルを、放送専門部ウェブサイトの記事の最下部の
　　　　エントリー用メールフォームの「参照（ファイルを選択）」より</t>
    </r>
    <r>
      <rPr>
        <u/>
        <sz val="10"/>
        <color rgb="FFFF0000"/>
        <rFont val="HGPｺﾞｼｯｸM"/>
        <family val="3"/>
        <charset val="128"/>
      </rPr>
      <t>送信</t>
    </r>
    <r>
      <rPr>
        <sz val="10"/>
        <color rgb="FF000000"/>
        <rFont val="HGPｺﾞｼｯｸM"/>
        <family val="3"/>
        <charset val="128"/>
      </rPr>
      <t>してください。</t>
    </r>
    <rPh sb="8" eb="10">
      <t>ジョウホウ</t>
    </rPh>
    <rPh sb="11" eb="13">
      <t>ニュウリョク</t>
    </rPh>
    <rPh sb="13" eb="14">
      <t>ゴ</t>
    </rPh>
    <rPh sb="16" eb="18">
      <t>ウワガ</t>
    </rPh>
    <rPh sb="19" eb="21">
      <t>ホゾン</t>
    </rPh>
    <phoneticPr fontId="6"/>
  </si>
  <si>
    <t>申込書</t>
    <rPh sb="0" eb="2">
      <t>モウシコミ</t>
    </rPh>
    <rPh sb="2" eb="3">
      <t>ショ</t>
    </rPh>
    <phoneticPr fontId="14"/>
  </si>
  <si>
    <t>２ページ</t>
    <phoneticPr fontId="6"/>
  </si>
  <si>
    <t>学　校　名</t>
    <rPh sb="0" eb="1">
      <t>ガク</t>
    </rPh>
    <rPh sb="2" eb="3">
      <t>コウ</t>
    </rPh>
    <rPh sb="4" eb="5">
      <t>メイ</t>
    </rPh>
    <phoneticPr fontId="14"/>
  </si>
  <si>
    <t>記載責任者</t>
    <rPh sb="0" eb="2">
      <t>キサイ</t>
    </rPh>
    <rPh sb="2" eb="5">
      <t>セキニンシャ</t>
    </rPh>
    <phoneticPr fontId="14"/>
  </si>
  <si>
    <t>申込</t>
    <rPh sb="0" eb="2">
      <t>モウシコミ</t>
    </rPh>
    <phoneticPr fontId="6"/>
  </si>
  <si>
    <t>枚目</t>
    <phoneticPr fontId="14"/>
  </si>
  <si>
    <t>生徒部長名</t>
    <rPh sb="0" eb="2">
      <t>セイト</t>
    </rPh>
    <rPh sb="2" eb="5">
      <t>ブチョウメイ</t>
    </rPh>
    <phoneticPr fontId="14"/>
  </si>
  <si>
    <t>学年</t>
    <rPh sb="0" eb="2">
      <t>ガクネン</t>
    </rPh>
    <phoneticPr fontId="14"/>
  </si>
  <si>
    <r>
      <t xml:space="preserve">学校名
</t>
    </r>
    <r>
      <rPr>
        <sz val="8"/>
        <color rgb="FFFF0000"/>
        <rFont val="HGPｺﾞｼｯｸM"/>
        <family val="3"/>
        <charset val="128"/>
      </rPr>
      <t>記入不要</t>
    </r>
    <rPh sb="0" eb="3">
      <t>ガッコウメイ</t>
    </rPh>
    <rPh sb="5" eb="7">
      <t>キニュウ</t>
    </rPh>
    <rPh sb="7" eb="9">
      <t>フヨウ</t>
    </rPh>
    <phoneticPr fontId="14"/>
  </si>
  <si>
    <t>●氏　名
●番組部門は作品名</t>
    <rPh sb="6" eb="8">
      <t>バングミ</t>
    </rPh>
    <rPh sb="8" eb="10">
      <t>ブモン</t>
    </rPh>
    <rPh sb="11" eb="13">
      <t>サクヒン</t>
    </rPh>
    <phoneticPr fontId="14"/>
  </si>
  <si>
    <r>
      <t>●ふりがな
　</t>
    </r>
    <r>
      <rPr>
        <sz val="8"/>
        <color rgb="FFFF0000"/>
        <rFont val="HGPｺﾞｼｯｸM"/>
        <family val="3"/>
        <charset val="128"/>
      </rPr>
      <t>(姓と名間は1字空白）</t>
    </r>
    <r>
      <rPr>
        <sz val="8"/>
        <rFont val="HGPｺﾞｼｯｸM"/>
        <family val="3"/>
        <charset val="128"/>
      </rPr>
      <t xml:space="preserve">
●番組部門は作品名のよみかた
　　</t>
    </r>
    <r>
      <rPr>
        <sz val="8"/>
        <color rgb="FFFF0000"/>
        <rFont val="HGPｺﾞｼｯｸM"/>
        <family val="3"/>
        <charset val="128"/>
      </rPr>
      <t>必ず記入すること</t>
    </r>
    <rPh sb="20" eb="22">
      <t>バングミ</t>
    </rPh>
    <rPh sb="22" eb="24">
      <t>ブモン</t>
    </rPh>
    <rPh sb="25" eb="28">
      <t>サクヒンメイ</t>
    </rPh>
    <rPh sb="36" eb="37">
      <t>カナラ</t>
    </rPh>
    <rPh sb="38" eb="40">
      <t>キニュウ</t>
    </rPh>
    <phoneticPr fontId="14"/>
  </si>
  <si>
    <r>
      <t xml:space="preserve">②作品の作者名
</t>
    </r>
    <r>
      <rPr>
        <sz val="8"/>
        <color rgb="FFFF0000"/>
        <rFont val="HGPｺﾞｼｯｸM"/>
        <family val="3"/>
        <charset val="128"/>
      </rPr>
      <t>(姓と名間は1字空白）</t>
    </r>
    <rPh sb="1" eb="3">
      <t>サクヒン</t>
    </rPh>
    <rPh sb="4" eb="6">
      <t>サクシャ</t>
    </rPh>
    <rPh sb="6" eb="7">
      <t>メイ</t>
    </rPh>
    <phoneticPr fontId="14"/>
  </si>
  <si>
    <t>入賞</t>
    <rPh sb="0" eb="2">
      <t>ニュウショウ</t>
    </rPh>
    <phoneticPr fontId="14"/>
  </si>
  <si>
    <t>演順</t>
    <rPh sb="0" eb="2">
      <t>エンジュン</t>
    </rPh>
    <phoneticPr fontId="14"/>
  </si>
  <si>
    <t>放送専門部会長　殿</t>
    <phoneticPr fontId="6"/>
  </si>
  <si>
    <t>校長名</t>
    <rPh sb="0" eb="3">
      <t>コウチョウメイ</t>
    </rPh>
    <phoneticPr fontId="14"/>
  </si>
  <si>
    <t>印</t>
    <rPh sb="0" eb="1">
      <t>イン</t>
    </rPh>
    <phoneticPr fontId="6"/>
  </si>
  <si>
    <t>４ページ</t>
    <phoneticPr fontId="6"/>
  </si>
  <si>
    <r>
      <t xml:space="preserve">学校名
</t>
    </r>
    <r>
      <rPr>
        <sz val="8"/>
        <color rgb="FFFF0000"/>
        <rFont val="ＭＳ Ｐゴシック"/>
        <family val="3"/>
        <charset val="128"/>
      </rPr>
      <t>記入不要</t>
    </r>
    <rPh sb="0" eb="3">
      <t>ガッコウメイ</t>
    </rPh>
    <rPh sb="5" eb="7">
      <t>キニュウ</t>
    </rPh>
    <rPh sb="7" eb="9">
      <t>フヨウ</t>
    </rPh>
    <phoneticPr fontId="14"/>
  </si>
  <si>
    <t>髙山　正尚</t>
    <rPh sb="0" eb="2">
      <t>タカヤマ</t>
    </rPh>
    <rPh sb="3" eb="5">
      <t>マサナオ</t>
    </rPh>
    <phoneticPr fontId="1"/>
  </si>
  <si>
    <t>上宮田　進</t>
    <rPh sb="0" eb="1">
      <t>カミ</t>
    </rPh>
    <rPh sb="1" eb="3">
      <t>ミヤタ</t>
    </rPh>
    <rPh sb="4" eb="5">
      <t>スス</t>
    </rPh>
    <phoneticPr fontId="1"/>
  </si>
  <si>
    <t>荒武　みちよ</t>
    <rPh sb="0" eb="2">
      <t>アラタケ</t>
    </rPh>
    <phoneticPr fontId="1"/>
  </si>
  <si>
    <t>税田　尚幸</t>
    <rPh sb="0" eb="2">
      <t>サイタ</t>
    </rPh>
    <rPh sb="3" eb="5">
      <t>ナオユキ</t>
    </rPh>
    <phoneticPr fontId="1"/>
  </si>
  <si>
    <t>平野　正人</t>
    <rPh sb="0" eb="2">
      <t>ヒラノ</t>
    </rPh>
    <rPh sb="3" eb="5">
      <t>マサト</t>
    </rPh>
    <phoneticPr fontId="1"/>
  </si>
  <si>
    <t>押川　美樹</t>
    <rPh sb="0" eb="2">
      <t>オシカワ</t>
    </rPh>
    <rPh sb="3" eb="5">
      <t>ミキ</t>
    </rPh>
    <phoneticPr fontId="1"/>
  </si>
  <si>
    <t>河野　多佳子</t>
    <rPh sb="0" eb="2">
      <t>カワノ</t>
    </rPh>
    <rPh sb="3" eb="6">
      <t>タカコ</t>
    </rPh>
    <phoneticPr fontId="1"/>
  </si>
  <si>
    <t>江口　洋美</t>
    <rPh sb="0" eb="2">
      <t>エグチ</t>
    </rPh>
    <rPh sb="3" eb="5">
      <t>ヒロミ</t>
    </rPh>
    <phoneticPr fontId="1"/>
  </si>
  <si>
    <t>有り</t>
    <rPh sb="0" eb="1">
      <t>ア</t>
    </rPh>
    <phoneticPr fontId="6"/>
  </si>
  <si>
    <t>なし</t>
    <phoneticPr fontId="6"/>
  </si>
  <si>
    <t>有り</t>
    <rPh sb="0" eb="1">
      <t>ア</t>
    </rPh>
    <phoneticPr fontId="6"/>
  </si>
  <si>
    <t>なし</t>
    <phoneticPr fontId="6"/>
  </si>
  <si>
    <t>朗読作品</t>
    <rPh sb="0" eb="2">
      <t>ロウドク</t>
    </rPh>
    <rPh sb="2" eb="4">
      <t>サクヒン</t>
    </rPh>
    <phoneticPr fontId="6"/>
  </si>
  <si>
    <t>B舞台</t>
    <rPh sb="1" eb="3">
      <t>ブタイ</t>
    </rPh>
    <phoneticPr fontId="6"/>
  </si>
  <si>
    <t>C話題</t>
    <rPh sb="1" eb="3">
      <t>ワダイ</t>
    </rPh>
    <phoneticPr fontId="6"/>
  </si>
  <si>
    <r>
      <t>朗読部門　　</t>
    </r>
    <r>
      <rPr>
        <sz val="10"/>
        <color rgb="FFFF0000"/>
        <rFont val="ＭＳ Ｐゴシック"/>
        <family val="3"/>
        <charset val="128"/>
      </rPr>
      <t>①～④はすべて入力すること</t>
    </r>
    <rPh sb="0" eb="2">
      <t>ロウドク</t>
    </rPh>
    <rPh sb="2" eb="4">
      <t>ブモン</t>
    </rPh>
    <rPh sb="13" eb="15">
      <t>ニュウリョク</t>
    </rPh>
    <phoneticPr fontId="14"/>
  </si>
  <si>
    <t>A作者</t>
    <rPh sb="1" eb="3">
      <t>サクシャ</t>
    </rPh>
    <phoneticPr fontId="6"/>
  </si>
  <si>
    <t>④作品
該当区分</t>
    <rPh sb="1" eb="3">
      <t>サクヒン</t>
    </rPh>
    <rPh sb="4" eb="6">
      <t>ガイトウ</t>
    </rPh>
    <rPh sb="6" eb="8">
      <t>クブン</t>
    </rPh>
    <phoneticPr fontId="14"/>
  </si>
  <si>
    <r>
      <t xml:space="preserve">
(1)　9月18日(水)までに原稿と</t>
    </r>
    <r>
      <rPr>
        <u/>
        <sz val="10"/>
        <color rgb="FFFF0000"/>
        <rFont val="HGPｺﾞｼｯｸM"/>
        <family val="3"/>
        <charset val="128"/>
      </rPr>
      <t>書面による申込書（インターネットによる公式申込と同内容を印刷
　　したもの）を郵送で提出</t>
    </r>
    <r>
      <rPr>
        <sz val="10"/>
        <rFont val="HGPｺﾞｼｯｸM"/>
        <family val="3"/>
        <charset val="128"/>
      </rPr>
      <t>してください。</t>
    </r>
    <rPh sb="6" eb="7">
      <t>ガツ</t>
    </rPh>
    <rPh sb="9" eb="10">
      <t>ニチ</t>
    </rPh>
    <rPh sb="11" eb="12">
      <t>スイ</t>
    </rPh>
    <rPh sb="38" eb="40">
      <t>コウシキ</t>
    </rPh>
    <rPh sb="40" eb="42">
      <t>モウシコミ</t>
    </rPh>
    <rPh sb="43" eb="46">
      <t>ドウナイヨウ</t>
    </rPh>
    <rPh sb="58" eb="60">
      <t>ユウソウ</t>
    </rPh>
    <phoneticPr fontId="6"/>
  </si>
  <si>
    <t>④作品
該当区分</t>
    <phoneticPr fontId="14"/>
  </si>
  <si>
    <r>
      <t>朗読部門　　</t>
    </r>
    <r>
      <rPr>
        <sz val="10"/>
        <color rgb="FFFF0000"/>
        <rFont val="HGPｺﾞｼｯｸM"/>
        <family val="3"/>
        <charset val="128"/>
      </rPr>
      <t>①～④はすべて入力すること</t>
    </r>
    <rPh sb="0" eb="2">
      <t>ロウドク</t>
    </rPh>
    <rPh sb="2" eb="4">
      <t>ブモン</t>
    </rPh>
    <rPh sb="13" eb="15">
      <t>ニュウリョク</t>
    </rPh>
    <phoneticPr fontId="14"/>
  </si>
  <si>
    <t>（日南振徳高等学校長）</t>
    <rPh sb="1" eb="3">
      <t>ニチナン</t>
    </rPh>
    <rPh sb="3" eb="4">
      <t>シン</t>
    </rPh>
    <rPh sb="4" eb="5">
      <t>トク</t>
    </rPh>
    <rPh sb="5" eb="7">
      <t>コウトウ</t>
    </rPh>
    <phoneticPr fontId="6"/>
  </si>
  <si>
    <t>R1
NHK杯</t>
    <rPh sb="6" eb="7">
      <t>ハイ</t>
    </rPh>
    <phoneticPr fontId="14"/>
  </si>
  <si>
    <t>H30
新人戦</t>
    <rPh sb="4" eb="7">
      <t>シンジンセン</t>
    </rPh>
    <phoneticPr fontId="14"/>
  </si>
  <si>
    <t>両日とも必要</t>
    <phoneticPr fontId="6"/>
  </si>
  <si>
    <t>２日目のみ必要</t>
    <phoneticPr fontId="6"/>
  </si>
  <si>
    <t>初日のみ必要</t>
    <phoneticPr fontId="6"/>
  </si>
  <si>
    <t>弁当不要</t>
    <phoneticPr fontId="6"/>
  </si>
  <si>
    <t>弁当注文について</t>
    <rPh sb="0" eb="2">
      <t>ベントウ</t>
    </rPh>
    <rPh sb="2" eb="4">
      <t>チュウモン</t>
    </rPh>
    <phoneticPr fontId="6"/>
  </si>
  <si>
    <t>↓弁当注文受付</t>
    <rPh sb="1" eb="3">
      <t>ベントウ</t>
    </rPh>
    <rPh sb="3" eb="5">
      <t>チュウモン</t>
    </rPh>
    <rPh sb="5" eb="7">
      <t>ウケツケ</t>
    </rPh>
    <phoneticPr fontId="6"/>
  </si>
  <si>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Tahoma"/>
        <family val="3"/>
      </rPr>
      <t>2</t>
    </r>
    <r>
      <rPr>
        <sz val="11"/>
        <color theme="1"/>
        <rFont val="Yu Gothic"/>
        <family val="3"/>
        <charset val="128"/>
      </rPr>
      <t>年度　宮崎県高校放送コンテスト</t>
    </r>
    <r>
      <rPr>
        <sz val="11"/>
        <color theme="1"/>
        <rFont val="ＭＳ Ｐゴシック"/>
        <family val="3"/>
        <charset val="128"/>
      </rPr>
      <t>　参加申込及び部顧問名調査の入力</t>
    </r>
    <rPh sb="0" eb="2">
      <t>レイワ</t>
    </rPh>
    <rPh sb="3" eb="5">
      <t>ネンド</t>
    </rPh>
    <rPh sb="6" eb="9">
      <t>ミヤザキケン</t>
    </rPh>
    <rPh sb="9" eb="11">
      <t>コウコウ</t>
    </rPh>
    <rPh sb="11" eb="13">
      <t>ホウソウ</t>
    </rPh>
    <rPh sb="19" eb="21">
      <t>サンカ</t>
    </rPh>
    <rPh sb="21" eb="23">
      <t>モウシコミ</t>
    </rPh>
    <rPh sb="23" eb="24">
      <t>オヨ</t>
    </rPh>
    <rPh sb="25" eb="26">
      <t>ブ</t>
    </rPh>
    <rPh sb="26" eb="28">
      <t>コモン</t>
    </rPh>
    <rPh sb="28" eb="29">
      <t>メイ</t>
    </rPh>
    <rPh sb="29" eb="31">
      <t>チョウサ</t>
    </rPh>
    <rPh sb="32" eb="34">
      <t>ニュウリョク</t>
    </rPh>
    <phoneticPr fontId="6"/>
  </si>
  <si>
    <t>第42回宮崎県高等学校総合文化祭 放送部門　参加申込及び部顧問（運営委員）の動静調査の入力</t>
    <phoneticPr fontId="6"/>
  </si>
  <si>
    <t>第43回宮崎県高等学校新人放送コンテスト 
第42回九州高校放送コンテスト宮崎県予選
第4回全九州高等学校総合文化祭　放送部門　宮崎県予選　参加申込及び部顧問（運営委員）の動静調査の入力</t>
    <rPh sb="0" eb="1">
      <t>ダイ</t>
    </rPh>
    <rPh sb="3" eb="4">
      <t>カイ</t>
    </rPh>
    <rPh sb="4" eb="6">
      <t>ミヤザキ</t>
    </rPh>
    <rPh sb="22" eb="23">
      <t>ダイ</t>
    </rPh>
    <rPh sb="25" eb="26">
      <t>カイ</t>
    </rPh>
    <rPh sb="26" eb="28">
      <t>キュウシュウ</t>
    </rPh>
    <rPh sb="28" eb="30">
      <t>コウコウ</t>
    </rPh>
    <rPh sb="30" eb="32">
      <t>ホウソウ</t>
    </rPh>
    <rPh sb="37" eb="40">
      <t>ミヤザキケン</t>
    </rPh>
    <rPh sb="40" eb="42">
      <t>ヨセン</t>
    </rPh>
    <rPh sb="43" eb="44">
      <t>ダイ</t>
    </rPh>
    <rPh sb="46" eb="47">
      <t>ゼン</t>
    </rPh>
    <rPh sb="49" eb="51">
      <t>コウトウ</t>
    </rPh>
    <rPh sb="51" eb="53">
      <t>ガッコウ</t>
    </rPh>
    <rPh sb="53" eb="55">
      <t>ソウゴウ</t>
    </rPh>
    <rPh sb="55" eb="58">
      <t>ブンカサイ</t>
    </rPh>
    <rPh sb="59" eb="61">
      <t>ホウソウ</t>
    </rPh>
    <rPh sb="61" eb="63">
      <t>ブモン</t>
    </rPh>
    <rPh sb="64" eb="67">
      <t>ミヤザキケン</t>
    </rPh>
    <rPh sb="67" eb="69">
      <t>ヨセン</t>
    </rPh>
    <phoneticPr fontId="6"/>
  </si>
  <si>
    <t>県放送</t>
    <rPh sb="0" eb="1">
      <t>ケン</t>
    </rPh>
    <rPh sb="1" eb="3">
      <t>ホウソウ</t>
    </rPh>
    <phoneticPr fontId="6"/>
  </si>
  <si>
    <t>7月15日(水)</t>
    <rPh sb="1" eb="2">
      <t>ガツ</t>
    </rPh>
    <rPh sb="4" eb="5">
      <t>ニチ</t>
    </rPh>
    <rPh sb="6" eb="7">
      <t>スイ</t>
    </rPh>
    <phoneticPr fontId="6"/>
  </si>
  <si>
    <t>9月16日(水)</t>
    <rPh sb="1" eb="2">
      <t>ガツ</t>
    </rPh>
    <rPh sb="4" eb="5">
      <t>ニチ</t>
    </rPh>
    <rPh sb="6" eb="7">
      <t>スイ</t>
    </rPh>
    <phoneticPr fontId="6"/>
  </si>
  <si>
    <t>10月28日(水)</t>
    <rPh sb="2" eb="3">
      <t>ガツ</t>
    </rPh>
    <rPh sb="5" eb="6">
      <t>ニチ</t>
    </rPh>
    <rPh sb="7" eb="8">
      <t>スイ</t>
    </rPh>
    <phoneticPr fontId="6"/>
  </si>
  <si>
    <t>柳橋物語・むかしも今も</t>
    <rPh sb="0" eb="2">
      <t>ヤナギバシ</t>
    </rPh>
    <rPh sb="2" eb="4">
      <t>モノガタリ</t>
    </rPh>
    <rPh sb="9" eb="10">
      <t>イマ</t>
    </rPh>
    <phoneticPr fontId="6"/>
  </si>
  <si>
    <t>日々是好日ーお茶が教えてくれた15のしあわせー</t>
    <rPh sb="0" eb="2">
      <t>ヒビ</t>
    </rPh>
    <rPh sb="2" eb="3">
      <t>コレ</t>
    </rPh>
    <rPh sb="3" eb="4">
      <t>ス</t>
    </rPh>
    <rPh sb="7" eb="8">
      <t>チャ</t>
    </rPh>
    <rPh sb="9" eb="10">
      <t>オシ</t>
    </rPh>
    <phoneticPr fontId="6"/>
  </si>
  <si>
    <t>海の見える理髪店</t>
    <rPh sb="0" eb="1">
      <t>ウミ</t>
    </rPh>
    <rPh sb="2" eb="3">
      <t>ミ</t>
    </rPh>
    <rPh sb="5" eb="8">
      <t>リハツテン</t>
    </rPh>
    <phoneticPr fontId="6"/>
  </si>
  <si>
    <t>自負と偏見</t>
    <rPh sb="0" eb="2">
      <t>ジフ</t>
    </rPh>
    <rPh sb="3" eb="5">
      <t>ヘンケン</t>
    </rPh>
    <phoneticPr fontId="6"/>
  </si>
  <si>
    <t>雨月物語</t>
    <rPh sb="0" eb="2">
      <t>ウゲツ</t>
    </rPh>
    <rPh sb="2" eb="4">
      <t>モノガタリ</t>
    </rPh>
    <phoneticPr fontId="6"/>
  </si>
  <si>
    <t>吉田　公平</t>
  </si>
  <si>
    <t>山野内　豪</t>
    <rPh sb="0" eb="3">
      <t>ヤマノウチ</t>
    </rPh>
    <rPh sb="4" eb="5">
      <t>ゴウ</t>
    </rPh>
    <phoneticPr fontId="6"/>
  </si>
  <si>
    <t>井上　修二</t>
    <rPh sb="0" eb="2">
      <t>イノウエ</t>
    </rPh>
    <rPh sb="3" eb="5">
      <t>シュウジ</t>
    </rPh>
    <phoneticPr fontId="1"/>
  </si>
  <si>
    <t>若松　潤</t>
    <rPh sb="0" eb="2">
      <t>ワカマツ</t>
    </rPh>
    <rPh sb="3" eb="4">
      <t>ジュン</t>
    </rPh>
    <phoneticPr fontId="6"/>
  </si>
  <si>
    <t>鳥丸　啓子</t>
    <rPh sb="0" eb="2">
      <t>トリマル</t>
    </rPh>
    <rPh sb="3" eb="5">
      <t>ケイコ</t>
    </rPh>
    <phoneticPr fontId="6"/>
  </si>
  <si>
    <t>宮崎県立妻高等学校</t>
    <rPh sb="0" eb="2">
      <t>ミヤザキ</t>
    </rPh>
    <rPh sb="2" eb="4">
      <t>ケンリツ</t>
    </rPh>
    <rPh sb="4" eb="5">
      <t>ツマ</t>
    </rPh>
    <rPh sb="5" eb="7">
      <t>コウトウ</t>
    </rPh>
    <rPh sb="7" eb="9">
      <t>ガッコウ</t>
    </rPh>
    <phoneticPr fontId="6"/>
  </si>
  <si>
    <t>17tsuma</t>
    <phoneticPr fontId="6"/>
  </si>
  <si>
    <t>松元　史年</t>
    <rPh sb="0" eb="2">
      <t>マツモト</t>
    </rPh>
    <rPh sb="3" eb="5">
      <t>フミトシ</t>
    </rPh>
    <phoneticPr fontId="6"/>
  </si>
  <si>
    <t>中島　麻未</t>
    <rPh sb="0" eb="2">
      <t>ナカシマ</t>
    </rPh>
    <rPh sb="3" eb="5">
      <t>アサミ</t>
    </rPh>
    <phoneticPr fontId="6"/>
  </si>
  <si>
    <t>鈴木　直樹</t>
    <rPh sb="0" eb="2">
      <t>スズキ</t>
    </rPh>
    <rPh sb="3" eb="5">
      <t>ナオキ</t>
    </rPh>
    <phoneticPr fontId="6"/>
  </si>
  <si>
    <t>首藤　美都樹</t>
    <rPh sb="0" eb="2">
      <t>シュトウ</t>
    </rPh>
    <rPh sb="3" eb="6">
      <t>ミヅキ</t>
    </rPh>
    <phoneticPr fontId="6"/>
  </si>
  <si>
    <t>佐藤加奈</t>
  </si>
  <si>
    <t>山田　聡子</t>
    <phoneticPr fontId="6"/>
  </si>
  <si>
    <t>墓本　文惠</t>
    <phoneticPr fontId="6"/>
  </si>
  <si>
    <t xml:space="preserve">武田　尚子	</t>
    <phoneticPr fontId="6"/>
  </si>
  <si>
    <t>飯干宏子</t>
    <phoneticPr fontId="6"/>
  </si>
  <si>
    <t xml:space="preserve">長友　彬華	</t>
    <phoneticPr fontId="6"/>
  </si>
  <si>
    <t>中川美貴子</t>
    <phoneticPr fontId="6"/>
  </si>
  <si>
    <t>齊藤忠</t>
    <phoneticPr fontId="6"/>
  </si>
  <si>
    <t>濵砂　光識</t>
    <rPh sb="0" eb="2">
      <t>ハマスナ</t>
    </rPh>
    <rPh sb="3" eb="4">
      <t>ヒカリ</t>
    </rPh>
    <rPh sb="4" eb="5">
      <t>シキ</t>
    </rPh>
    <phoneticPr fontId="6"/>
  </si>
  <si>
    <t>田辺　孝志</t>
    <phoneticPr fontId="6"/>
  </si>
  <si>
    <t>福光　　 幸</t>
    <phoneticPr fontId="6"/>
  </si>
  <si>
    <t>立塚　揮之</t>
    <phoneticPr fontId="6"/>
  </si>
  <si>
    <t>中嶋　隆文</t>
    <phoneticPr fontId="6"/>
  </si>
  <si>
    <t>渡邊　真悟</t>
    <phoneticPr fontId="6"/>
  </si>
  <si>
    <t>吉田　真子</t>
    <phoneticPr fontId="6"/>
  </si>
  <si>
    <t>甲斐　文子</t>
    <phoneticPr fontId="6"/>
  </si>
  <si>
    <t>甲斐　菜々</t>
    <rPh sb="0" eb="2">
      <t>カイ</t>
    </rPh>
    <rPh sb="3" eb="4">
      <t>サイ</t>
    </rPh>
    <phoneticPr fontId="6"/>
  </si>
  <si>
    <t>上冨　久瑠美</t>
    <phoneticPr fontId="6"/>
  </si>
  <si>
    <t>福嶋　枝律奈</t>
    <phoneticPr fontId="6"/>
  </si>
  <si>
    <t>木本　智幸</t>
    <phoneticPr fontId="6"/>
  </si>
  <si>
    <t>長友　忠男</t>
    <phoneticPr fontId="6"/>
  </si>
  <si>
    <t>大谷　美樹</t>
    <phoneticPr fontId="6"/>
  </si>
  <si>
    <t>池田　輝彦</t>
    <phoneticPr fontId="6"/>
  </si>
  <si>
    <t>星野　一三雄</t>
    <phoneticPr fontId="6"/>
  </si>
  <si>
    <t>森　秀文</t>
    <phoneticPr fontId="6"/>
  </si>
  <si>
    <t>水元　愛香里</t>
    <rPh sb="0" eb="2">
      <t>ミズモト</t>
    </rPh>
    <rPh sb="3" eb="4">
      <t>アイ</t>
    </rPh>
    <rPh sb="4" eb="6">
      <t>カオリ</t>
    </rPh>
    <phoneticPr fontId="6"/>
  </si>
  <si>
    <t>田中　胤巳</t>
    <phoneticPr fontId="6"/>
  </si>
  <si>
    <t>大久保　須美子</t>
    <phoneticPr fontId="6"/>
  </si>
  <si>
    <t>ブロードキャスト</t>
    <phoneticPr fontId="6"/>
  </si>
  <si>
    <t>城下の人</t>
    <rPh sb="0" eb="2">
      <t>ジョウカ</t>
    </rPh>
    <rPh sb="3" eb="4">
      <t>ヒト</t>
    </rPh>
    <phoneticPr fontId="6"/>
  </si>
  <si>
    <t>驟り雨</t>
    <rPh sb="0" eb="1">
      <t>ニワカ</t>
    </rPh>
    <rPh sb="2" eb="3">
      <t>アメ</t>
    </rPh>
    <phoneticPr fontId="6"/>
  </si>
  <si>
    <t>トニオ・クレーガーマン</t>
    <phoneticPr fontId="6"/>
  </si>
  <si>
    <t>橋本　玲子</t>
    <phoneticPr fontId="6"/>
  </si>
  <si>
    <t>質問内容</t>
    <rPh sb="0" eb="2">
      <t>シツモン</t>
    </rPh>
    <rPh sb="2" eb="4">
      <t>ナイヨウ</t>
    </rPh>
    <phoneticPr fontId="6"/>
  </si>
  <si>
    <t>番組個別相談会参加</t>
    <rPh sb="0" eb="2">
      <t>バングミ</t>
    </rPh>
    <rPh sb="2" eb="4">
      <t>コベツ</t>
    </rPh>
    <rPh sb="4" eb="7">
      <t>ソウダンカイ</t>
    </rPh>
    <rPh sb="7" eb="9">
      <t>サンカ</t>
    </rPh>
    <phoneticPr fontId="6"/>
  </si>
  <si>
    <t>希望する</t>
    <rPh sb="0" eb="2">
      <t>キボウ</t>
    </rPh>
    <phoneticPr fontId="6"/>
  </si>
  <si>
    <t>希望しない</t>
    <rPh sb="0" eb="2">
      <t>キボウ</t>
    </rPh>
    <phoneticPr fontId="6"/>
  </si>
  <si>
    <t>当日の運営</t>
    <rPh sb="0" eb="2">
      <t>トウジツ</t>
    </rPh>
    <rPh sb="3" eb="5">
      <t>ウンエイ</t>
    </rPh>
    <phoneticPr fontId="14"/>
  </si>
  <si>
    <r>
      <t>●ふりがな
　</t>
    </r>
    <r>
      <rPr>
        <sz val="8"/>
        <color rgb="FFFF0000"/>
        <rFont val="ＭＳ Ｐゴシック"/>
        <family val="3"/>
        <charset val="128"/>
      </rPr>
      <t>(姓と名間は1字空白）</t>
    </r>
    <r>
      <rPr>
        <sz val="8"/>
        <rFont val="ＭＳ Ｐゴシック"/>
        <family val="3"/>
        <charset val="128"/>
      </rPr>
      <t xml:space="preserve">
　　</t>
    </r>
    <r>
      <rPr>
        <sz val="8"/>
        <color rgb="FFFF0000"/>
        <rFont val="ＭＳ Ｐゴシック"/>
        <family val="3"/>
        <charset val="128"/>
      </rPr>
      <t>必ず記入すること</t>
    </r>
    <rPh sb="21" eb="22">
      <t>カナラ</t>
    </rPh>
    <rPh sb="23" eb="25">
      <t>キニュウ</t>
    </rPh>
    <phoneticPr fontId="14"/>
  </si>
  <si>
    <r>
      <t>●氏　名
　</t>
    </r>
    <r>
      <rPr>
        <sz val="8"/>
        <color rgb="FFFF0000"/>
        <rFont val="ＭＳ Ｐゴシック"/>
        <family val="3"/>
        <charset val="128"/>
      </rPr>
      <t>(姓と名間は1字空白）</t>
    </r>
    <r>
      <rPr>
        <sz val="8"/>
        <rFont val="ＭＳ Ｐゴシック"/>
        <family val="3"/>
        <charset val="128"/>
      </rPr>
      <t xml:space="preserve">
　</t>
    </r>
    <r>
      <rPr>
        <sz val="8"/>
        <color rgb="FFFF0000"/>
        <rFont val="ＭＳ Ｐゴシック"/>
        <family val="3"/>
        <charset val="128"/>
      </rPr>
      <t>必ず記入すること</t>
    </r>
    <rPh sb="7" eb="8">
      <t>セイ</t>
    </rPh>
    <rPh sb="9" eb="10">
      <t>ナ</t>
    </rPh>
    <rPh sb="10" eb="11">
      <t>アイダ</t>
    </rPh>
    <rPh sb="13" eb="14">
      <t>ジ</t>
    </rPh>
    <rPh sb="14" eb="16">
      <t>クウハク</t>
    </rPh>
    <rPh sb="19" eb="20">
      <t>カナラ</t>
    </rPh>
    <rPh sb="21" eb="23">
      <t>キニュウ</t>
    </rPh>
    <phoneticPr fontId="14"/>
  </si>
  <si>
    <t>講習会に参加</t>
    <rPh sb="0" eb="3">
      <t>コウシュウカイ</t>
    </rPh>
    <rPh sb="4" eb="6">
      <t>サンカ</t>
    </rPh>
    <phoneticPr fontId="6"/>
  </si>
  <si>
    <t>参加形態</t>
    <rPh sb="0" eb="2">
      <t>サンカ</t>
    </rPh>
    <rPh sb="2" eb="4">
      <t>ケイタイ</t>
    </rPh>
    <phoneticPr fontId="14"/>
  </si>
  <si>
    <t>●氏　名</t>
    <phoneticPr fontId="14"/>
  </si>
  <si>
    <t>番組個別相談会</t>
    <rPh sb="0" eb="2">
      <t>バングミ</t>
    </rPh>
    <rPh sb="2" eb="4">
      <t>コベツ</t>
    </rPh>
    <rPh sb="4" eb="7">
      <t>ソウダンカイ</t>
    </rPh>
    <phoneticPr fontId="6"/>
  </si>
  <si>
    <r>
      <t>朗読部門　　</t>
    </r>
    <r>
      <rPr>
        <sz val="10"/>
        <color theme="0"/>
        <rFont val="HGPｺﾞｼｯｸM"/>
        <family val="3"/>
        <charset val="128"/>
      </rPr>
      <t>①～④はすべて入力すること</t>
    </r>
    <rPh sb="0" eb="2">
      <t>ロウドク</t>
    </rPh>
    <rPh sb="2" eb="4">
      <t>ブモン</t>
    </rPh>
    <rPh sb="13" eb="15">
      <t>ニュウリョク</t>
    </rPh>
    <phoneticPr fontId="14"/>
  </si>
  <si>
    <r>
      <t xml:space="preserve">②作品の作者名
</t>
    </r>
    <r>
      <rPr>
        <sz val="8"/>
        <color theme="0"/>
        <rFont val="HGPｺﾞｼｯｸM"/>
        <family val="3"/>
        <charset val="128"/>
      </rPr>
      <t>(姓と名間は1字空白）</t>
    </r>
    <rPh sb="1" eb="3">
      <t>サクヒン</t>
    </rPh>
    <rPh sb="4" eb="6">
      <t>サクシャ</t>
    </rPh>
    <rPh sb="6" eb="7">
      <t>メイ</t>
    </rPh>
    <phoneticPr fontId="14"/>
  </si>
  <si>
    <t>弁当必要</t>
    <rPh sb="0" eb="2">
      <t>ベントウ</t>
    </rPh>
    <rPh sb="2" eb="4">
      <t>ヒツヨウ</t>
    </rPh>
    <phoneticPr fontId="6"/>
  </si>
  <si>
    <t>（宮崎北高等学校副校長）</t>
    <rPh sb="1" eb="3">
      <t>ミヤザキ</t>
    </rPh>
    <rPh sb="3" eb="4">
      <t>キタ</t>
    </rPh>
    <rPh sb="4" eb="6">
      <t>コウトウ</t>
    </rPh>
    <rPh sb="6" eb="8">
      <t>ガッコウ</t>
    </rPh>
    <rPh sb="8" eb="9">
      <t>フク</t>
    </rPh>
    <rPh sb="9" eb="11">
      <t>コウチョウ</t>
    </rPh>
    <phoneticPr fontId="6"/>
  </si>
  <si>
    <t>第42回宮崎県高等学校総合文化祭 放送部門</t>
    <phoneticPr fontId="6"/>
  </si>
  <si>
    <t>第42回宮崎県高等学校総合文化祭 放送部門　
参加申込及び部顧問（運営委員）の動静調査の入力</t>
    <phoneticPr fontId="6"/>
  </si>
  <si>
    <t>必ず、提出前に、参加者を下の表で確認してください。</t>
    <rPh sb="0" eb="1">
      <t>カナラ</t>
    </rPh>
    <rPh sb="3" eb="5">
      <t>テイシュツ</t>
    </rPh>
    <rPh sb="5" eb="6">
      <t>マエ</t>
    </rPh>
    <rPh sb="8" eb="11">
      <t>サンカシャ</t>
    </rPh>
    <rPh sb="12" eb="13">
      <t>シタ</t>
    </rPh>
    <rPh sb="14" eb="15">
      <t>ヒョウ</t>
    </rPh>
    <rPh sb="16" eb="18">
      <t>カクニン</t>
    </rPh>
    <phoneticPr fontId="14"/>
  </si>
  <si>
    <t>⑦　本大会に参加する生徒について、以下に入力してください。</t>
    <rPh sb="2" eb="3">
      <t>ホン</t>
    </rPh>
    <rPh sb="6" eb="8">
      <t>サンカ</t>
    </rPh>
    <rPh sb="10" eb="12">
      <t>セイト</t>
    </rPh>
    <rPh sb="17" eb="19">
      <t>イカ</t>
    </rPh>
    <rPh sb="20" eb="22">
      <t>ニュウリョク</t>
    </rPh>
    <phoneticPr fontId="6"/>
  </si>
  <si>
    <t>(2)　今回、校印は必要ありません。</t>
    <rPh sb="7" eb="8">
      <t>コウ</t>
    </rPh>
    <rPh sb="8" eb="9">
      <t>イン</t>
    </rPh>
    <phoneticPr fontId="6"/>
  </si>
  <si>
    <t>(1)　インターネットによる公式申込前に、提出できる内容としてプリント
　　アウトしたものを部員ら生徒と確認した後に、送信してください。
　　生徒部長の署名した文書は各校で保管してください。</t>
    <rPh sb="14" eb="16">
      <t>コウシキ</t>
    </rPh>
    <rPh sb="16" eb="18">
      <t>モウシコミ</t>
    </rPh>
    <rPh sb="18" eb="19">
      <t>マエ</t>
    </rPh>
    <rPh sb="21" eb="23">
      <t>テイシュツ</t>
    </rPh>
    <rPh sb="26" eb="28">
      <t>ナイヨウ</t>
    </rPh>
    <rPh sb="46" eb="48">
      <t>ブイン</t>
    </rPh>
    <rPh sb="49" eb="51">
      <t>セイト</t>
    </rPh>
    <rPh sb="52" eb="54">
      <t>カクニン</t>
    </rPh>
    <rPh sb="56" eb="57">
      <t>ノチ</t>
    </rPh>
    <rPh sb="59" eb="61">
      <t>ソウシン</t>
    </rPh>
    <rPh sb="72" eb="74">
      <t>セイト</t>
    </rPh>
    <rPh sb="74" eb="76">
      <t>ブチョウ</t>
    </rPh>
    <rPh sb="77" eb="79">
      <t>ショメイ</t>
    </rPh>
    <rPh sb="81" eb="83">
      <t>ブンショ</t>
    </rPh>
    <rPh sb="84" eb="86">
      <t>カクコウ</t>
    </rPh>
    <rPh sb="87" eb="89">
      <t>ホカン</t>
    </rPh>
    <phoneticPr fontId="6"/>
  </si>
  <si>
    <t>(3)　インターネットによる申し込みだけとし、郵送申し込みは必要ありません。</t>
    <rPh sb="30" eb="32">
      <t>ヒツヨウ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</si>
</sst>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ggge&quot;年&quot;m&quot;月&quot;d&quot;日&quot;;@"/>
    <numFmt numFmtId="177" formatCode="m&quot;月&quot;d&quot;日&quot;;@"/>
    <numFmt numFmtId="178" formatCode="000\-0000\-0000"/>
    <numFmt numFmtId="179" formatCode="##0&quot;作品&quot;"/>
    <numFmt numFmtId="180" formatCode="##0&quot;人&quot;"/>
    <numFmt numFmtId="181" formatCode="##0&quot;（人/作品）&quot;"/>
    <numFmt numFmtId="182" formatCode="0_ "/>
    <numFmt numFmtId="183" formatCode="[$-F800]dddd\,\ mmmm\ dd\,\ yyyy"/>
  </numFmts>
  <fonts count="126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9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ＤＦ特太ゴシック体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color theme="0"/>
      <name val="HGPｺﾞｼｯｸM"/>
      <family val="3"/>
      <charset val="128"/>
    </font>
    <font>
      <sz val="6"/>
      <name val="ＭＳ Ｐゴシック"/>
      <family val="3"/>
      <charset val="128"/>
    </font>
    <font>
      <sz val="9"/>
      <name val="HGPｺﾞｼｯｸM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HGPｺﾞｼｯｸM"/>
      <family val="3"/>
      <charset val="128"/>
    </font>
    <font>
      <b/>
      <sz val="12"/>
      <color indexed="81"/>
      <name val="ＭＳ Ｐゴシック"/>
      <family val="3"/>
      <charset val="128"/>
    </font>
    <font>
      <sz val="14"/>
      <color theme="1"/>
      <name val="HGPｺﾞｼｯｸM"/>
      <family val="3"/>
      <charset val="128"/>
    </font>
    <font>
      <sz val="11"/>
      <color theme="1"/>
      <name val="Tahoma"/>
      <family val="2"/>
    </font>
    <font>
      <sz val="11"/>
      <color theme="0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HGPｺﾞｼｯｸM"/>
      <family val="3"/>
      <charset val="128"/>
    </font>
    <font>
      <sz val="11"/>
      <color rgb="FFFF0000"/>
      <name val="Tahoma"/>
      <family val="2"/>
    </font>
    <font>
      <sz val="8"/>
      <color theme="1"/>
      <name val="Tahoma"/>
      <family val="2"/>
    </font>
    <font>
      <sz val="8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0"/>
      <color theme="1"/>
      <name val="HGPｺﾞｼｯｸM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sz val="14"/>
      <color theme="1"/>
      <name val="ＤＦ特太ゴシック体"/>
      <family val="3"/>
      <charset val="128"/>
    </font>
    <font>
      <sz val="12"/>
      <color theme="5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12"/>
      <color rgb="FF000000"/>
      <name val="HGPｺﾞｼｯｸM"/>
      <family val="3"/>
      <charset val="128"/>
    </font>
    <font>
      <sz val="10.5"/>
      <color rgb="FF000000"/>
      <name val="HGPｺﾞｼｯｸM"/>
      <family val="3"/>
      <charset val="128"/>
    </font>
    <font>
      <sz val="12"/>
      <color rgb="FFFF0000"/>
      <name val="ＭＳ Ｐゴシック"/>
      <family val="2"/>
      <charset val="128"/>
    </font>
    <font>
      <sz val="9"/>
      <color theme="1"/>
      <name val="游ゴシック"/>
      <family val="2"/>
      <charset val="128"/>
      <scheme val="minor"/>
    </font>
    <font>
      <sz val="16"/>
      <color rgb="FFFF0000"/>
      <name val="HGPｺﾞｼｯｸE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sz val="10"/>
      <color rgb="FFFF0000"/>
      <name val="HGPｺﾞｼｯｸM"/>
      <family val="3"/>
      <charset val="128"/>
    </font>
    <font>
      <sz val="14"/>
      <color rgb="FFFF0000"/>
      <name val="Verdana"/>
      <family val="2"/>
    </font>
    <font>
      <b/>
      <sz val="12"/>
      <color rgb="FFFF0000"/>
      <name val="HGPｺﾞｼｯｸM"/>
      <family val="3"/>
      <charset val="128"/>
    </font>
    <font>
      <sz val="11"/>
      <color theme="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0"/>
      <name val="ＭＳ Ｐゴシック"/>
      <family val="2"/>
      <charset val="128"/>
    </font>
    <font>
      <sz val="8"/>
      <name val="HGPｺﾞｼｯｸM"/>
      <family val="3"/>
      <charset val="128"/>
    </font>
    <font>
      <sz val="9"/>
      <color theme="0"/>
      <name val="ＭＳ Ｐゴシック"/>
      <family val="3"/>
      <charset val="128"/>
    </font>
    <font>
      <sz val="10"/>
      <name val="Verdana"/>
      <family val="2"/>
    </font>
    <font>
      <sz val="11"/>
      <color theme="0"/>
      <name val="ＭＳ Ｐゴシック"/>
      <family val="2"/>
      <charset val="128"/>
    </font>
    <font>
      <sz val="12"/>
      <color theme="0"/>
      <name val="ＭＳ Ｐゴシック"/>
      <family val="2"/>
      <charset val="128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0"/>
      <name val="游ゴシック"/>
      <family val="3"/>
      <charset val="128"/>
      <scheme val="minor"/>
    </font>
    <font>
      <sz val="8"/>
      <color rgb="FFFF0000"/>
      <name val="HGPｺﾞｼｯｸM"/>
      <family val="3"/>
      <charset val="128"/>
    </font>
    <font>
      <sz val="12"/>
      <color theme="0"/>
      <name val="ＭＳ Ｐゴシック"/>
      <family val="3"/>
      <charset val="128"/>
    </font>
    <font>
      <sz val="11"/>
      <color theme="0" tint="-0.14999847407452621"/>
      <name val="游ゴシック"/>
      <family val="3"/>
      <charset val="128"/>
      <scheme val="minor"/>
    </font>
    <font>
      <sz val="11"/>
      <color theme="0" tint="-0.14999847407452621"/>
      <name val="游ゴシック"/>
      <family val="2"/>
      <charset val="128"/>
      <scheme val="minor"/>
    </font>
    <font>
      <b/>
      <u/>
      <sz val="12"/>
      <color indexed="81"/>
      <name val="ＭＳ Ｐゴシック"/>
      <family val="3"/>
      <charset val="128"/>
    </font>
    <font>
      <sz val="9"/>
      <color theme="0" tint="-4.9989318521683403E-2"/>
      <name val="游ゴシック"/>
      <family val="2"/>
      <charset val="128"/>
      <scheme val="minor"/>
    </font>
    <font>
      <b/>
      <sz val="14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1"/>
      <name val="游ゴシック"/>
      <family val="2"/>
      <charset val="128"/>
      <scheme val="minor"/>
    </font>
    <font>
      <sz val="12"/>
      <color theme="0"/>
      <name val="HGPｺﾞｼｯｸM"/>
      <family val="3"/>
      <charset val="128"/>
    </font>
    <font>
      <sz val="6"/>
      <name val="HGPｺﾞｼｯｸM"/>
      <family val="3"/>
      <charset val="128"/>
    </font>
    <font>
      <b/>
      <sz val="14"/>
      <color rgb="FFFF0000"/>
      <name val="HGPｺﾞｼｯｸM"/>
      <family val="3"/>
      <charset val="128"/>
    </font>
    <font>
      <sz val="11"/>
      <name val="ＭＳ Ｐゴシック"/>
      <family val="2"/>
      <charset val="128"/>
    </font>
    <font>
      <b/>
      <u/>
      <sz val="11"/>
      <color rgb="FFFF0000"/>
      <name val="ＭＳ Ｐゴシック"/>
      <family val="3"/>
      <charset val="128"/>
    </font>
    <font>
      <sz val="12"/>
      <name val="ＭＳ Ｐゴシック"/>
      <family val="2"/>
      <charset val="128"/>
    </font>
    <font>
      <sz val="1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color theme="0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6"/>
      <name val="HGPｺﾞｼｯｸM"/>
      <family val="3"/>
      <charset val="128"/>
    </font>
    <font>
      <b/>
      <sz val="12"/>
      <name val="ＭＳ Ｐゴシック"/>
      <family val="3"/>
      <charset val="128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sz val="12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HGPｺﾞｼｯｸM"/>
      <family val="3"/>
      <charset val="128"/>
    </font>
    <font>
      <b/>
      <sz val="11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2"/>
      <name val="HGｺﾞｼｯｸE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2"/>
      <charset val="128"/>
    </font>
    <font>
      <sz val="10"/>
      <color theme="0"/>
      <name val="ＭＳ Ｐゴシック"/>
      <family val="3"/>
      <charset val="128"/>
    </font>
    <font>
      <sz val="10"/>
      <color theme="0"/>
      <name val="ＭＳ Ｐゴシック"/>
      <family val="2"/>
      <charset val="128"/>
    </font>
    <font>
      <sz val="1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u/>
      <sz val="10"/>
      <color rgb="FFFF0000"/>
      <name val="HGPｺﾞｼｯｸM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trike/>
      <sz val="10"/>
      <color theme="1"/>
      <name val="HGPｺﾞｼｯｸM"/>
      <family val="3"/>
      <charset val="128"/>
    </font>
    <font>
      <sz val="20"/>
      <color theme="1"/>
      <name val="Verdana"/>
      <family val="2"/>
    </font>
    <font>
      <sz val="10"/>
      <color rgb="FF000000"/>
      <name val="HGPｺﾞｼｯｸM"/>
      <family val="3"/>
      <charset val="128"/>
    </font>
    <font>
      <sz val="9"/>
      <color rgb="FF000000"/>
      <name val="HGPｺﾞｼｯｸM"/>
      <family val="3"/>
      <charset val="128"/>
    </font>
    <font>
      <sz val="11"/>
      <color theme="1"/>
      <name val="HGSｺﾞｼｯｸE"/>
      <family val="3"/>
      <charset val="128"/>
    </font>
    <font>
      <b/>
      <sz val="9"/>
      <name val="HGPｺﾞｼｯｸM"/>
      <family val="3"/>
      <charset val="128"/>
    </font>
    <font>
      <b/>
      <sz val="16"/>
      <name val="HGPｺﾞｼｯｸM"/>
      <family val="3"/>
      <charset val="128"/>
    </font>
    <font>
      <sz val="8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HGS創英角ｺﾞｼｯｸUB"/>
      <family val="3"/>
      <charset val="128"/>
    </font>
    <font>
      <sz val="11"/>
      <color theme="1"/>
      <name val="Tahoma"/>
      <family val="3"/>
      <charset val="128"/>
    </font>
    <font>
      <b/>
      <sz val="10"/>
      <color theme="0"/>
      <name val="游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sz val="11"/>
      <color theme="1"/>
      <name val="Tahoma"/>
      <family val="3"/>
    </font>
    <font>
      <sz val="11"/>
      <color theme="1"/>
      <name val="Yu Gothic"/>
      <family val="3"/>
      <charset val="128"/>
    </font>
    <font>
      <sz val="11"/>
      <color theme="1"/>
      <name val="ＭＳ Ｐゴシック"/>
      <family val="2"/>
      <charset val="128"/>
    </font>
    <font>
      <sz val="9"/>
      <color theme="0" tint="-0.14999847407452621"/>
      <name val="游ゴシック"/>
      <family val="2"/>
      <charset val="128"/>
      <scheme val="minor"/>
    </font>
    <font>
      <sz val="14"/>
      <color theme="0" tint="-0.14999847407452621"/>
      <name val="Verdana"/>
      <family val="2"/>
    </font>
    <font>
      <sz val="11"/>
      <color theme="0" tint="-0.14999847407452621"/>
      <name val="ＭＳ Ｐゴシック"/>
      <family val="2"/>
      <charset val="128"/>
    </font>
    <font>
      <sz val="12"/>
      <color theme="0" tint="-0.14999847407452621"/>
      <name val="ＭＳ Ｐゴシック"/>
      <family val="2"/>
      <charset val="128"/>
    </font>
    <font>
      <sz val="12"/>
      <color theme="0" tint="-0.14999847407452621"/>
      <name val="ＭＳ Ｐゴシック"/>
      <family val="3"/>
      <charset val="128"/>
    </font>
    <font>
      <sz val="8"/>
      <color theme="0"/>
      <name val="HGPｺﾞｼｯｸM"/>
      <family val="3"/>
      <charset val="128"/>
    </font>
    <font>
      <sz val="6"/>
      <color theme="0"/>
      <name val="HGPｺﾞｼｯｸM"/>
      <family val="3"/>
      <charset val="128"/>
    </font>
    <font>
      <b/>
      <sz val="9"/>
      <color indexed="81"/>
      <name val="MS P 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9" tint="0.40000610370189521"/>
        </stop>
        <stop position="1">
          <color theme="9" tint="0.80001220740379042"/>
        </stop>
      </gradient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B0F0"/>
        <bgColor indexed="64"/>
      </patternFill>
    </fill>
  </fills>
  <borders count="277">
    <border>
      <left/>
      <right/>
      <top/>
      <bottom/>
      <diagonal/>
    </border>
    <border>
      <left style="thick">
        <color theme="9" tint="-0.499984740745262"/>
      </left>
      <right/>
      <top style="thick">
        <color theme="9" tint="-0.499984740745262"/>
      </top>
      <bottom/>
      <diagonal/>
    </border>
    <border>
      <left/>
      <right/>
      <top style="thick">
        <color theme="9" tint="-0.499984740745262"/>
      </top>
      <bottom/>
      <diagonal/>
    </border>
    <border>
      <left/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9" tint="-0.499984740745262"/>
      </left>
      <right/>
      <top/>
      <bottom/>
      <diagonal/>
    </border>
    <border>
      <left/>
      <right style="thick">
        <color theme="9" tint="-0.499984740745262"/>
      </right>
      <top/>
      <bottom/>
      <diagonal/>
    </border>
    <border>
      <left style="thick">
        <color theme="9" tint="-0.499984740745262"/>
      </left>
      <right/>
      <top/>
      <bottom style="thick">
        <color theme="9" tint="-0.499984740745262"/>
      </bottom>
      <diagonal/>
    </border>
    <border>
      <left/>
      <right/>
      <top/>
      <bottom style="thick">
        <color theme="9" tint="-0.499984740745262"/>
      </bottom>
      <diagonal/>
    </border>
    <border>
      <left/>
      <right style="thick">
        <color theme="9" tint="-0.499984740745262"/>
      </right>
      <top/>
      <bottom style="thick">
        <color theme="9" tint="-0.499984740745262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tted">
        <color theme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thin">
        <color theme="1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/>
      <right/>
      <top/>
      <bottom style="medium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double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dotted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dotted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 style="thin">
        <color theme="1"/>
      </left>
      <right style="dotted">
        <color indexed="64"/>
      </right>
      <top style="medium">
        <color rgb="FFFF0000"/>
      </top>
      <bottom style="thin">
        <color indexed="64"/>
      </bottom>
      <diagonal/>
    </border>
    <border>
      <left style="dotted">
        <color indexed="64"/>
      </left>
      <right style="thin">
        <color theme="1"/>
      </right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 style="thin">
        <color theme="1"/>
      </left>
      <right style="dotted">
        <color indexed="64"/>
      </right>
      <top style="thin">
        <color indexed="64"/>
      </top>
      <bottom style="medium">
        <color rgb="FFFF0000"/>
      </bottom>
      <diagonal/>
    </border>
    <border>
      <left style="dotted">
        <color indexed="64"/>
      </left>
      <right style="thin">
        <color theme="1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FF0000"/>
      </bottom>
      <diagonal/>
    </border>
    <border>
      <left/>
      <right/>
      <top style="thin">
        <color theme="1"/>
      </top>
      <bottom style="medium">
        <color rgb="FFFF0000"/>
      </bottom>
      <diagonal/>
    </border>
    <border>
      <left style="thin">
        <color theme="1"/>
      </left>
      <right/>
      <top style="thin">
        <color theme="1"/>
      </top>
      <bottom style="medium">
        <color rgb="FFFF0000"/>
      </bottom>
      <diagonal/>
    </border>
    <border>
      <left/>
      <right style="thin">
        <color theme="1"/>
      </right>
      <top style="thin">
        <color indexed="64"/>
      </top>
      <bottom style="medium">
        <color rgb="FFFF0000"/>
      </bottom>
      <diagonal/>
    </border>
    <border>
      <left/>
      <right style="thin">
        <color theme="1"/>
      </right>
      <top/>
      <bottom style="medium">
        <color rgb="FFFF0000"/>
      </bottom>
      <diagonal/>
    </border>
    <border>
      <left/>
      <right style="thin">
        <color indexed="64"/>
      </right>
      <top style="thin">
        <color theme="1"/>
      </top>
      <bottom style="medium">
        <color rgb="FFFF0000"/>
      </bottom>
      <diagonal/>
    </border>
    <border>
      <left style="thin">
        <color indexed="64"/>
      </left>
      <right/>
      <top style="thin">
        <color theme="1"/>
      </top>
      <bottom style="medium">
        <color rgb="FFFF0000"/>
      </bottom>
      <diagonal/>
    </border>
    <border>
      <left style="dotted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theme="1"/>
      </right>
      <top style="thin">
        <color theme="1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8000"/>
      </left>
      <right/>
      <top style="medium">
        <color rgb="FF008000"/>
      </top>
      <bottom/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rgb="FF008000"/>
      </left>
      <right/>
      <top/>
      <bottom/>
      <diagonal/>
    </border>
    <border>
      <left/>
      <right/>
      <top style="medium">
        <color rgb="FF008000"/>
      </top>
      <bottom/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 style="thin">
        <color rgb="FF008000"/>
      </right>
      <top style="medium">
        <color rgb="FF008000"/>
      </top>
      <bottom style="dotted">
        <color rgb="FF008000"/>
      </bottom>
      <diagonal/>
    </border>
    <border>
      <left style="thin">
        <color rgb="FF008000"/>
      </left>
      <right style="thin">
        <color rgb="FF008000"/>
      </right>
      <top style="medium">
        <color rgb="FF008000"/>
      </top>
      <bottom style="dotted">
        <color rgb="FF008000"/>
      </bottom>
      <diagonal/>
    </border>
    <border>
      <left style="thin">
        <color rgb="FF008000"/>
      </left>
      <right style="medium">
        <color rgb="FF008000"/>
      </right>
      <top style="medium">
        <color rgb="FF008000"/>
      </top>
      <bottom style="dotted">
        <color rgb="FF008000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dotted">
        <color theme="7" tint="-0.24994659260841701"/>
      </bottom>
      <diagonal/>
    </border>
    <border>
      <left/>
      <right style="medium">
        <color rgb="FF008000"/>
      </right>
      <top style="medium">
        <color theme="7" tint="-0.24994659260841701"/>
      </top>
      <bottom style="dotted">
        <color theme="7" tint="-0.24994659260841701"/>
      </bottom>
      <diagonal/>
    </border>
    <border>
      <left style="medium">
        <color rgb="FF008000"/>
      </left>
      <right style="thin">
        <color rgb="FF008000"/>
      </right>
      <top style="dotted">
        <color rgb="FF008000"/>
      </top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 style="dotted">
        <color rgb="FF008000"/>
      </top>
      <bottom style="medium">
        <color rgb="FF008000"/>
      </bottom>
      <diagonal/>
    </border>
    <border>
      <left style="thin">
        <color rgb="FF008000"/>
      </left>
      <right style="medium">
        <color rgb="FF008000"/>
      </right>
      <top style="dotted">
        <color rgb="FF008000"/>
      </top>
      <bottom style="medium">
        <color rgb="FF008000"/>
      </bottom>
      <diagonal/>
    </border>
    <border>
      <left style="medium">
        <color theme="7" tint="-0.24994659260841701"/>
      </left>
      <right/>
      <top style="dotted">
        <color theme="7" tint="-0.24994659260841701"/>
      </top>
      <bottom style="medium">
        <color theme="7" tint="-0.24994659260841701"/>
      </bottom>
      <diagonal/>
    </border>
    <border>
      <left/>
      <right style="medium">
        <color rgb="FF008000"/>
      </right>
      <top style="dotted">
        <color theme="7" tint="-0.24994659260841701"/>
      </top>
      <bottom style="medium">
        <color theme="7" tint="-0.24994659260841701"/>
      </bottom>
      <diagonal/>
    </border>
    <border>
      <left/>
      <right style="medium">
        <color rgb="FF008000"/>
      </right>
      <top/>
      <bottom/>
      <diagonal/>
    </border>
    <border>
      <left style="medium">
        <color rgb="FF008000"/>
      </left>
      <right/>
      <top/>
      <bottom style="medium">
        <color rgb="FF008000"/>
      </bottom>
      <diagonal/>
    </border>
    <border>
      <left/>
      <right/>
      <top/>
      <bottom style="medium">
        <color rgb="FF008000"/>
      </bottom>
      <diagonal/>
    </border>
    <border>
      <left/>
      <right style="medium">
        <color rgb="FF008000"/>
      </right>
      <top/>
      <bottom style="medium">
        <color rgb="FF008000"/>
      </bottom>
      <diagonal/>
    </border>
    <border>
      <left/>
      <right style="thin">
        <color indexed="64"/>
      </right>
      <top/>
      <bottom/>
      <diagonal/>
    </border>
    <border>
      <left style="double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double">
        <color rgb="FFFF0000"/>
      </left>
      <right/>
      <top style="thin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auto="1"/>
      </right>
      <top style="medium">
        <color rgb="FFFF0000"/>
      </top>
      <bottom style="thin">
        <color indexed="64"/>
      </bottom>
      <diagonal/>
    </border>
    <border>
      <left style="thin">
        <color auto="1"/>
      </left>
      <right/>
      <top style="medium">
        <color rgb="FFFF0000"/>
      </top>
      <bottom style="thin">
        <color theme="1"/>
      </bottom>
      <diagonal/>
    </border>
    <border>
      <left/>
      <right/>
      <top style="medium">
        <color theme="7" tint="-0.24994659260841701"/>
      </top>
      <bottom style="dotted">
        <color theme="7" tint="-0.24994659260841701"/>
      </bottom>
      <diagonal/>
    </border>
    <border>
      <left/>
      <right/>
      <top style="dotted">
        <color theme="7" tint="-0.24994659260841701"/>
      </top>
      <bottom style="medium">
        <color theme="7" tint="-0.2499465926084170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/>
      <bottom style="thin">
        <color theme="1"/>
      </bottom>
      <diagonal/>
    </border>
    <border>
      <left style="medium">
        <color rgb="FFFF0000"/>
      </left>
      <right/>
      <top style="thin">
        <color theme="1"/>
      </top>
      <bottom style="thin">
        <color theme="1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/>
      <bottom style="medium">
        <color rgb="FFFF0000"/>
      </bottom>
      <diagonal/>
    </border>
    <border>
      <left style="medium">
        <color rgb="FFFF0000"/>
      </left>
      <right style="thin">
        <color theme="1"/>
      </right>
      <top style="thin">
        <color theme="1"/>
      </top>
      <bottom style="medium">
        <color rgb="FFFF0000"/>
      </bottom>
      <diagonal/>
    </border>
    <border>
      <left/>
      <right style="dotted">
        <color indexed="64"/>
      </right>
      <top style="medium">
        <color rgb="FFFF0000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/>
      <bottom style="thin">
        <color theme="1"/>
      </bottom>
      <diagonal/>
    </border>
    <border>
      <left/>
      <right style="medium">
        <color rgb="FFFF0000"/>
      </right>
      <top style="thin">
        <color theme="1"/>
      </top>
      <bottom style="thin">
        <color theme="1"/>
      </bottom>
      <diagonal/>
    </border>
    <border>
      <left/>
      <right style="medium">
        <color rgb="FFFF0000"/>
      </right>
      <top style="thin">
        <color theme="1"/>
      </top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thin">
        <color indexed="64"/>
      </left>
      <right/>
      <top/>
      <bottom style="medium">
        <color rgb="FFFF0000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B0F0"/>
      </left>
      <right style="thin">
        <color rgb="FFFF0000"/>
      </right>
      <top style="medium">
        <color rgb="FF00B0F0"/>
      </top>
      <bottom style="medium">
        <color rgb="FF00B0F0"/>
      </bottom>
      <diagonal/>
    </border>
    <border>
      <left style="thin">
        <color rgb="FFFF0000"/>
      </left>
      <right style="thin">
        <color rgb="FFFF0000"/>
      </right>
      <top style="medium">
        <color rgb="FF00B0F0"/>
      </top>
      <bottom style="medium">
        <color rgb="FF00B0F0"/>
      </bottom>
      <diagonal/>
    </border>
    <border>
      <left style="thin">
        <color rgb="FFFF0000"/>
      </left>
      <right/>
      <top style="medium">
        <color rgb="FF00B0F0"/>
      </top>
      <bottom style="medium">
        <color rgb="FF00B0F0"/>
      </bottom>
      <diagonal/>
    </border>
    <border>
      <left/>
      <right style="thin">
        <color rgb="FFFF0000"/>
      </right>
      <top style="medium">
        <color rgb="FF00B0F0"/>
      </top>
      <bottom style="medium">
        <color rgb="FF00B0F0"/>
      </bottom>
      <diagonal/>
    </border>
    <border>
      <left style="thin">
        <color rgb="FFFF0000"/>
      </left>
      <right style="medium">
        <color rgb="FF00B0F0"/>
      </right>
      <top style="medium">
        <color rgb="FF00B0F0"/>
      </top>
      <bottom style="medium">
        <color rgb="FF00B0F0"/>
      </bottom>
      <diagonal/>
    </border>
  </borders>
  <cellStyleXfs count="2">
    <xf numFmtId="0" fontId="0" fillId="0" borderId="0">
      <alignment vertical="center"/>
    </xf>
    <xf numFmtId="0" fontId="45" fillId="0" borderId="0">
      <alignment vertical="center"/>
    </xf>
  </cellStyleXfs>
  <cellXfs count="1020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49" fontId="0" fillId="2" borderId="0" xfId="0" applyNumberFormat="1" applyFill="1">
      <alignment vertical="center"/>
    </xf>
    <xf numFmtId="0" fontId="0" fillId="2" borderId="0" xfId="0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0" fillId="5" borderId="12" xfId="0" applyFont="1" applyFill="1" applyBorder="1" applyAlignment="1">
      <alignment horizontal="center" vertical="center"/>
    </xf>
    <xf numFmtId="0" fontId="12" fillId="4" borderId="13" xfId="0" applyFont="1" applyFill="1" applyBorder="1" applyAlignment="1" applyProtection="1">
      <alignment vertical="center" shrinkToFit="1"/>
      <protection locked="0"/>
    </xf>
    <xf numFmtId="0" fontId="0" fillId="2" borderId="18" xfId="0" applyFill="1" applyBorder="1">
      <alignment vertical="center"/>
    </xf>
    <xf numFmtId="0" fontId="13" fillId="6" borderId="0" xfId="0" applyFont="1" applyFill="1" applyAlignment="1">
      <alignment horizontal="distributed" vertical="center"/>
    </xf>
    <xf numFmtId="0" fontId="11" fillId="4" borderId="14" xfId="0" applyFont="1" applyFill="1" applyBorder="1" applyAlignment="1" applyProtection="1">
      <alignment horizontal="center" vertical="center"/>
      <protection locked="0"/>
    </xf>
    <xf numFmtId="0" fontId="11" fillId="2" borderId="19" xfId="0" applyFont="1" applyFill="1" applyBorder="1" applyAlignment="1">
      <alignment horizontal="center" vertical="center"/>
    </xf>
    <xf numFmtId="0" fontId="16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3" fillId="2" borderId="0" xfId="0" applyFont="1" applyFill="1" applyAlignment="1">
      <alignment horizontal="distributed" vertical="center"/>
    </xf>
    <xf numFmtId="0" fontId="9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  <protection locked="0"/>
    </xf>
    <xf numFmtId="0" fontId="13" fillId="6" borderId="0" xfId="0" quotePrefix="1" applyFont="1" applyFill="1" applyAlignment="1">
      <alignment horizontal="distributed" vertical="center"/>
    </xf>
    <xf numFmtId="176" fontId="9" fillId="2" borderId="19" xfId="0" applyNumberFormat="1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7" fillId="7" borderId="0" xfId="0" applyFont="1" applyFill="1">
      <alignment vertical="center"/>
    </xf>
    <xf numFmtId="49" fontId="0" fillId="7" borderId="0" xfId="0" applyNumberFormat="1" applyFill="1">
      <alignment vertical="center"/>
    </xf>
    <xf numFmtId="0" fontId="0" fillId="7" borderId="0" xfId="0" applyFill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49" fontId="23" fillId="8" borderId="0" xfId="0" applyNumberFormat="1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3" fillId="0" borderId="0" xfId="0" applyFont="1">
      <alignment vertical="center"/>
    </xf>
    <xf numFmtId="49" fontId="23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9" fillId="4" borderId="0" xfId="0" applyFont="1" applyFill="1">
      <alignment vertical="center"/>
    </xf>
    <xf numFmtId="177" fontId="9" fillId="0" borderId="0" xfId="0" applyNumberFormat="1" applyFont="1" applyAlignment="1">
      <alignment horizontal="left" vertical="center"/>
    </xf>
    <xf numFmtId="49" fontId="29" fillId="0" borderId="0" xfId="0" applyNumberFormat="1" applyFont="1" applyAlignment="1">
      <alignment horizontal="center" vertical="center"/>
    </xf>
    <xf numFmtId="0" fontId="28" fillId="0" borderId="0" xfId="0" applyFont="1">
      <alignment vertical="center"/>
    </xf>
    <xf numFmtId="49" fontId="9" fillId="0" borderId="0" xfId="0" applyNumberFormat="1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2" borderId="20" xfId="0" applyFont="1" applyFill="1" applyBorder="1">
      <alignment vertical="center"/>
    </xf>
    <xf numFmtId="49" fontId="9" fillId="2" borderId="23" xfId="0" applyNumberFormat="1" applyFont="1" applyFill="1" applyBorder="1" applyAlignment="1">
      <alignment horizontal="left" vertical="center"/>
    </xf>
    <xf numFmtId="49" fontId="9" fillId="2" borderId="24" xfId="0" applyNumberFormat="1" applyFont="1" applyFill="1" applyBorder="1" applyAlignment="1">
      <alignment horizontal="left" vertical="center"/>
    </xf>
    <xf numFmtId="0" fontId="30" fillId="2" borderId="23" xfId="0" applyFont="1" applyFill="1" applyBorder="1">
      <alignment vertical="center"/>
    </xf>
    <xf numFmtId="49" fontId="31" fillId="2" borderId="20" xfId="0" applyNumberFormat="1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31" fillId="0" borderId="26" xfId="0" applyFont="1" applyBorder="1">
      <alignment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>
      <alignment vertical="center"/>
    </xf>
    <xf numFmtId="0" fontId="9" fillId="2" borderId="30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30" fillId="2" borderId="30" xfId="0" applyFont="1" applyFill="1" applyBorder="1" applyAlignment="1">
      <alignment vertical="center" wrapText="1"/>
    </xf>
    <xf numFmtId="49" fontId="32" fillId="4" borderId="29" xfId="0" applyNumberFormat="1" applyFont="1" applyFill="1" applyBorder="1" applyAlignment="1">
      <alignment horizontal="center" vertical="center" wrapText="1"/>
    </xf>
    <xf numFmtId="0" fontId="25" fillId="2" borderId="31" xfId="0" applyFont="1" applyFill="1" applyBorder="1" applyAlignment="1">
      <alignment vertical="center" wrapText="1"/>
    </xf>
    <xf numFmtId="49" fontId="31" fillId="0" borderId="26" xfId="0" applyNumberFormat="1" applyFont="1" applyBorder="1" applyAlignment="1">
      <alignment horizontal="center" vertical="center" wrapText="1"/>
    </xf>
    <xf numFmtId="0" fontId="33" fillId="4" borderId="32" xfId="0" applyFont="1" applyFill="1" applyBorder="1" applyAlignment="1">
      <alignment vertical="center" wrapText="1"/>
    </xf>
    <xf numFmtId="0" fontId="33" fillId="4" borderId="32" xfId="0" applyFont="1" applyFill="1" applyBorder="1" applyAlignment="1">
      <alignment vertical="center" shrinkToFi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>
      <alignment vertical="center"/>
    </xf>
    <xf numFmtId="0" fontId="9" fillId="2" borderId="35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left" vertical="center"/>
    </xf>
    <xf numFmtId="0" fontId="30" fillId="2" borderId="35" xfId="0" applyFont="1" applyFill="1" applyBorder="1" applyAlignment="1">
      <alignment vertical="center" wrapText="1"/>
    </xf>
    <xf numFmtId="49" fontId="32" fillId="4" borderId="34" xfId="0" applyNumberFormat="1" applyFont="1" applyFill="1" applyBorder="1" applyAlignment="1">
      <alignment horizontal="center" vertical="center" wrapText="1"/>
    </xf>
    <xf numFmtId="0" fontId="25" fillId="2" borderId="36" xfId="0" applyFont="1" applyFill="1" applyBorder="1" applyAlignment="1">
      <alignment vertical="center" wrapText="1"/>
    </xf>
    <xf numFmtId="0" fontId="25" fillId="0" borderId="26" xfId="0" applyFont="1" applyBorder="1" applyAlignment="1">
      <alignment vertical="center" wrapText="1"/>
    </xf>
    <xf numFmtId="0" fontId="33" fillId="4" borderId="37" xfId="0" applyFont="1" applyFill="1" applyBorder="1" applyAlignment="1">
      <alignment vertical="center" shrinkToFit="1"/>
    </xf>
    <xf numFmtId="0" fontId="33" fillId="4" borderId="37" xfId="0" applyFont="1" applyFill="1" applyBorder="1" applyAlignment="1">
      <alignment vertical="center" wrapText="1"/>
    </xf>
    <xf numFmtId="0" fontId="30" fillId="2" borderId="35" xfId="0" applyFont="1" applyFill="1" applyBorder="1">
      <alignment vertical="center"/>
    </xf>
    <xf numFmtId="0" fontId="25" fillId="0" borderId="26" xfId="0" applyFont="1" applyBorder="1">
      <alignment vertical="center"/>
    </xf>
    <xf numFmtId="0" fontId="33" fillId="4" borderId="37" xfId="0" applyFont="1" applyFill="1" applyBorder="1">
      <alignment vertical="center"/>
    </xf>
    <xf numFmtId="0" fontId="9" fillId="2" borderId="33" xfId="0" applyFont="1" applyFill="1" applyBorder="1">
      <alignment vertical="center"/>
    </xf>
    <xf numFmtId="49" fontId="9" fillId="2" borderId="35" xfId="0" applyNumberFormat="1" applyFont="1" applyFill="1" applyBorder="1" applyAlignment="1">
      <alignment horizontal="left" vertical="center"/>
    </xf>
    <xf numFmtId="49" fontId="9" fillId="2" borderId="33" xfId="0" applyNumberFormat="1" applyFont="1" applyFill="1" applyBorder="1" applyAlignment="1">
      <alignment horizontal="left" vertical="center"/>
    </xf>
    <xf numFmtId="0" fontId="33" fillId="4" borderId="38" xfId="0" applyFont="1" applyFill="1" applyBorder="1" applyAlignment="1">
      <alignment vertical="center" shrinkToFit="1"/>
    </xf>
    <xf numFmtId="0" fontId="33" fillId="4" borderId="38" xfId="0" applyFont="1" applyFill="1" applyBorder="1" applyAlignment="1">
      <alignment vertical="center" wrapText="1"/>
    </xf>
    <xf numFmtId="49" fontId="30" fillId="2" borderId="35" xfId="0" applyNumberFormat="1" applyFont="1" applyFill="1" applyBorder="1" applyAlignment="1">
      <alignment horizontal="center" vertical="center" wrapText="1"/>
    </xf>
    <xf numFmtId="49" fontId="9" fillId="2" borderId="39" xfId="0" applyNumberFormat="1" applyFont="1" applyFill="1" applyBorder="1" applyAlignment="1">
      <alignment horizontal="left" vertical="center"/>
    </xf>
    <xf numFmtId="49" fontId="9" fillId="2" borderId="40" xfId="0" applyNumberFormat="1" applyFont="1" applyFill="1" applyBorder="1" applyAlignment="1">
      <alignment horizontal="left" vertical="center"/>
    </xf>
    <xf numFmtId="49" fontId="9" fillId="2" borderId="41" xfId="0" applyNumberFormat="1" applyFont="1" applyFill="1" applyBorder="1" applyAlignment="1">
      <alignment horizontal="left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43" xfId="0" applyFont="1" applyFill="1" applyBorder="1">
      <alignment vertical="center"/>
    </xf>
    <xf numFmtId="49" fontId="9" fillId="2" borderId="44" xfId="0" applyNumberFormat="1" applyFont="1" applyFill="1" applyBorder="1" applyAlignment="1">
      <alignment horizontal="left" vertical="center"/>
    </xf>
    <xf numFmtId="49" fontId="23" fillId="2" borderId="44" xfId="0" applyNumberFormat="1" applyFont="1" applyFill="1" applyBorder="1" applyAlignment="1">
      <alignment horizontal="left" vertical="center"/>
    </xf>
    <xf numFmtId="49" fontId="23" fillId="2" borderId="44" xfId="0" applyNumberFormat="1" applyFont="1" applyFill="1" applyBorder="1" applyAlignment="1">
      <alignment horizontal="center" vertical="center"/>
    </xf>
    <xf numFmtId="49" fontId="9" fillId="2" borderId="45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top"/>
    </xf>
    <xf numFmtId="49" fontId="0" fillId="2" borderId="0" xfId="0" applyNumberFormat="1" applyFill="1" applyAlignment="1">
      <alignment horizontal="left" vertical="center"/>
    </xf>
    <xf numFmtId="0" fontId="34" fillId="2" borderId="0" xfId="0" applyFont="1" applyFill="1" applyAlignment="1">
      <alignment horizontal="center" vertical="center" wrapText="1"/>
    </xf>
    <xf numFmtId="0" fontId="8" fillId="2" borderId="0" xfId="0" applyFont="1" applyFill="1">
      <alignment vertical="center"/>
    </xf>
    <xf numFmtId="0" fontId="36" fillId="4" borderId="46" xfId="0" applyFont="1" applyFill="1" applyBorder="1" applyAlignment="1"/>
    <xf numFmtId="0" fontId="0" fillId="4" borderId="47" xfId="0" applyFill="1" applyBorder="1">
      <alignment vertical="center"/>
    </xf>
    <xf numFmtId="0" fontId="36" fillId="4" borderId="47" xfId="0" applyFont="1" applyFill="1" applyBorder="1" applyAlignment="1"/>
    <xf numFmtId="0" fontId="0" fillId="4" borderId="47" xfId="0" applyFill="1" applyBorder="1" applyAlignment="1">
      <alignment horizontal="left" vertical="center"/>
    </xf>
    <xf numFmtId="0" fontId="0" fillId="4" borderId="48" xfId="0" applyFill="1" applyBorder="1">
      <alignment vertical="center"/>
    </xf>
    <xf numFmtId="0" fontId="0" fillId="4" borderId="49" xfId="0" applyFill="1" applyBorder="1">
      <alignment vertical="center"/>
    </xf>
    <xf numFmtId="0" fontId="0" fillId="4" borderId="0" xfId="0" applyFill="1">
      <alignment vertical="center"/>
    </xf>
    <xf numFmtId="0" fontId="39" fillId="4" borderId="0" xfId="0" applyFont="1" applyFill="1">
      <alignment vertical="center"/>
    </xf>
    <xf numFmtId="0" fontId="9" fillId="4" borderId="0" xfId="0" applyFont="1" applyFill="1" applyAlignment="1">
      <alignment horizontal="left" vertical="center"/>
    </xf>
    <xf numFmtId="0" fontId="0" fillId="4" borderId="50" xfId="0" applyFill="1" applyBorder="1">
      <alignment vertical="center"/>
    </xf>
    <xf numFmtId="0" fontId="40" fillId="4" borderId="0" xfId="0" applyFont="1" applyFill="1">
      <alignment vertical="center"/>
    </xf>
    <xf numFmtId="0" fontId="0" fillId="4" borderId="49" xfId="0" applyFill="1" applyBorder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40" fillId="4" borderId="0" xfId="0" applyFont="1" applyFill="1" applyAlignment="1" applyProtection="1">
      <alignment vertical="top"/>
      <protection locked="0"/>
    </xf>
    <xf numFmtId="0" fontId="9" fillId="4" borderId="0" xfId="0" applyFont="1" applyFill="1" applyAlignment="1" applyProtection="1">
      <alignment horizontal="left" vertical="top"/>
      <protection locked="0"/>
    </xf>
    <xf numFmtId="0" fontId="9" fillId="4" borderId="0" xfId="0" applyFont="1" applyFill="1" applyProtection="1">
      <alignment vertical="center"/>
      <protection locked="0"/>
    </xf>
    <xf numFmtId="0" fontId="9" fillId="4" borderId="0" xfId="0" applyFont="1" applyFill="1" applyAlignment="1" applyProtection="1">
      <alignment horizontal="left" vertical="center"/>
      <protection locked="0"/>
    </xf>
    <xf numFmtId="0" fontId="0" fillId="4" borderId="50" xfId="0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41" fillId="2" borderId="0" xfId="0" applyFont="1" applyFill="1">
      <alignment vertical="center"/>
    </xf>
    <xf numFmtId="0" fontId="0" fillId="2" borderId="46" xfId="0" applyFill="1" applyBorder="1" applyProtection="1">
      <alignment vertical="center"/>
      <protection locked="0"/>
    </xf>
    <xf numFmtId="0" fontId="10" fillId="2" borderId="47" xfId="0" applyFont="1" applyFill="1" applyBorder="1" applyAlignment="1" applyProtection="1">
      <alignment horizontal="left" vertical="center" wrapText="1"/>
      <protection locked="0"/>
    </xf>
    <xf numFmtId="0" fontId="42" fillId="2" borderId="47" xfId="0" applyFont="1" applyFill="1" applyBorder="1" applyAlignment="1" applyProtection="1">
      <alignment horizontal="center" vertical="center"/>
      <protection locked="0"/>
    </xf>
    <xf numFmtId="0" fontId="10" fillId="4" borderId="18" xfId="0" applyFont="1" applyFill="1" applyBorder="1" applyAlignment="1">
      <alignment horizontal="center" vertical="center"/>
    </xf>
    <xf numFmtId="0" fontId="0" fillId="2" borderId="49" xfId="0" applyFill="1" applyBorder="1">
      <alignment vertical="center"/>
    </xf>
    <xf numFmtId="0" fontId="10" fillId="2" borderId="0" xfId="0" applyFont="1" applyFill="1" applyAlignment="1">
      <alignment horizontal="left" vertical="center" wrapText="1"/>
    </xf>
    <xf numFmtId="0" fontId="42" fillId="2" borderId="0" xfId="0" applyFont="1" applyFill="1" applyAlignment="1">
      <alignment horizontal="center" vertical="center"/>
    </xf>
    <xf numFmtId="0" fontId="0" fillId="4" borderId="0" xfId="0" applyFill="1" applyAlignment="1">
      <alignment horizontal="right" vertical="center"/>
    </xf>
    <xf numFmtId="0" fontId="44" fillId="2" borderId="0" xfId="0" applyFont="1" applyFill="1" applyAlignment="1">
      <alignment vertical="center" wrapText="1"/>
    </xf>
    <xf numFmtId="0" fontId="22" fillId="4" borderId="0" xfId="0" applyFont="1" applyFill="1" applyAlignment="1">
      <alignment horizontal="center" vertical="center"/>
    </xf>
    <xf numFmtId="0" fontId="0" fillId="4" borderId="58" xfId="0" applyFill="1" applyBorder="1">
      <alignment vertical="center"/>
    </xf>
    <xf numFmtId="0" fontId="0" fillId="4" borderId="59" xfId="0" applyFill="1" applyBorder="1">
      <alignment vertical="center"/>
    </xf>
    <xf numFmtId="0" fontId="28" fillId="2" borderId="0" xfId="0" applyFont="1" applyFill="1" applyAlignment="1">
      <alignment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42" fillId="5" borderId="60" xfId="0" applyFont="1" applyFill="1" applyBorder="1" applyAlignment="1">
      <alignment horizontal="center" vertical="center"/>
    </xf>
    <xf numFmtId="0" fontId="12" fillId="12" borderId="61" xfId="0" applyFont="1" applyFill="1" applyBorder="1" applyAlignment="1">
      <alignment horizontal="center" vertical="center" wrapText="1" shrinkToFit="1"/>
    </xf>
    <xf numFmtId="0" fontId="48" fillId="0" borderId="61" xfId="0" applyFont="1" applyBorder="1" applyAlignment="1">
      <alignment horizontal="center" vertical="center" shrinkToFit="1"/>
    </xf>
    <xf numFmtId="0" fontId="47" fillId="7" borderId="11" xfId="0" applyFont="1" applyFill="1" applyBorder="1" applyAlignment="1">
      <alignment vertical="center" wrapText="1"/>
    </xf>
    <xf numFmtId="0" fontId="11" fillId="4" borderId="51" xfId="0" applyFont="1" applyFill="1" applyBorder="1" applyAlignment="1">
      <alignment horizontal="left" vertical="center"/>
    </xf>
    <xf numFmtId="0" fontId="11" fillId="4" borderId="18" xfId="0" applyFont="1" applyFill="1" applyBorder="1" applyAlignment="1">
      <alignment horizontal="left" vertical="center"/>
    </xf>
    <xf numFmtId="0" fontId="0" fillId="4" borderId="52" xfId="0" applyFill="1" applyBorder="1">
      <alignment vertical="center"/>
    </xf>
    <xf numFmtId="0" fontId="11" fillId="4" borderId="55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0" fillId="4" borderId="56" xfId="0" applyFill="1" applyBorder="1">
      <alignment vertical="center"/>
    </xf>
    <xf numFmtId="0" fontId="15" fillId="4" borderId="53" xfId="0" applyFont="1" applyFill="1" applyBorder="1" applyAlignment="1">
      <alignment horizontal="left" vertical="center"/>
    </xf>
    <xf numFmtId="0" fontId="15" fillId="4" borderId="57" xfId="0" applyFont="1" applyFill="1" applyBorder="1" applyAlignment="1">
      <alignment horizontal="left" vertical="center"/>
    </xf>
    <xf numFmtId="0" fontId="0" fillId="4" borderId="54" xfId="0" applyFill="1" applyBorder="1">
      <alignment vertical="center"/>
    </xf>
    <xf numFmtId="0" fontId="18" fillId="2" borderId="0" xfId="0" applyFont="1" applyFill="1" applyAlignment="1">
      <alignment horizontal="right" vertical="top" wrapText="1"/>
    </xf>
    <xf numFmtId="0" fontId="13" fillId="6" borderId="0" xfId="0" applyFont="1" applyFill="1" applyAlignment="1">
      <alignment horizontal="distributed" vertical="center" wrapText="1"/>
    </xf>
    <xf numFmtId="0" fontId="50" fillId="6" borderId="56" xfId="0" applyFont="1" applyFill="1" applyBorder="1" applyAlignment="1">
      <alignment horizontal="center" vertical="center" wrapText="1"/>
    </xf>
    <xf numFmtId="0" fontId="11" fillId="4" borderId="62" xfId="0" applyFont="1" applyFill="1" applyBorder="1" applyAlignment="1" applyProtection="1">
      <alignment horizontal="center" vertical="center" wrapText="1"/>
      <protection locked="0"/>
    </xf>
    <xf numFmtId="0" fontId="34" fillId="6" borderId="0" xfId="0" applyFont="1" applyFill="1" applyAlignment="1">
      <alignment horizontal="center" vertical="center"/>
    </xf>
    <xf numFmtId="0" fontId="12" fillId="12" borderId="61" xfId="0" applyFont="1" applyFill="1" applyBorder="1" applyAlignment="1">
      <alignment horizontal="center" vertical="center" shrinkToFit="1"/>
    </xf>
    <xf numFmtId="0" fontId="47" fillId="2" borderId="0" xfId="0" applyFont="1" applyFill="1" applyAlignment="1">
      <alignment vertical="center" wrapText="1"/>
    </xf>
    <xf numFmtId="0" fontId="4" fillId="2" borderId="0" xfId="0" applyFont="1" applyFill="1">
      <alignment vertical="center"/>
    </xf>
    <xf numFmtId="0" fontId="52" fillId="0" borderId="9" xfId="0" applyFont="1" applyBorder="1" applyAlignment="1">
      <alignment horizontal="center" vertical="center" wrapText="1"/>
    </xf>
    <xf numFmtId="0" fontId="18" fillId="0" borderId="6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53" fillId="6" borderId="0" xfId="0" applyFont="1" applyFill="1" applyAlignment="1">
      <alignment horizontal="right" vertical="top" wrapText="1"/>
    </xf>
    <xf numFmtId="0" fontId="11" fillId="4" borderId="9" xfId="0" applyFont="1" applyFill="1" applyBorder="1" applyAlignment="1" applyProtection="1">
      <alignment horizontal="center" vertical="center" wrapText="1"/>
      <protection locked="0"/>
    </xf>
    <xf numFmtId="0" fontId="54" fillId="2" borderId="64" xfId="0" applyFont="1" applyFill="1" applyBorder="1" applyAlignment="1">
      <alignment horizontal="left" vertical="center" wrapText="1"/>
    </xf>
    <xf numFmtId="0" fontId="54" fillId="2" borderId="51" xfId="0" applyFont="1" applyFill="1" applyBorder="1" applyAlignment="1">
      <alignment horizontal="left" vertical="center" wrapText="1"/>
    </xf>
    <xf numFmtId="0" fontId="55" fillId="2" borderId="0" xfId="0" applyFont="1" applyFill="1" applyAlignment="1">
      <alignment vertical="top" wrapText="1"/>
    </xf>
    <xf numFmtId="0" fontId="54" fillId="13" borderId="18" xfId="0" applyFont="1" applyFill="1" applyBorder="1" applyAlignment="1">
      <alignment horizontal="center" vertical="center" wrapText="1"/>
    </xf>
    <xf numFmtId="0" fontId="15" fillId="13" borderId="57" xfId="0" applyFont="1" applyFill="1" applyBorder="1" applyAlignment="1">
      <alignment horizontal="left" vertical="center" wrapText="1"/>
    </xf>
    <xf numFmtId="0" fontId="42" fillId="2" borderId="0" xfId="0" applyFont="1" applyFill="1">
      <alignment vertical="center"/>
    </xf>
    <xf numFmtId="0" fontId="42" fillId="0" borderId="0" xfId="0" applyFont="1">
      <alignment vertical="center"/>
    </xf>
    <xf numFmtId="0" fontId="55" fillId="6" borderId="0" xfId="0" applyFont="1" applyFill="1" applyAlignment="1">
      <alignment horizontal="right" vertical="center"/>
    </xf>
    <xf numFmtId="0" fontId="54" fillId="4" borderId="9" xfId="0" applyFont="1" applyFill="1" applyBorder="1" applyAlignment="1" applyProtection="1">
      <alignment horizontal="left" vertical="center" wrapText="1"/>
      <protection locked="0"/>
    </xf>
    <xf numFmtId="0" fontId="54" fillId="4" borderId="63" xfId="0" applyFont="1" applyFill="1" applyBorder="1" applyAlignment="1">
      <alignment horizontal="left" vertical="center" wrapText="1"/>
    </xf>
    <xf numFmtId="0" fontId="54" fillId="4" borderId="65" xfId="0" applyFont="1" applyFill="1" applyBorder="1" applyAlignment="1">
      <alignment horizontal="left" vertical="center" wrapText="1"/>
    </xf>
    <xf numFmtId="0" fontId="55" fillId="6" borderId="0" xfId="0" applyFont="1" applyFill="1" applyAlignment="1">
      <alignment horizontal="right" vertical="center" wrapText="1"/>
    </xf>
    <xf numFmtId="178" fontId="56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66" xfId="0" applyFont="1" applyFill="1" applyBorder="1" applyAlignment="1">
      <alignment horizontal="left" vertical="center" wrapText="1"/>
    </xf>
    <xf numFmtId="0" fontId="18" fillId="2" borderId="66" xfId="0" applyFont="1" applyFill="1" applyBorder="1" applyAlignment="1">
      <alignment horizontal="center" vertical="center" wrapText="1"/>
    </xf>
    <xf numFmtId="0" fontId="18" fillId="2" borderId="55" xfId="0" applyFont="1" applyFill="1" applyBorder="1" applyAlignment="1">
      <alignment horizontal="center" vertical="center" wrapText="1"/>
    </xf>
    <xf numFmtId="0" fontId="42" fillId="2" borderId="0" xfId="0" applyFont="1" applyFill="1" applyAlignment="1">
      <alignment vertical="center" wrapText="1"/>
    </xf>
    <xf numFmtId="0" fontId="44" fillId="0" borderId="0" xfId="0" applyFont="1">
      <alignment vertical="center"/>
    </xf>
    <xf numFmtId="0" fontId="44" fillId="2" borderId="0" xfId="0" applyFont="1" applyFill="1">
      <alignment vertical="center"/>
    </xf>
    <xf numFmtId="0" fontId="54" fillId="4" borderId="65" xfId="0" applyFont="1" applyFill="1" applyBorder="1" applyAlignment="1" applyProtection="1">
      <alignment horizontal="left" vertical="center" wrapText="1"/>
      <protection locked="0"/>
    </xf>
    <xf numFmtId="0" fontId="20" fillId="13" borderId="57" xfId="0" applyFont="1" applyFill="1" applyBorder="1" applyAlignment="1">
      <alignment horizontal="left" vertical="center" wrapText="1"/>
    </xf>
    <xf numFmtId="0" fontId="18" fillId="2" borderId="55" xfId="0" applyFont="1" applyFill="1" applyBorder="1" applyAlignment="1">
      <alignment horizontal="left" vertical="center" wrapText="1"/>
    </xf>
    <xf numFmtId="0" fontId="28" fillId="2" borderId="0" xfId="0" applyFont="1" applyFill="1">
      <alignment vertical="center"/>
    </xf>
    <xf numFmtId="0" fontId="57" fillId="2" borderId="0" xfId="0" applyFont="1" applyFill="1">
      <alignment vertical="center"/>
    </xf>
    <xf numFmtId="0" fontId="58" fillId="2" borderId="0" xfId="0" applyFont="1" applyFill="1">
      <alignment vertical="center"/>
    </xf>
    <xf numFmtId="0" fontId="34" fillId="6" borderId="0" xfId="0" applyFont="1" applyFill="1" applyAlignment="1">
      <alignment vertical="center" wrapText="1"/>
    </xf>
    <xf numFmtId="0" fontId="34" fillId="6" borderId="0" xfId="0" applyFont="1" applyFill="1" applyAlignment="1">
      <alignment horizontal="center" vertical="top"/>
    </xf>
    <xf numFmtId="0" fontId="34" fillId="2" borderId="0" xfId="0" applyFont="1" applyFill="1" applyAlignment="1">
      <alignment vertical="center" wrapText="1"/>
    </xf>
    <xf numFmtId="0" fontId="45" fillId="11" borderId="67" xfId="0" applyFont="1" applyFill="1" applyBorder="1" applyAlignment="1">
      <alignment horizontal="center" vertical="center" wrapText="1"/>
    </xf>
    <xf numFmtId="0" fontId="61" fillId="2" borderId="0" xfId="0" applyFont="1" applyFill="1">
      <alignment vertical="center"/>
    </xf>
    <xf numFmtId="0" fontId="59" fillId="11" borderId="74" xfId="0" applyFont="1" applyFill="1" applyBorder="1" applyAlignment="1">
      <alignment horizontal="center" vertical="center" wrapText="1"/>
    </xf>
    <xf numFmtId="0" fontId="12" fillId="4" borderId="82" xfId="0" applyFont="1" applyFill="1" applyBorder="1" applyAlignment="1" applyProtection="1">
      <alignment horizontal="left" vertical="center" shrinkToFit="1"/>
      <protection locked="0"/>
    </xf>
    <xf numFmtId="0" fontId="12" fillId="4" borderId="27" xfId="0" applyFont="1" applyFill="1" applyBorder="1" applyAlignment="1" applyProtection="1">
      <alignment horizontal="left" vertical="center" shrinkToFit="1"/>
      <protection locked="0"/>
    </xf>
    <xf numFmtId="0" fontId="62" fillId="0" borderId="83" xfId="0" applyFont="1" applyBorder="1" applyAlignment="1">
      <alignment horizontal="center" vertical="center"/>
    </xf>
    <xf numFmtId="0" fontId="9" fillId="4" borderId="84" xfId="0" applyFont="1" applyFill="1" applyBorder="1" applyAlignment="1" applyProtection="1">
      <alignment horizontal="center" vertical="center"/>
      <protection locked="0"/>
    </xf>
    <xf numFmtId="0" fontId="9" fillId="4" borderId="85" xfId="0" applyFont="1" applyFill="1" applyBorder="1" applyAlignment="1" applyProtection="1">
      <alignment horizontal="center" vertical="center"/>
      <protection locked="0"/>
    </xf>
    <xf numFmtId="0" fontId="62" fillId="0" borderId="86" xfId="0" applyFont="1" applyBorder="1" applyAlignment="1">
      <alignment horizontal="center" vertical="center"/>
    </xf>
    <xf numFmtId="0" fontId="12" fillId="4" borderId="86" xfId="0" applyFont="1" applyFill="1" applyBorder="1" applyAlignment="1" applyProtection="1">
      <alignment horizontal="left" vertical="center" shrinkToFit="1"/>
      <protection locked="0"/>
    </xf>
    <xf numFmtId="0" fontId="62" fillId="0" borderId="87" xfId="0" applyFont="1" applyBorder="1" applyAlignment="1">
      <alignment horizontal="center" vertical="center"/>
    </xf>
    <xf numFmtId="0" fontId="12" fillId="4" borderId="84" xfId="0" applyFont="1" applyFill="1" applyBorder="1" applyAlignment="1" applyProtection="1">
      <alignment horizontal="left" vertical="center" shrinkToFit="1"/>
      <protection locked="0"/>
    </xf>
    <xf numFmtId="0" fontId="12" fillId="4" borderId="88" xfId="0" applyFont="1" applyFill="1" applyBorder="1" applyAlignment="1" applyProtection="1">
      <alignment horizontal="center" vertical="center"/>
      <protection locked="0"/>
    </xf>
    <xf numFmtId="0" fontId="12" fillId="4" borderId="89" xfId="0" applyFont="1" applyFill="1" applyBorder="1" applyAlignment="1" applyProtection="1">
      <alignment horizontal="left" vertical="center" shrinkToFit="1"/>
      <protection locked="0"/>
    </xf>
    <xf numFmtId="0" fontId="12" fillId="4" borderId="90" xfId="0" applyFont="1" applyFill="1" applyBorder="1" applyAlignment="1" applyProtection="1">
      <alignment horizontal="left" vertical="center" shrinkToFit="1"/>
      <protection locked="0"/>
    </xf>
    <xf numFmtId="0" fontId="62" fillId="0" borderId="91" xfId="0" applyFont="1" applyBorder="1" applyAlignment="1">
      <alignment horizontal="center" vertical="center"/>
    </xf>
    <xf numFmtId="0" fontId="9" fillId="4" borderId="92" xfId="0" applyFont="1" applyFill="1" applyBorder="1" applyAlignment="1" applyProtection="1">
      <alignment horizontal="center" vertical="center"/>
      <protection locked="0"/>
    </xf>
    <xf numFmtId="0" fontId="9" fillId="4" borderId="21" xfId="0" applyFont="1" applyFill="1" applyBorder="1" applyAlignment="1" applyProtection="1">
      <alignment horizontal="center" vertical="center"/>
      <protection locked="0"/>
    </xf>
    <xf numFmtId="0" fontId="62" fillId="0" borderId="20" xfId="0" applyFont="1" applyBorder="1" applyAlignment="1">
      <alignment horizontal="center" vertical="center"/>
    </xf>
    <xf numFmtId="0" fontId="12" fillId="4" borderId="92" xfId="0" applyFont="1" applyFill="1" applyBorder="1" applyAlignment="1" applyProtection="1">
      <alignment horizontal="left" vertical="center" shrinkToFit="1"/>
      <protection locked="0"/>
    </xf>
    <xf numFmtId="0" fontId="12" fillId="4" borderId="93" xfId="0" applyFont="1" applyFill="1" applyBorder="1" applyAlignment="1" applyProtection="1">
      <alignment horizontal="center" vertical="center"/>
      <protection locked="0"/>
    </xf>
    <xf numFmtId="0" fontId="63" fillId="2" borderId="0" xfId="0" applyFont="1" applyFill="1">
      <alignment vertical="center"/>
    </xf>
    <xf numFmtId="0" fontId="9" fillId="4" borderId="94" xfId="0" applyFont="1" applyFill="1" applyBorder="1" applyAlignment="1" applyProtection="1">
      <alignment horizontal="center" vertical="center"/>
      <protection locked="0"/>
    </xf>
    <xf numFmtId="0" fontId="9" fillId="4" borderId="95" xfId="0" applyFont="1" applyFill="1" applyBorder="1" applyAlignment="1" applyProtection="1">
      <alignment horizontal="center" vertical="center"/>
      <protection locked="0"/>
    </xf>
    <xf numFmtId="0" fontId="12" fillId="4" borderId="96" xfId="0" applyFont="1" applyFill="1" applyBorder="1" applyAlignment="1" applyProtection="1">
      <alignment horizontal="left" vertical="center" shrinkToFit="1"/>
      <protection locked="0"/>
    </xf>
    <xf numFmtId="0" fontId="62" fillId="0" borderId="97" xfId="0" applyFont="1" applyBorder="1" applyAlignment="1">
      <alignment horizontal="center" vertical="center"/>
    </xf>
    <xf numFmtId="0" fontId="62" fillId="15" borderId="20" xfId="0" applyFont="1" applyFill="1" applyBorder="1" applyAlignment="1">
      <alignment horizontal="left" vertical="center"/>
    </xf>
    <xf numFmtId="0" fontId="62" fillId="15" borderId="98" xfId="0" applyFont="1" applyFill="1" applyBorder="1" applyAlignment="1">
      <alignment horizontal="left" vertical="center"/>
    </xf>
    <xf numFmtId="0" fontId="62" fillId="15" borderId="91" xfId="0" applyFont="1" applyFill="1" applyBorder="1" applyAlignment="1">
      <alignment horizontal="left" vertical="center"/>
    </xf>
    <xf numFmtId="0" fontId="12" fillId="4" borderId="99" xfId="0" applyFont="1" applyFill="1" applyBorder="1" applyAlignment="1" applyProtection="1">
      <alignment horizontal="left" vertical="center" shrinkToFit="1"/>
      <protection locked="0"/>
    </xf>
    <xf numFmtId="0" fontId="9" fillId="4" borderId="100" xfId="0" applyFont="1" applyFill="1" applyBorder="1" applyAlignment="1" applyProtection="1">
      <alignment horizontal="center" vertical="center"/>
      <protection locked="0"/>
    </xf>
    <xf numFmtId="0" fontId="62" fillId="0" borderId="101" xfId="0" applyFont="1" applyBorder="1" applyAlignment="1">
      <alignment horizontal="center" vertical="center"/>
    </xf>
    <xf numFmtId="0" fontId="9" fillId="4" borderId="102" xfId="0" applyFont="1" applyFill="1" applyBorder="1" applyAlignment="1" applyProtection="1">
      <alignment horizontal="center" vertical="center"/>
      <protection locked="0"/>
    </xf>
    <xf numFmtId="0" fontId="62" fillId="0" borderId="57" xfId="0" applyFont="1" applyBorder="1" applyAlignment="1">
      <alignment horizontal="center" vertical="center"/>
    </xf>
    <xf numFmtId="0" fontId="12" fillId="4" borderId="103" xfId="0" applyFont="1" applyFill="1" applyBorder="1" applyAlignment="1" applyProtection="1">
      <alignment horizontal="left" vertical="center" shrinkToFit="1"/>
      <protection locked="0"/>
    </xf>
    <xf numFmtId="0" fontId="62" fillId="15" borderId="101" xfId="0" applyFont="1" applyFill="1" applyBorder="1" applyAlignment="1">
      <alignment horizontal="left" vertical="center"/>
    </xf>
    <xf numFmtId="0" fontId="12" fillId="4" borderId="104" xfId="0" applyFont="1" applyFill="1" applyBorder="1" applyAlignment="1" applyProtection="1">
      <alignment horizontal="left" vertical="center" shrinkToFit="1"/>
      <protection locked="0"/>
    </xf>
    <xf numFmtId="0" fontId="62" fillId="0" borderId="105" xfId="0" applyFont="1" applyBorder="1" applyAlignment="1">
      <alignment horizontal="center" vertical="center"/>
    </xf>
    <xf numFmtId="0" fontId="12" fillId="4" borderId="81" xfId="0" applyFont="1" applyFill="1" applyBorder="1" applyAlignment="1" applyProtection="1">
      <alignment horizontal="center" vertical="center"/>
      <protection locked="0"/>
    </xf>
    <xf numFmtId="0" fontId="64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3" fillId="0" borderId="0" xfId="0" applyFont="1">
      <alignment vertical="center"/>
    </xf>
    <xf numFmtId="0" fontId="63" fillId="0" borderId="0" xfId="0" applyFont="1" applyAlignment="1"/>
    <xf numFmtId="0" fontId="4" fillId="0" borderId="0" xfId="0" applyFont="1">
      <alignment vertical="center"/>
    </xf>
    <xf numFmtId="49" fontId="64" fillId="0" borderId="0" xfId="0" applyNumberFormat="1" applyFont="1" applyAlignment="1">
      <alignment horizontal="center" vertical="center"/>
    </xf>
    <xf numFmtId="49" fontId="65" fillId="0" borderId="0" xfId="0" applyNumberFormat="1" applyFont="1">
      <alignment vertical="center"/>
    </xf>
    <xf numFmtId="0" fontId="61" fillId="0" borderId="0" xfId="0" applyFont="1" applyAlignment="1"/>
    <xf numFmtId="0" fontId="9" fillId="4" borderId="80" xfId="0" applyFont="1" applyFill="1" applyBorder="1" applyAlignment="1" applyProtection="1">
      <alignment horizontal="center" vertical="center"/>
      <protection locked="0"/>
    </xf>
    <xf numFmtId="0" fontId="12" fillId="4" borderId="108" xfId="0" applyFont="1" applyFill="1" applyBorder="1" applyAlignment="1" applyProtection="1">
      <alignment horizontal="left" vertical="center" shrinkToFit="1"/>
      <protection locked="0"/>
    </xf>
    <xf numFmtId="0" fontId="67" fillId="0" borderId="0" xfId="0" applyFont="1">
      <alignment vertical="center"/>
    </xf>
    <xf numFmtId="0" fontId="69" fillId="0" borderId="0" xfId="0" applyFont="1" applyAlignment="1">
      <alignment horizontal="left"/>
    </xf>
    <xf numFmtId="0" fontId="70" fillId="0" borderId="0" xfId="0" applyFont="1">
      <alignment vertical="center"/>
    </xf>
    <xf numFmtId="0" fontId="57" fillId="0" borderId="0" xfId="0" applyFont="1">
      <alignment vertical="center"/>
    </xf>
    <xf numFmtId="0" fontId="50" fillId="0" borderId="0" xfId="0" applyFont="1">
      <alignment vertical="center"/>
    </xf>
    <xf numFmtId="0" fontId="61" fillId="0" borderId="0" xfId="0" applyFont="1">
      <alignment vertical="center"/>
    </xf>
    <xf numFmtId="0" fontId="45" fillId="0" borderId="0" xfId="0" applyFont="1">
      <alignment vertical="center"/>
    </xf>
    <xf numFmtId="0" fontId="70" fillId="2" borderId="0" xfId="0" applyFont="1" applyFill="1">
      <alignment vertical="center"/>
    </xf>
    <xf numFmtId="0" fontId="15" fillId="0" borderId="0" xfId="0" applyFont="1" applyAlignment="1">
      <alignment horizontal="left" vertical="center"/>
    </xf>
    <xf numFmtId="0" fontId="72" fillId="0" borderId="0" xfId="0" applyFont="1">
      <alignment vertical="center"/>
    </xf>
    <xf numFmtId="0" fontId="73" fillId="0" borderId="0" xfId="0" applyFont="1" applyAlignment="1">
      <alignment horizontal="right" vertical="top"/>
    </xf>
    <xf numFmtId="0" fontId="73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74" fillId="0" borderId="0" xfId="0" applyFont="1">
      <alignment vertical="center"/>
    </xf>
    <xf numFmtId="0" fontId="16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179" fontId="33" fillId="0" borderId="0" xfId="0" applyNumberFormat="1" applyFont="1" applyAlignment="1">
      <alignment vertical="center" wrapText="1"/>
    </xf>
    <xf numFmtId="0" fontId="68" fillId="0" borderId="0" xfId="0" applyFont="1" applyAlignment="1">
      <alignment vertical="top"/>
    </xf>
    <xf numFmtId="0" fontId="75" fillId="0" borderId="0" xfId="0" applyFont="1" applyAlignment="1">
      <alignment horizontal="right" vertical="center"/>
    </xf>
    <xf numFmtId="0" fontId="76" fillId="0" borderId="0" xfId="0" applyFont="1">
      <alignment vertical="center"/>
    </xf>
    <xf numFmtId="0" fontId="58" fillId="0" borderId="0" xfId="0" applyFont="1">
      <alignment vertical="center"/>
    </xf>
    <xf numFmtId="0" fontId="77" fillId="2" borderId="0" xfId="0" applyFont="1" applyFill="1" applyAlignment="1">
      <alignment vertical="center" shrinkToFit="1"/>
    </xf>
    <xf numFmtId="0" fontId="78" fillId="0" borderId="0" xfId="0" applyFont="1">
      <alignment vertical="center"/>
    </xf>
    <xf numFmtId="0" fontId="79" fillId="0" borderId="0" xfId="0" applyFont="1">
      <alignment vertical="center"/>
    </xf>
    <xf numFmtId="0" fontId="80" fillId="0" borderId="0" xfId="0" applyFont="1">
      <alignment vertical="center"/>
    </xf>
    <xf numFmtId="0" fontId="81" fillId="0" borderId="0" xfId="0" applyFont="1">
      <alignment vertical="center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80" fillId="0" borderId="0" xfId="0" applyFont="1" applyAlignment="1">
      <alignment horizontal="center" vertical="center"/>
    </xf>
    <xf numFmtId="0" fontId="58" fillId="0" borderId="0" xfId="0" applyFont="1" applyAlignment="1">
      <alignment vertical="center" wrapText="1"/>
    </xf>
    <xf numFmtId="0" fontId="15" fillId="0" borderId="109" xfId="0" applyFont="1" applyBorder="1" applyAlignment="1">
      <alignment horizontal="center" vertical="center" wrapText="1"/>
    </xf>
    <xf numFmtId="0" fontId="54" fillId="0" borderId="111" xfId="0" applyFont="1" applyBorder="1" applyAlignment="1">
      <alignment horizontal="left" vertical="center" wrapText="1"/>
    </xf>
    <xf numFmtId="0" fontId="12" fillId="0" borderId="113" xfId="0" applyFont="1" applyBorder="1" applyAlignment="1">
      <alignment vertical="center" wrapText="1"/>
    </xf>
    <xf numFmtId="0" fontId="54" fillId="0" borderId="114" xfId="0" applyFont="1" applyBorder="1" applyAlignment="1">
      <alignment vertical="center" wrapText="1"/>
    </xf>
    <xf numFmtId="0" fontId="15" fillId="0" borderId="115" xfId="0" applyFont="1" applyBorder="1" applyAlignment="1">
      <alignment vertical="center" wrapText="1"/>
    </xf>
    <xf numFmtId="0" fontId="12" fillId="0" borderId="116" xfId="0" applyFont="1" applyBorder="1" applyAlignment="1">
      <alignment horizontal="center" vertical="center" wrapText="1"/>
    </xf>
    <xf numFmtId="0" fontId="15" fillId="0" borderId="112" xfId="0" applyFont="1" applyBorder="1" applyAlignment="1">
      <alignment horizontal="center"/>
    </xf>
    <xf numFmtId="0" fontId="82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83" fillId="0" borderId="0" xfId="0" applyFont="1">
      <alignment vertical="center"/>
    </xf>
    <xf numFmtId="0" fontId="83" fillId="0" borderId="0" xfId="0" applyFont="1" applyAlignment="1">
      <alignment horizontal="center" vertical="center" wrapText="1"/>
    </xf>
    <xf numFmtId="0" fontId="11" fillId="0" borderId="112" xfId="0" applyFont="1" applyBorder="1">
      <alignment vertical="center"/>
    </xf>
    <xf numFmtId="0" fontId="12" fillId="0" borderId="112" xfId="0" applyFont="1" applyBorder="1" applyAlignment="1"/>
    <xf numFmtId="0" fontId="12" fillId="0" borderId="118" xfId="0" applyFont="1" applyBorder="1" applyAlignment="1"/>
    <xf numFmtId="0" fontId="12" fillId="0" borderId="0" xfId="0" applyFont="1" applyAlignment="1"/>
    <xf numFmtId="0" fontId="18" fillId="0" borderId="0" xfId="0" applyFont="1" applyAlignment="1">
      <alignment horizontal="right" vertical="center" wrapText="1"/>
    </xf>
    <xf numFmtId="0" fontId="84" fillId="0" borderId="119" xfId="0" applyFont="1" applyBorder="1" applyAlignment="1">
      <alignment horizontal="center" vertical="center"/>
    </xf>
    <xf numFmtId="0" fontId="72" fillId="0" borderId="120" xfId="0" applyFont="1" applyBorder="1" applyAlignment="1">
      <alignment horizontal="left" vertical="center" wrapText="1"/>
    </xf>
    <xf numFmtId="0" fontId="72" fillId="0" borderId="120" xfId="0" applyFont="1" applyBorder="1" applyAlignment="1">
      <alignment vertical="center" wrapText="1"/>
    </xf>
    <xf numFmtId="0" fontId="84" fillId="0" borderId="123" xfId="0" applyFont="1" applyBorder="1" applyAlignment="1">
      <alignment horizontal="center" vertical="center"/>
    </xf>
    <xf numFmtId="0" fontId="11" fillId="0" borderId="118" xfId="0" applyFont="1" applyBorder="1">
      <alignment vertical="center"/>
    </xf>
    <xf numFmtId="0" fontId="52" fillId="0" borderId="0" xfId="0" applyFont="1" applyAlignment="1">
      <alignment horizontal="right" vertical="top" wrapText="1"/>
    </xf>
    <xf numFmtId="0" fontId="72" fillId="0" borderId="126" xfId="0" applyFont="1" applyBorder="1" applyAlignment="1">
      <alignment horizontal="left" vertical="center"/>
    </xf>
    <xf numFmtId="0" fontId="81" fillId="0" borderId="127" xfId="0" applyFont="1" applyBorder="1" applyAlignment="1">
      <alignment horizontal="left" vertical="center"/>
    </xf>
    <xf numFmtId="0" fontId="72" fillId="0" borderId="128" xfId="0" applyFont="1" applyBorder="1" applyAlignment="1">
      <alignment horizontal="left" vertical="center"/>
    </xf>
    <xf numFmtId="0" fontId="11" fillId="0" borderId="129" xfId="0" applyFont="1" applyBorder="1" applyAlignment="1">
      <alignment horizontal="center" vertical="center"/>
    </xf>
    <xf numFmtId="0" fontId="11" fillId="0" borderId="130" xfId="0" applyFont="1" applyBorder="1" applyAlignment="1">
      <alignment horizontal="left" vertical="center"/>
    </xf>
    <xf numFmtId="0" fontId="81" fillId="0" borderId="127" xfId="0" applyFont="1" applyBorder="1">
      <alignment vertical="center"/>
    </xf>
    <xf numFmtId="0" fontId="72" fillId="0" borderId="131" xfId="0" applyFont="1" applyBorder="1" applyAlignment="1">
      <alignment horizontal="left" vertical="center"/>
    </xf>
    <xf numFmtId="0" fontId="72" fillId="0" borderId="132" xfId="0" applyFont="1" applyBorder="1" applyAlignment="1">
      <alignment horizontal="left" vertical="center"/>
    </xf>
    <xf numFmtId="0" fontId="72" fillId="0" borderId="133" xfId="0" applyFont="1" applyBorder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25" fillId="0" borderId="134" xfId="0" applyFont="1" applyBorder="1" applyAlignment="1">
      <alignment horizontal="left" vertical="center" wrapText="1" shrinkToFit="1"/>
    </xf>
    <xf numFmtId="0" fontId="85" fillId="0" borderId="135" xfId="0" applyFont="1" applyBorder="1" applyAlignment="1">
      <alignment horizontal="left" vertical="center" wrapText="1" shrinkToFit="1"/>
    </xf>
    <xf numFmtId="0" fontId="86" fillId="0" borderId="0" xfId="0" applyFont="1">
      <alignment vertical="center"/>
    </xf>
    <xf numFmtId="0" fontId="37" fillId="0" borderId="0" xfId="0" applyFont="1">
      <alignment vertical="center"/>
    </xf>
    <xf numFmtId="0" fontId="85" fillId="0" borderId="135" xfId="0" applyFont="1" applyBorder="1" applyAlignment="1">
      <alignment horizontal="left" vertical="center" wrapText="1"/>
    </xf>
    <xf numFmtId="0" fontId="25" fillId="0" borderId="138" xfId="0" applyFont="1" applyBorder="1" applyAlignment="1">
      <alignment vertical="center" wrapText="1"/>
    </xf>
    <xf numFmtId="0" fontId="33" fillId="0" borderId="0" xfId="0" applyFont="1" applyAlignment="1">
      <alignment horizontal="left" vertical="center" shrinkToFit="1"/>
    </xf>
    <xf numFmtId="0" fontId="84" fillId="0" borderId="0" xfId="0" applyFont="1" applyAlignment="1">
      <alignment horizontal="left" vertical="center" shrinkToFit="1"/>
    </xf>
    <xf numFmtId="0" fontId="87" fillId="0" borderId="0" xfId="0" applyFont="1" applyAlignment="1">
      <alignment horizontal="right" vertical="center"/>
    </xf>
    <xf numFmtId="0" fontId="72" fillId="0" borderId="141" xfId="0" applyFont="1" applyBorder="1" applyAlignment="1">
      <alignment horizontal="left" vertical="center"/>
    </xf>
    <xf numFmtId="0" fontId="11" fillId="0" borderId="126" xfId="0" applyFont="1" applyBorder="1" applyAlignment="1">
      <alignment horizontal="center" vertical="center" wrapText="1"/>
    </xf>
    <xf numFmtId="0" fontId="11" fillId="0" borderId="142" xfId="0" applyFont="1" applyBorder="1" applyAlignment="1">
      <alignment horizontal="left" vertical="center" wrapText="1"/>
    </xf>
    <xf numFmtId="0" fontId="72" fillId="0" borderId="127" xfId="0" applyFont="1" applyBorder="1" applyAlignment="1">
      <alignment horizontal="right" vertical="center"/>
    </xf>
    <xf numFmtId="0" fontId="72" fillId="0" borderId="143" xfId="0" applyFont="1" applyBorder="1" applyAlignment="1">
      <alignment horizontal="left" vertical="center"/>
    </xf>
    <xf numFmtId="0" fontId="72" fillId="0" borderId="144" xfId="0" applyFont="1" applyBorder="1" applyAlignment="1">
      <alignment horizontal="left" vertical="center"/>
    </xf>
    <xf numFmtId="0" fontId="54" fillId="0" borderId="134" xfId="0" applyFont="1" applyBorder="1" applyAlignment="1">
      <alignment horizontal="left" vertical="center" wrapText="1" shrinkToFit="1"/>
    </xf>
    <xf numFmtId="0" fontId="72" fillId="0" borderId="135" xfId="0" applyFont="1" applyBorder="1" applyAlignment="1">
      <alignment horizontal="left" vertical="center" wrapText="1" shrinkToFit="1"/>
    </xf>
    <xf numFmtId="0" fontId="72" fillId="0" borderId="135" xfId="0" applyFont="1" applyBorder="1" applyAlignment="1">
      <alignment horizontal="left" vertical="center" wrapText="1"/>
    </xf>
    <xf numFmtId="0" fontId="54" fillId="0" borderId="138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72" fillId="0" borderId="141" xfId="0" applyFont="1" applyBorder="1">
      <alignment vertical="center"/>
    </xf>
    <xf numFmtId="0" fontId="72" fillId="0" borderId="143" xfId="0" applyFont="1" applyBorder="1" applyAlignment="1">
      <alignment horizontal="left" vertical="center" wrapText="1"/>
    </xf>
    <xf numFmtId="0" fontId="11" fillId="0" borderId="136" xfId="0" applyFont="1" applyBorder="1">
      <alignment vertical="center"/>
    </xf>
    <xf numFmtId="0" fontId="87" fillId="0" borderId="0" xfId="0" applyFont="1" applyAlignment="1">
      <alignment horizontal="left" vertical="center"/>
    </xf>
    <xf numFmtId="0" fontId="54" fillId="0" borderId="144" xfId="0" applyFont="1" applyBorder="1">
      <alignment vertical="center"/>
    </xf>
    <xf numFmtId="0" fontId="88" fillId="0" borderId="126" xfId="0" applyFont="1" applyBorder="1">
      <alignment vertical="center"/>
    </xf>
    <xf numFmtId="0" fontId="11" fillId="0" borderId="126" xfId="0" applyFont="1" applyBorder="1" applyAlignment="1">
      <alignment horizontal="center" vertical="center"/>
    </xf>
    <xf numFmtId="0" fontId="72" fillId="0" borderId="115" xfId="0" applyFont="1" applyBorder="1" applyAlignment="1">
      <alignment horizontal="right" vertical="center"/>
    </xf>
    <xf numFmtId="0" fontId="11" fillId="0" borderId="129" xfId="0" applyFont="1" applyBorder="1">
      <alignment vertical="center"/>
    </xf>
    <xf numFmtId="0" fontId="11" fillId="0" borderId="144" xfId="0" applyFont="1" applyBorder="1">
      <alignment vertical="center"/>
    </xf>
    <xf numFmtId="0" fontId="54" fillId="0" borderId="0" xfId="0" applyFont="1" applyAlignment="1">
      <alignment vertical="top" wrapText="1" shrinkToFit="1"/>
    </xf>
    <xf numFmtId="0" fontId="84" fillId="0" borderId="0" xfId="0" applyFont="1" applyAlignment="1">
      <alignment vertical="center" wrapText="1" shrinkToFit="1"/>
    </xf>
    <xf numFmtId="0" fontId="72" fillId="0" borderId="128" xfId="0" applyFont="1" applyBorder="1" applyAlignment="1">
      <alignment vertical="top" wrapText="1"/>
    </xf>
    <xf numFmtId="0" fontId="11" fillId="0" borderId="148" xfId="0" applyFont="1" applyBorder="1">
      <alignment vertical="center"/>
    </xf>
    <xf numFmtId="0" fontId="72" fillId="0" borderId="148" xfId="0" applyFont="1" applyBorder="1" applyAlignment="1">
      <alignment horizontal="right" vertical="center"/>
    </xf>
    <xf numFmtId="0" fontId="72" fillId="0" borderId="149" xfId="0" applyFont="1" applyBorder="1" applyAlignment="1">
      <alignment vertical="top" wrapText="1"/>
    </xf>
    <xf numFmtId="0" fontId="11" fillId="0" borderId="150" xfId="0" applyFont="1" applyBorder="1">
      <alignment vertical="center"/>
    </xf>
    <xf numFmtId="178" fontId="15" fillId="0" borderId="151" xfId="0" applyNumberFormat="1" applyFont="1" applyBorder="1" applyAlignment="1">
      <alignment horizontal="center" vertical="center" wrapText="1"/>
    </xf>
    <xf numFmtId="0" fontId="11" fillId="0" borderId="152" xfId="0" applyFont="1" applyBorder="1">
      <alignment vertical="center"/>
    </xf>
    <xf numFmtId="178" fontId="84" fillId="0" borderId="153" xfId="0" quotePrefix="1" applyNumberFormat="1" applyFont="1" applyBorder="1">
      <alignment vertical="center"/>
    </xf>
    <xf numFmtId="0" fontId="72" fillId="0" borderId="152" xfId="0" applyFont="1" applyBorder="1" applyAlignment="1">
      <alignment horizontal="right" vertical="center"/>
    </xf>
    <xf numFmtId="0" fontId="11" fillId="0" borderId="153" xfId="0" applyFont="1" applyBorder="1">
      <alignment vertical="center"/>
    </xf>
    <xf numFmtId="0" fontId="84" fillId="0" borderId="153" xfId="0" applyFont="1" applyBorder="1" applyAlignment="1">
      <alignment horizontal="left" vertical="center" shrinkToFit="1"/>
    </xf>
    <xf numFmtId="0" fontId="84" fillId="0" borderId="126" xfId="0" applyFont="1" applyBorder="1" applyAlignment="1">
      <alignment horizontal="left" vertical="center" shrinkToFit="1"/>
    </xf>
    <xf numFmtId="0" fontId="52" fillId="0" borderId="0" xfId="0" applyFont="1" applyAlignment="1">
      <alignment vertical="top" wrapText="1"/>
    </xf>
    <xf numFmtId="0" fontId="89" fillId="0" borderId="0" xfId="0" applyFont="1">
      <alignment vertical="center"/>
    </xf>
    <xf numFmtId="0" fontId="90" fillId="0" borderId="0" xfId="0" applyFont="1">
      <alignment vertical="center"/>
    </xf>
    <xf numFmtId="0" fontId="52" fillId="0" borderId="0" xfId="0" applyFont="1" applyAlignment="1">
      <alignment horizontal="left" vertical="center"/>
    </xf>
    <xf numFmtId="0" fontId="8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7" fillId="0" borderId="0" xfId="0" applyFont="1" applyAlignment="1">
      <alignment horizontal="center" vertical="center"/>
    </xf>
    <xf numFmtId="0" fontId="16" fillId="0" borderId="0" xfId="0" applyFont="1" applyAlignment="1"/>
    <xf numFmtId="0" fontId="78" fillId="16" borderId="15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8" fillId="0" borderId="159" xfId="0" applyFont="1" applyBorder="1" applyAlignment="1">
      <alignment horizontal="center" vertical="center"/>
    </xf>
    <xf numFmtId="0" fontId="11" fillId="0" borderId="160" xfId="0" applyFont="1" applyBorder="1">
      <alignment vertical="center"/>
    </xf>
    <xf numFmtId="0" fontId="11" fillId="0" borderId="161" xfId="0" applyFont="1" applyBorder="1">
      <alignment vertical="center"/>
    </xf>
    <xf numFmtId="0" fontId="33" fillId="17" borderId="162" xfId="0" applyFont="1" applyFill="1" applyBorder="1" applyAlignment="1">
      <alignment horizontal="center" vertical="center" wrapText="1"/>
    </xf>
    <xf numFmtId="0" fontId="33" fillId="17" borderId="163" xfId="0" applyFont="1" applyFill="1" applyBorder="1" applyAlignment="1">
      <alignment horizontal="center" vertical="center" wrapText="1"/>
    </xf>
    <xf numFmtId="0" fontId="84" fillId="0" borderId="163" xfId="0" applyFont="1" applyBorder="1">
      <alignment vertical="center"/>
    </xf>
    <xf numFmtId="0" fontId="33" fillId="0" borderId="163" xfId="0" applyFont="1" applyBorder="1" applyAlignment="1">
      <alignment vertical="center" wrapText="1"/>
    </xf>
    <xf numFmtId="0" fontId="33" fillId="17" borderId="163" xfId="0" applyFont="1" applyFill="1" applyBorder="1" applyAlignment="1">
      <alignment vertical="center" shrinkToFit="1"/>
    </xf>
    <xf numFmtId="0" fontId="33" fillId="0" borderId="163" xfId="0" applyFont="1" applyBorder="1" applyAlignment="1">
      <alignment vertical="center" shrinkToFit="1"/>
    </xf>
    <xf numFmtId="0" fontId="33" fillId="17" borderId="164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92" fillId="0" borderId="0" xfId="0" applyFont="1" applyAlignment="1">
      <alignment vertical="center" wrapText="1"/>
    </xf>
    <xf numFmtId="0" fontId="93" fillId="0" borderId="0" xfId="0" applyFont="1">
      <alignment vertical="center"/>
    </xf>
    <xf numFmtId="0" fontId="94" fillId="0" borderId="0" xfId="0" applyFont="1">
      <alignment vertical="center"/>
    </xf>
    <xf numFmtId="0" fontId="95" fillId="0" borderId="0" xfId="0" applyFont="1">
      <alignment vertical="center"/>
    </xf>
    <xf numFmtId="0" fontId="96" fillId="2" borderId="0" xfId="0" applyFont="1" applyFill="1">
      <alignment vertical="center"/>
    </xf>
    <xf numFmtId="180" fontId="9" fillId="17" borderId="167" xfId="0" applyNumberFormat="1" applyFont="1" applyFill="1" applyBorder="1" applyAlignment="1">
      <alignment horizontal="center" vertical="center"/>
    </xf>
    <xf numFmtId="180" fontId="9" fillId="17" borderId="168" xfId="0" applyNumberFormat="1" applyFont="1" applyFill="1" applyBorder="1" applyAlignment="1">
      <alignment horizontal="center" vertical="center"/>
    </xf>
    <xf numFmtId="0" fontId="11" fillId="0" borderId="168" xfId="0" applyFont="1" applyBorder="1">
      <alignment vertical="center"/>
    </xf>
    <xf numFmtId="179" fontId="9" fillId="0" borderId="168" xfId="0" applyNumberFormat="1" applyFont="1" applyBorder="1">
      <alignment vertical="center"/>
    </xf>
    <xf numFmtId="179" fontId="9" fillId="17" borderId="168" xfId="0" applyNumberFormat="1" applyFont="1" applyFill="1" applyBorder="1" applyAlignment="1">
      <alignment horizontal="center" vertical="center"/>
    </xf>
    <xf numFmtId="180" fontId="9" fillId="17" borderId="169" xfId="0" applyNumberFormat="1" applyFont="1" applyFill="1" applyBorder="1" applyAlignment="1">
      <alignment horizontal="center" vertical="center"/>
    </xf>
    <xf numFmtId="179" fontId="9" fillId="0" borderId="0" xfId="0" applyNumberFormat="1" applyFont="1">
      <alignment vertical="center"/>
    </xf>
    <xf numFmtId="179" fontId="0" fillId="0" borderId="0" xfId="0" applyNumberFormat="1">
      <alignment vertical="center"/>
    </xf>
    <xf numFmtId="0" fontId="11" fillId="0" borderId="163" xfId="0" applyFont="1" applyBorder="1">
      <alignment vertical="center"/>
    </xf>
    <xf numFmtId="179" fontId="0" fillId="0" borderId="0" xfId="0" applyNumberFormat="1" applyAlignment="1">
      <alignment horizontal="center" vertical="center"/>
    </xf>
    <xf numFmtId="179" fontId="9" fillId="17" borderId="167" xfId="0" applyNumberFormat="1" applyFont="1" applyFill="1" applyBorder="1" applyAlignment="1">
      <alignment horizontal="center" vertical="center"/>
    </xf>
    <xf numFmtId="180" fontId="24" fillId="0" borderId="168" xfId="0" applyNumberFormat="1" applyFont="1" applyBorder="1">
      <alignment vertical="center"/>
    </xf>
    <xf numFmtId="179" fontId="13" fillId="0" borderId="0" xfId="0" applyNumberFormat="1" applyFont="1" applyAlignment="1">
      <alignment horizontal="left" vertical="center"/>
    </xf>
    <xf numFmtId="179" fontId="9" fillId="0" borderId="0" xfId="0" applyNumberFormat="1" applyFont="1" applyAlignment="1">
      <alignment horizontal="center" vertical="center"/>
    </xf>
    <xf numFmtId="179" fontId="9" fillId="0" borderId="172" xfId="0" applyNumberFormat="1" applyFont="1" applyBorder="1" applyAlignment="1">
      <alignment horizontal="center" vertical="center"/>
    </xf>
    <xf numFmtId="0" fontId="18" fillId="0" borderId="159" xfId="0" applyFont="1" applyBorder="1">
      <alignment vertical="center"/>
    </xf>
    <xf numFmtId="0" fontId="92" fillId="0" borderId="159" xfId="0" applyFont="1" applyBorder="1" applyAlignment="1">
      <alignment horizontal="center" vertical="center" wrapText="1"/>
    </xf>
    <xf numFmtId="179" fontId="0" fillId="0" borderId="172" xfId="0" applyNumberFormat="1" applyBorder="1" applyAlignment="1">
      <alignment horizontal="center" vertical="center"/>
    </xf>
    <xf numFmtId="0" fontId="41" fillId="0" borderId="0" xfId="0" applyFont="1">
      <alignment vertical="center"/>
    </xf>
    <xf numFmtId="0" fontId="16" fillId="0" borderId="159" xfId="0" applyFont="1" applyBorder="1">
      <alignment vertical="center"/>
    </xf>
    <xf numFmtId="179" fontId="34" fillId="0" borderId="159" xfId="0" applyNumberFormat="1" applyFont="1" applyBorder="1" applyAlignment="1" applyProtection="1">
      <alignment wrapText="1"/>
      <protection locked="0"/>
    </xf>
    <xf numFmtId="0" fontId="16" fillId="0" borderId="0" xfId="0" applyFont="1" applyProtection="1">
      <alignment vertical="center"/>
      <protection locked="0"/>
    </xf>
    <xf numFmtId="0" fontId="16" fillId="0" borderId="172" xfId="0" applyFont="1" applyBorder="1" applyProtection="1">
      <alignment vertical="center"/>
      <protection locked="0"/>
    </xf>
    <xf numFmtId="179" fontId="97" fillId="0" borderId="159" xfId="0" applyNumberFormat="1" applyFont="1" applyBorder="1" applyAlignment="1">
      <alignment vertical="center" wrapText="1"/>
    </xf>
    <xf numFmtId="0" fontId="16" fillId="0" borderId="159" xfId="0" applyFont="1" applyBorder="1" applyProtection="1">
      <alignment vertical="center"/>
      <protection locked="0"/>
    </xf>
    <xf numFmtId="0" fontId="99" fillId="0" borderId="159" xfId="0" applyFont="1" applyBorder="1" applyAlignment="1">
      <alignment vertical="center" wrapText="1"/>
    </xf>
    <xf numFmtId="179" fontId="33" fillId="0" borderId="0" xfId="0" applyNumberFormat="1" applyFont="1" applyAlignment="1">
      <alignment vertical="top" wrapText="1"/>
    </xf>
    <xf numFmtId="179" fontId="33" fillId="0" borderId="172" xfId="0" applyNumberFormat="1" applyFont="1" applyBorder="1" applyAlignment="1">
      <alignment vertical="top" wrapText="1"/>
    </xf>
    <xf numFmtId="0" fontId="100" fillId="0" borderId="159" xfId="0" applyFont="1" applyBorder="1" applyAlignment="1">
      <alignment vertical="center" wrapText="1"/>
    </xf>
    <xf numFmtId="0" fontId="100" fillId="0" borderId="173" xfId="0" applyFont="1" applyBorder="1" applyAlignment="1">
      <alignment vertical="center" wrapText="1"/>
    </xf>
    <xf numFmtId="0" fontId="100" fillId="0" borderId="173" xfId="0" applyFont="1" applyBorder="1" applyAlignment="1" applyProtection="1">
      <alignment vertical="center" wrapText="1"/>
      <protection locked="0"/>
    </xf>
    <xf numFmtId="0" fontId="78" fillId="0" borderId="0" xfId="0" applyFont="1" applyAlignment="1">
      <alignment horizontal="center" vertical="center"/>
    </xf>
    <xf numFmtId="0" fontId="54" fillId="0" borderId="0" xfId="0" applyFont="1" applyProtection="1">
      <alignment vertical="center"/>
      <protection locked="0"/>
    </xf>
    <xf numFmtId="0" fontId="54" fillId="0" borderId="176" xfId="0" applyFont="1" applyBorder="1" applyProtection="1">
      <alignment vertical="center"/>
      <protection locked="0"/>
    </xf>
    <xf numFmtId="0" fontId="90" fillId="0" borderId="0" xfId="0" applyFont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78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right" vertical="center"/>
    </xf>
    <xf numFmtId="0" fontId="11" fillId="0" borderId="24" xfId="0" applyFont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right" vertical="center"/>
    </xf>
    <xf numFmtId="0" fontId="9" fillId="0" borderId="24" xfId="0" applyFont="1" applyBorder="1" applyAlignment="1" applyProtection="1">
      <alignment horizontal="center" vertical="center"/>
      <protection locked="0"/>
    </xf>
    <xf numFmtId="0" fontId="54" fillId="0" borderId="153" xfId="0" applyFont="1" applyBorder="1" applyAlignment="1">
      <alignment horizontal="left" vertical="center"/>
    </xf>
    <xf numFmtId="0" fontId="84" fillId="0" borderId="153" xfId="0" applyFont="1" applyBorder="1" applyAlignment="1">
      <alignment horizontal="center" vertical="center"/>
    </xf>
    <xf numFmtId="0" fontId="84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0" fontId="71" fillId="0" borderId="0" xfId="0" applyFont="1">
      <alignment vertical="center"/>
    </xf>
    <xf numFmtId="0" fontId="12" fillId="0" borderId="0" xfId="0" applyFont="1">
      <alignment vertical="center"/>
    </xf>
    <xf numFmtId="0" fontId="12" fillId="2" borderId="0" xfId="0" applyFont="1" applyFill="1" applyAlignment="1">
      <alignment vertical="center" shrinkToFit="1"/>
    </xf>
    <xf numFmtId="0" fontId="11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54" fillId="0" borderId="0" xfId="0" applyFont="1" applyAlignment="1">
      <alignment horizontal="left" vertical="center"/>
    </xf>
    <xf numFmtId="0" fontId="39" fillId="4" borderId="0" xfId="0" applyFont="1" applyFill="1" applyAlignment="1">
      <alignment horizontal="left" vertical="center"/>
    </xf>
    <xf numFmtId="0" fontId="11" fillId="4" borderId="18" xfId="0" applyFont="1" applyFill="1" applyBorder="1">
      <alignment vertical="center"/>
    </xf>
    <xf numFmtId="0" fontId="54" fillId="4" borderId="18" xfId="0" applyFont="1" applyFill="1" applyBorder="1" applyAlignment="1">
      <alignment horizontal="right" vertical="center"/>
    </xf>
    <xf numFmtId="0" fontId="9" fillId="4" borderId="18" xfId="0" applyFont="1" applyFill="1" applyBorder="1" applyAlignment="1" applyProtection="1">
      <alignment horizontal="center" vertical="center"/>
      <protection locked="0"/>
    </xf>
    <xf numFmtId="0" fontId="54" fillId="4" borderId="18" xfId="0" applyFont="1" applyFill="1" applyBorder="1" applyAlignment="1">
      <alignment horizontal="left" vertical="center"/>
    </xf>
    <xf numFmtId="0" fontId="84" fillId="4" borderId="55" xfId="0" applyFont="1" applyFill="1" applyBorder="1">
      <alignment vertical="center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>
      <alignment vertical="center"/>
    </xf>
    <xf numFmtId="0" fontId="54" fillId="4" borderId="0" xfId="0" applyFont="1" applyFill="1" applyAlignment="1">
      <alignment horizontal="right" vertical="center"/>
    </xf>
    <xf numFmtId="0" fontId="9" fillId="4" borderId="0" xfId="0" applyFont="1" applyFill="1" applyAlignment="1" applyProtection="1">
      <alignment horizontal="center" vertical="center"/>
      <protection locked="0"/>
    </xf>
    <xf numFmtId="0" fontId="54" fillId="4" borderId="0" xfId="0" applyFont="1" applyFill="1" applyAlignment="1">
      <alignment horizontal="left" vertical="center"/>
    </xf>
    <xf numFmtId="0" fontId="103" fillId="4" borderId="55" xfId="0" applyFont="1" applyFill="1" applyBorder="1" applyAlignment="1">
      <alignment horizontal="left" vertical="center"/>
    </xf>
    <xf numFmtId="0" fontId="84" fillId="4" borderId="56" xfId="0" applyFont="1" applyFill="1" applyBorder="1" applyAlignment="1">
      <alignment horizontal="center" vertical="center"/>
    </xf>
    <xf numFmtId="0" fontId="103" fillId="4" borderId="55" xfId="0" applyFont="1" applyFill="1" applyBorder="1">
      <alignment vertical="center"/>
    </xf>
    <xf numFmtId="0" fontId="84" fillId="4" borderId="0" xfId="0" applyFont="1" applyFill="1" applyAlignment="1">
      <alignment horizontal="center" vertical="center"/>
    </xf>
    <xf numFmtId="0" fontId="104" fillId="4" borderId="55" xfId="0" applyFont="1" applyFill="1" applyBorder="1" applyAlignment="1">
      <alignment horizontal="left" vertical="top"/>
    </xf>
    <xf numFmtId="0" fontId="103" fillId="4" borderId="0" xfId="0" applyFont="1" applyFill="1" applyAlignment="1">
      <alignment horizontal="left" vertical="top"/>
    </xf>
    <xf numFmtId="0" fontId="68" fillId="0" borderId="0" xfId="0" applyFont="1" applyAlignment="1">
      <alignment horizontal="left" vertical="center"/>
    </xf>
    <xf numFmtId="0" fontId="68" fillId="0" borderId="0" xfId="0" applyFont="1" applyAlignment="1">
      <alignment horizontal="right" vertical="center"/>
    </xf>
    <xf numFmtId="0" fontId="84" fillId="0" borderId="0" xfId="0" applyFont="1" applyAlignment="1">
      <alignment horizontal="left" vertical="center"/>
    </xf>
    <xf numFmtId="0" fontId="105" fillId="4" borderId="0" xfId="0" applyFont="1" applyFill="1">
      <alignment vertical="center"/>
    </xf>
    <xf numFmtId="0" fontId="80" fillId="0" borderId="0" xfId="0" applyFont="1" applyAlignment="1">
      <alignment horizontal="left" vertical="center"/>
    </xf>
    <xf numFmtId="0" fontId="84" fillId="0" borderId="0" xfId="0" applyFont="1" applyAlignment="1">
      <alignment horizontal="center"/>
    </xf>
    <xf numFmtId="0" fontId="11" fillId="0" borderId="136" xfId="0" applyFont="1" applyBorder="1" applyAlignment="1">
      <alignment horizontal="center" vertical="center"/>
    </xf>
    <xf numFmtId="0" fontId="106" fillId="0" borderId="0" xfId="0" applyFont="1" applyAlignment="1">
      <alignment horizontal="right" vertical="center"/>
    </xf>
    <xf numFmtId="0" fontId="88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84" fillId="0" borderId="0" xfId="0" applyFont="1" applyAlignment="1">
      <alignment horizontal="right" vertical="center"/>
    </xf>
    <xf numFmtId="0" fontId="83" fillId="0" borderId="0" xfId="0" applyFont="1" applyAlignment="1">
      <alignment horizontal="center" vertical="center"/>
    </xf>
    <xf numFmtId="0" fontId="107" fillId="0" borderId="0" xfId="0" applyFont="1" applyAlignment="1">
      <alignment horizontal="center" vertical="center"/>
    </xf>
    <xf numFmtId="0" fontId="15" fillId="0" borderId="0" xfId="0" applyFont="1" applyAlignment="1">
      <alignment vertical="top" wrapText="1"/>
    </xf>
    <xf numFmtId="0" fontId="54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84" fillId="0" borderId="136" xfId="0" applyFont="1" applyBorder="1" applyAlignment="1">
      <alignment horizontal="right" vertical="center"/>
    </xf>
    <xf numFmtId="0" fontId="9" fillId="0" borderId="136" xfId="0" applyFont="1" applyBorder="1" applyAlignment="1">
      <alignment horizontal="center" vertical="center"/>
    </xf>
    <xf numFmtId="0" fontId="78" fillId="0" borderId="0" xfId="0" applyFont="1" applyAlignment="1">
      <alignment horizontal="left" vertical="center"/>
    </xf>
    <xf numFmtId="0" fontId="52" fillId="5" borderId="199" xfId="0" applyFont="1" applyFill="1" applyBorder="1" applyAlignment="1">
      <alignment horizontal="center" vertical="center" wrapText="1"/>
    </xf>
    <xf numFmtId="0" fontId="52" fillId="5" borderId="198" xfId="0" applyFont="1" applyFill="1" applyBorder="1" applyAlignment="1">
      <alignment horizontal="center" vertical="center" wrapText="1"/>
    </xf>
    <xf numFmtId="182" fontId="52" fillId="11" borderId="197" xfId="0" applyNumberFormat="1" applyFont="1" applyFill="1" applyBorder="1" applyAlignment="1">
      <alignment horizontal="center" vertical="center" wrapText="1"/>
    </xf>
    <xf numFmtId="0" fontId="52" fillId="11" borderId="200" xfId="0" applyFont="1" applyFill="1" applyBorder="1" applyAlignment="1">
      <alignment horizontal="center" vertical="center" wrapText="1"/>
    </xf>
    <xf numFmtId="0" fontId="55" fillId="0" borderId="134" xfId="0" applyFont="1" applyBorder="1" applyAlignment="1">
      <alignment horizontal="left" vertical="center"/>
    </xf>
    <xf numFmtId="0" fontId="10" fillId="0" borderId="134" xfId="0" applyFont="1" applyBorder="1" applyAlignment="1">
      <alignment horizontal="left" vertical="center" shrinkToFit="1"/>
    </xf>
    <xf numFmtId="0" fontId="10" fillId="0" borderId="201" xfId="0" applyFont="1" applyBorder="1" applyAlignment="1">
      <alignment horizontal="left" vertical="center" shrinkToFit="1"/>
    </xf>
    <xf numFmtId="0" fontId="10" fillId="0" borderId="202" xfId="0" applyFont="1" applyBorder="1" applyAlignment="1">
      <alignment horizontal="center" vertical="center"/>
    </xf>
    <xf numFmtId="0" fontId="10" fillId="0" borderId="139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0" fillId="0" borderId="203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10" fillId="0" borderId="139" xfId="0" applyFont="1" applyBorder="1" applyAlignment="1">
      <alignment horizontal="left" vertical="center"/>
    </xf>
    <xf numFmtId="0" fontId="10" fillId="0" borderId="201" xfId="0" applyFont="1" applyBorder="1" applyAlignment="1">
      <alignment horizontal="left" vertical="center"/>
    </xf>
    <xf numFmtId="0" fontId="10" fillId="0" borderId="201" xfId="0" applyFont="1" applyBorder="1" applyAlignment="1">
      <alignment horizontal="center" vertical="center"/>
    </xf>
    <xf numFmtId="0" fontId="0" fillId="0" borderId="204" xfId="0" applyBorder="1">
      <alignment vertical="center"/>
    </xf>
    <xf numFmtId="0" fontId="0" fillId="0" borderId="205" xfId="0" applyBorder="1">
      <alignment vertical="center"/>
    </xf>
    <xf numFmtId="0" fontId="16" fillId="0" borderId="204" xfId="0" applyFont="1" applyBorder="1">
      <alignment vertical="center"/>
    </xf>
    <xf numFmtId="0" fontId="50" fillId="0" borderId="206" xfId="0" applyFont="1" applyBorder="1">
      <alignment vertical="center"/>
    </xf>
    <xf numFmtId="0" fontId="10" fillId="0" borderId="207" xfId="0" applyFont="1" applyBorder="1" applyAlignment="1">
      <alignment horizontal="left" vertical="center"/>
    </xf>
    <xf numFmtId="0" fontId="0" fillId="0" borderId="208" xfId="0" applyBorder="1">
      <alignment vertical="center"/>
    </xf>
    <xf numFmtId="0" fontId="0" fillId="0" borderId="20" xfId="0" applyBorder="1">
      <alignment vertical="center"/>
    </xf>
    <xf numFmtId="0" fontId="16" fillId="0" borderId="208" xfId="0" applyFont="1" applyBorder="1">
      <alignment vertical="center"/>
    </xf>
    <xf numFmtId="0" fontId="50" fillId="0" borderId="209" xfId="0" applyFont="1" applyBorder="1">
      <alignment vertical="center"/>
    </xf>
    <xf numFmtId="0" fontId="55" fillId="0" borderId="209" xfId="0" applyFont="1" applyBorder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55" fillId="0" borderId="126" xfId="0" applyFont="1" applyBorder="1" applyAlignment="1">
      <alignment horizontal="left" vertical="center"/>
    </xf>
    <xf numFmtId="0" fontId="10" fillId="0" borderId="126" xfId="0" applyFont="1" applyBorder="1" applyAlignment="1">
      <alignment horizontal="left" vertical="center" shrinkToFit="1"/>
    </xf>
    <xf numFmtId="0" fontId="10" fillId="0" borderId="146" xfId="0" applyFont="1" applyBorder="1" applyAlignment="1">
      <alignment horizontal="left" vertical="center" shrinkToFit="1"/>
    </xf>
    <xf numFmtId="0" fontId="10" fillId="0" borderId="210" xfId="0" applyFont="1" applyBorder="1" applyAlignment="1">
      <alignment horizontal="center" vertical="center"/>
    </xf>
    <xf numFmtId="0" fontId="10" fillId="0" borderId="21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4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12" xfId="0" applyFont="1" applyBorder="1" applyAlignment="1">
      <alignment horizontal="left" vertical="center"/>
    </xf>
    <xf numFmtId="0" fontId="10" fillId="0" borderId="146" xfId="0" applyFont="1" applyBorder="1" applyAlignment="1">
      <alignment horizontal="left" vertical="center"/>
    </xf>
    <xf numFmtId="0" fontId="0" fillId="0" borderId="213" xfId="0" applyBorder="1">
      <alignment vertical="center"/>
    </xf>
    <xf numFmtId="0" fontId="0" fillId="0" borderId="214" xfId="0" applyBorder="1">
      <alignment vertical="center"/>
    </xf>
    <xf numFmtId="0" fontId="16" fillId="0" borderId="213" xfId="0" applyFont="1" applyBorder="1">
      <alignment vertical="center"/>
    </xf>
    <xf numFmtId="0" fontId="50" fillId="0" borderId="215" xfId="0" applyFont="1" applyBorder="1">
      <alignment vertical="center"/>
    </xf>
    <xf numFmtId="0" fontId="55" fillId="0" borderId="119" xfId="0" applyFont="1" applyBorder="1" applyAlignment="1">
      <alignment horizontal="left" vertical="center"/>
    </xf>
    <xf numFmtId="0" fontId="10" fillId="0" borderId="119" xfId="0" applyFont="1" applyBorder="1" applyAlignment="1">
      <alignment horizontal="left" vertical="center" shrinkToFit="1"/>
    </xf>
    <xf numFmtId="0" fontId="10" fillId="0" borderId="216" xfId="0" applyFont="1" applyBorder="1" applyAlignment="1">
      <alignment horizontal="left" vertical="center" shrinkToFit="1"/>
    </xf>
    <xf numFmtId="0" fontId="10" fillId="0" borderId="186" xfId="0" applyFont="1" applyBorder="1" applyAlignment="1">
      <alignment horizontal="center" vertical="center"/>
    </xf>
    <xf numFmtId="0" fontId="10" fillId="0" borderId="187" xfId="0" applyFont="1" applyBorder="1" applyAlignment="1">
      <alignment horizontal="center" vertical="center"/>
    </xf>
    <xf numFmtId="0" fontId="10" fillId="0" borderId="185" xfId="0" applyFont="1" applyBorder="1" applyAlignment="1">
      <alignment horizontal="center" vertical="center"/>
    </xf>
    <xf numFmtId="0" fontId="10" fillId="0" borderId="216" xfId="0" applyFont="1" applyBorder="1" applyAlignment="1">
      <alignment horizontal="center" vertical="center"/>
    </xf>
    <xf numFmtId="0" fontId="10" fillId="0" borderId="121" xfId="0" applyFont="1" applyBorder="1" applyAlignment="1">
      <alignment horizontal="center" vertical="center"/>
    </xf>
    <xf numFmtId="0" fontId="10" fillId="0" borderId="187" xfId="0" applyFont="1" applyBorder="1" applyAlignment="1">
      <alignment horizontal="left" vertical="center"/>
    </xf>
    <xf numFmtId="0" fontId="10" fillId="0" borderId="216" xfId="0" applyFont="1" applyBorder="1" applyAlignment="1">
      <alignment horizontal="left" vertical="center"/>
    </xf>
    <xf numFmtId="0" fontId="0" fillId="0" borderId="145" xfId="0" applyBorder="1">
      <alignment vertical="center"/>
    </xf>
    <xf numFmtId="0" fontId="0" fillId="0" borderId="87" xfId="0" applyBorder="1">
      <alignment vertical="center"/>
    </xf>
    <xf numFmtId="0" fontId="16" fillId="0" borderId="145" xfId="0" applyFont="1" applyBorder="1">
      <alignment vertical="center"/>
    </xf>
    <xf numFmtId="0" fontId="50" fillId="0" borderId="140" xfId="0" applyFont="1" applyBorder="1">
      <alignment vertical="center"/>
    </xf>
    <xf numFmtId="0" fontId="55" fillId="0" borderId="151" xfId="0" applyFont="1" applyBorder="1" applyAlignment="1">
      <alignment horizontal="left" vertical="center"/>
    </xf>
    <xf numFmtId="0" fontId="10" fillId="0" borderId="151" xfId="0" applyFont="1" applyBorder="1" applyAlignment="1">
      <alignment horizontal="left" vertical="center" shrinkToFit="1"/>
    </xf>
    <xf numFmtId="0" fontId="10" fillId="0" borderId="218" xfId="0" applyFont="1" applyBorder="1" applyAlignment="1">
      <alignment horizontal="left" vertical="center" shrinkToFit="1"/>
    </xf>
    <xf numFmtId="0" fontId="10" fillId="0" borderId="219" xfId="0" applyFont="1" applyBorder="1" applyAlignment="1">
      <alignment horizontal="center" vertical="center"/>
    </xf>
    <xf numFmtId="0" fontId="10" fillId="0" borderId="220" xfId="0" applyFont="1" applyBorder="1" applyAlignment="1">
      <alignment horizontal="center" vertical="center"/>
    </xf>
    <xf numFmtId="0" fontId="10" fillId="0" borderId="125" xfId="0" applyFont="1" applyBorder="1" applyAlignment="1">
      <alignment horizontal="center" vertical="center"/>
    </xf>
    <xf numFmtId="0" fontId="10" fillId="0" borderId="218" xfId="0" applyFont="1" applyBorder="1" applyAlignment="1">
      <alignment horizontal="center" vertical="center"/>
    </xf>
    <xf numFmtId="0" fontId="10" fillId="0" borderId="153" xfId="0" applyFont="1" applyBorder="1" applyAlignment="1">
      <alignment horizontal="center" vertical="center"/>
    </xf>
    <xf numFmtId="0" fontId="10" fillId="0" borderId="221" xfId="0" applyFont="1" applyBorder="1" applyAlignment="1">
      <alignment horizontal="left" vertical="center"/>
    </xf>
    <xf numFmtId="0" fontId="10" fillId="0" borderId="218" xfId="0" applyFont="1" applyBorder="1" applyAlignment="1">
      <alignment horizontal="left" vertical="center"/>
    </xf>
    <xf numFmtId="0" fontId="0" fillId="0" borderId="223" xfId="0" applyBorder="1">
      <alignment vertical="center"/>
    </xf>
    <xf numFmtId="0" fontId="0" fillId="0" borderId="224" xfId="0" applyBorder="1">
      <alignment vertical="center"/>
    </xf>
    <xf numFmtId="0" fontId="16" fillId="0" borderId="223" xfId="0" applyFont="1" applyBorder="1">
      <alignment vertical="center"/>
    </xf>
    <xf numFmtId="0" fontId="50" fillId="0" borderId="225" xfId="0" applyFont="1" applyBorder="1">
      <alignment vertical="center"/>
    </xf>
    <xf numFmtId="0" fontId="0" fillId="0" borderId="123" xfId="0" applyBorder="1">
      <alignment vertical="center"/>
    </xf>
    <xf numFmtId="0" fontId="0" fillId="0" borderId="185" xfId="0" applyBorder="1">
      <alignment vertical="center"/>
    </xf>
    <xf numFmtId="0" fontId="16" fillId="0" borderId="123" xfId="0" applyFont="1" applyBorder="1">
      <alignment vertical="center"/>
    </xf>
    <xf numFmtId="0" fontId="50" fillId="0" borderId="217" xfId="0" applyFont="1" applyBorder="1">
      <alignment vertical="center"/>
    </xf>
    <xf numFmtId="0" fontId="108" fillId="0" borderId="134" xfId="0" applyFont="1" applyBorder="1" applyAlignment="1">
      <alignment horizontal="left" vertical="center"/>
    </xf>
    <xf numFmtId="0" fontId="10" fillId="0" borderId="185" xfId="0" applyFont="1" applyBorder="1" applyAlignment="1">
      <alignment horizontal="left" vertical="center"/>
    </xf>
    <xf numFmtId="0" fontId="10" fillId="0" borderId="137" xfId="0" applyFont="1" applyBorder="1" applyAlignment="1">
      <alignment horizontal="center" vertical="center"/>
    </xf>
    <xf numFmtId="0" fontId="10" fillId="0" borderId="87" xfId="0" applyFont="1" applyBorder="1" applyAlignment="1">
      <alignment horizontal="left" vertical="center"/>
    </xf>
    <xf numFmtId="0" fontId="108" fillId="0" borderId="126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8" fillId="0" borderId="119" xfId="0" applyFont="1" applyBorder="1" applyAlignment="1">
      <alignment horizontal="left" vertical="center"/>
    </xf>
    <xf numFmtId="0" fontId="10" fillId="0" borderId="226" xfId="0" applyFont="1" applyBorder="1" applyAlignment="1">
      <alignment horizontal="center" vertical="center"/>
    </xf>
    <xf numFmtId="0" fontId="108" fillId="0" borderId="151" xfId="0" applyFont="1" applyBorder="1" applyAlignment="1">
      <alignment horizontal="left" vertical="center"/>
    </xf>
    <xf numFmtId="0" fontId="10" fillId="0" borderId="125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56" fillId="0" borderId="0" xfId="0" applyFont="1">
      <alignment vertical="center"/>
    </xf>
    <xf numFmtId="0" fontId="0" fillId="0" borderId="0" xfId="0" applyAlignment="1"/>
    <xf numFmtId="0" fontId="14" fillId="0" borderId="0" xfId="0" applyFont="1" applyAlignment="1"/>
    <xf numFmtId="0" fontId="77" fillId="0" borderId="0" xfId="0" applyFont="1" applyAlignment="1"/>
    <xf numFmtId="0" fontId="56" fillId="0" borderId="0" xfId="0" applyFont="1" applyAlignment="1"/>
    <xf numFmtId="0" fontId="109" fillId="0" borderId="136" xfId="0" applyFont="1" applyBorder="1">
      <alignment vertical="center"/>
    </xf>
    <xf numFmtId="0" fontId="83" fillId="0" borderId="136" xfId="0" applyFont="1" applyBorder="1">
      <alignment vertical="center"/>
    </xf>
    <xf numFmtId="0" fontId="83" fillId="0" borderId="136" xfId="0" applyFont="1" applyBorder="1" applyAlignment="1">
      <alignment vertical="center" shrinkToFit="1"/>
    </xf>
    <xf numFmtId="0" fontId="0" fillId="0" borderId="23" xfId="0" applyBorder="1" applyAlignment="1">
      <alignment horizontal="center" vertical="center"/>
    </xf>
    <xf numFmtId="0" fontId="109" fillId="0" borderId="23" xfId="0" applyFont="1" applyBorder="1">
      <alignment vertical="center"/>
    </xf>
    <xf numFmtId="0" fontId="84" fillId="0" borderId="23" xfId="0" applyFont="1" applyBorder="1" applyAlignment="1">
      <alignment horizontal="center" vertical="center"/>
    </xf>
    <xf numFmtId="0" fontId="70" fillId="0" borderId="0" xfId="0" applyFont="1" applyAlignment="1">
      <alignment horizontal="right" vertical="center"/>
    </xf>
    <xf numFmtId="0" fontId="110" fillId="0" borderId="0" xfId="0" applyFont="1" applyAlignment="1">
      <alignment horizontal="right" vertical="center"/>
    </xf>
    <xf numFmtId="0" fontId="18" fillId="0" borderId="0" xfId="0" applyFont="1" applyAlignment="1">
      <alignment horizontal="center"/>
    </xf>
    <xf numFmtId="0" fontId="82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78" fillId="0" borderId="136" xfId="0" applyFont="1" applyBorder="1" applyAlignment="1">
      <alignment horizontal="right" vertical="center"/>
    </xf>
    <xf numFmtId="0" fontId="78" fillId="0" borderId="0" xfId="0" applyFont="1" applyAlignment="1">
      <alignment horizontal="right" vertical="center"/>
    </xf>
    <xf numFmtId="0" fontId="111" fillId="0" borderId="0" xfId="0" applyFont="1" applyAlignment="1">
      <alignment horizontal="center" vertical="center"/>
    </xf>
    <xf numFmtId="0" fontId="82" fillId="0" borderId="153" xfId="0" applyFont="1" applyBorder="1">
      <alignment vertical="center"/>
    </xf>
    <xf numFmtId="0" fontId="87" fillId="0" borderId="153" xfId="0" applyFont="1" applyBorder="1" applyAlignment="1">
      <alignment horizontal="right" vertical="center"/>
    </xf>
    <xf numFmtId="0" fontId="90" fillId="0" borderId="153" xfId="0" applyFont="1" applyBorder="1">
      <alignment vertical="center"/>
    </xf>
    <xf numFmtId="0" fontId="0" fillId="0" borderId="153" xfId="0" applyBorder="1" applyAlignment="1">
      <alignment horizontal="center" vertical="center"/>
    </xf>
    <xf numFmtId="0" fontId="52" fillId="11" borderId="197" xfId="0" applyFont="1" applyFill="1" applyBorder="1" applyAlignment="1">
      <alignment horizontal="center" vertical="center" wrapText="1"/>
    </xf>
    <xf numFmtId="0" fontId="10" fillId="0" borderId="204" xfId="0" applyFont="1" applyBorder="1" applyAlignment="1">
      <alignment horizontal="left" vertical="center" shrinkToFit="1"/>
    </xf>
    <xf numFmtId="0" fontId="10" fillId="0" borderId="227" xfId="0" applyFont="1" applyBorder="1" applyAlignment="1">
      <alignment horizontal="left" vertical="center" shrinkToFit="1"/>
    </xf>
    <xf numFmtId="0" fontId="10" fillId="0" borderId="203" xfId="0" applyFont="1" applyBorder="1" applyAlignment="1">
      <alignment horizontal="left" vertical="center" shrinkToFit="1"/>
    </xf>
    <xf numFmtId="0" fontId="10" fillId="0" borderId="228" xfId="0" applyFont="1" applyBorder="1" applyAlignment="1">
      <alignment horizontal="center" vertical="center"/>
    </xf>
    <xf numFmtId="0" fontId="10" fillId="0" borderId="229" xfId="0" applyFont="1" applyBorder="1" applyAlignment="1">
      <alignment horizontal="center" vertical="center"/>
    </xf>
    <xf numFmtId="0" fontId="108" fillId="0" borderId="230" xfId="0" applyFont="1" applyBorder="1" applyAlignment="1">
      <alignment horizontal="left" vertical="center"/>
    </xf>
    <xf numFmtId="0" fontId="10" fillId="0" borderId="208" xfId="0" applyFont="1" applyBorder="1" applyAlignment="1">
      <alignment horizontal="left" vertical="center" shrinkToFit="1"/>
    </xf>
    <xf numFmtId="0" fontId="10" fillId="0" borderId="21" xfId="0" applyFont="1" applyBorder="1" applyAlignment="1">
      <alignment horizontal="left" vertical="center" shrinkToFit="1"/>
    </xf>
    <xf numFmtId="0" fontId="10" fillId="0" borderId="24" xfId="0" applyFont="1" applyBorder="1" applyAlignment="1">
      <alignment horizontal="left" vertical="center" shrinkToFit="1"/>
    </xf>
    <xf numFmtId="0" fontId="10" fillId="0" borderId="231" xfId="0" applyFont="1" applyBorder="1" applyAlignment="1">
      <alignment horizontal="center" vertical="center"/>
    </xf>
    <xf numFmtId="0" fontId="10" fillId="0" borderId="20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10" fillId="0" borderId="232" xfId="0" applyFont="1" applyBorder="1" applyAlignment="1">
      <alignment horizontal="center" vertical="center"/>
    </xf>
    <xf numFmtId="0" fontId="108" fillId="0" borderId="233" xfId="0" applyFont="1" applyBorder="1" applyAlignment="1">
      <alignment horizontal="left" vertical="center"/>
    </xf>
    <xf numFmtId="0" fontId="10" fillId="0" borderId="213" xfId="0" applyFont="1" applyBorder="1" applyAlignment="1">
      <alignment horizontal="left" vertical="center" shrinkToFit="1"/>
    </xf>
    <xf numFmtId="0" fontId="10" fillId="0" borderId="234" xfId="0" applyFont="1" applyBorder="1" applyAlignment="1">
      <alignment horizontal="left" vertical="center" shrinkToFit="1"/>
    </xf>
    <xf numFmtId="0" fontId="10" fillId="0" borderId="235" xfId="0" applyFont="1" applyBorder="1" applyAlignment="1">
      <alignment horizontal="left" vertical="center" shrinkToFit="1"/>
    </xf>
    <xf numFmtId="0" fontId="10" fillId="0" borderId="236" xfId="0" applyFont="1" applyBorder="1" applyAlignment="1">
      <alignment horizontal="center" vertical="center"/>
    </xf>
    <xf numFmtId="0" fontId="10" fillId="0" borderId="221" xfId="0" applyFont="1" applyBorder="1" applyAlignment="1">
      <alignment horizontal="center" vertical="center"/>
    </xf>
    <xf numFmtId="0" fontId="10" fillId="0" borderId="237" xfId="0" applyFont="1" applyBorder="1" applyAlignment="1">
      <alignment horizontal="center" vertical="center"/>
    </xf>
    <xf numFmtId="0" fontId="10" fillId="0" borderId="235" xfId="0" applyFont="1" applyBorder="1" applyAlignment="1">
      <alignment horizontal="center" vertical="center"/>
    </xf>
    <xf numFmtId="0" fontId="10" fillId="0" borderId="214" xfId="0" applyFont="1" applyBorder="1" applyAlignment="1">
      <alignment horizontal="left" vertical="center"/>
    </xf>
    <xf numFmtId="0" fontId="10" fillId="0" borderId="238" xfId="0" applyFont="1" applyBorder="1" applyAlignment="1">
      <alignment horizontal="center" vertical="center"/>
    </xf>
    <xf numFmtId="0" fontId="10" fillId="0" borderId="145" xfId="0" applyFont="1" applyBorder="1" applyAlignment="1">
      <alignment horizontal="left" vertical="center" shrinkToFit="1"/>
    </xf>
    <xf numFmtId="0" fontId="10" fillId="0" borderId="85" xfId="0" applyFont="1" applyBorder="1" applyAlignment="1">
      <alignment horizontal="left" vertical="center" shrinkToFit="1"/>
    </xf>
    <xf numFmtId="0" fontId="108" fillId="0" borderId="128" xfId="0" applyFont="1" applyBorder="1" applyAlignment="1">
      <alignment horizontal="left" vertical="center"/>
    </xf>
    <xf numFmtId="0" fontId="10" fillId="0" borderId="223" xfId="0" applyFont="1" applyBorder="1" applyAlignment="1">
      <alignment horizontal="left" vertical="center" shrinkToFit="1"/>
    </xf>
    <xf numFmtId="0" fontId="10" fillId="0" borderId="239" xfId="0" applyFont="1" applyBorder="1" applyAlignment="1">
      <alignment horizontal="left" vertical="center" shrinkToFit="1"/>
    </xf>
    <xf numFmtId="0" fontId="10" fillId="0" borderId="240" xfId="0" applyFont="1" applyBorder="1" applyAlignment="1">
      <alignment horizontal="left" vertical="center" shrinkToFit="1"/>
    </xf>
    <xf numFmtId="0" fontId="10" fillId="0" borderId="241" xfId="0" applyFont="1" applyBorder="1" applyAlignment="1">
      <alignment horizontal="center" vertical="center"/>
    </xf>
    <xf numFmtId="0" fontId="10" fillId="0" borderId="212" xfId="0" applyFont="1" applyBorder="1" applyAlignment="1">
      <alignment horizontal="center" vertical="center"/>
    </xf>
    <xf numFmtId="0" fontId="10" fillId="0" borderId="129" xfId="0" applyFont="1" applyBorder="1" applyAlignment="1">
      <alignment horizontal="center" vertical="center"/>
    </xf>
    <xf numFmtId="0" fontId="10" fillId="0" borderId="240" xfId="0" applyFont="1" applyBorder="1" applyAlignment="1">
      <alignment horizontal="center" vertical="center"/>
    </xf>
    <xf numFmtId="0" fontId="10" fillId="0" borderId="224" xfId="0" applyFont="1" applyBorder="1" applyAlignment="1">
      <alignment horizontal="left" vertical="center"/>
    </xf>
    <xf numFmtId="0" fontId="10" fillId="0" borderId="130" xfId="0" applyFont="1" applyBorder="1" applyAlignment="1">
      <alignment horizontal="center" vertical="center"/>
    </xf>
    <xf numFmtId="0" fontId="10" fillId="0" borderId="123" xfId="0" applyFont="1" applyBorder="1" applyAlignment="1">
      <alignment horizontal="left" vertical="center" shrinkToFit="1"/>
    </xf>
    <xf numFmtId="0" fontId="10" fillId="0" borderId="122" xfId="0" applyFont="1" applyBorder="1" applyAlignment="1">
      <alignment horizontal="left" vertical="center" shrinkToFit="1"/>
    </xf>
    <xf numFmtId="0" fontId="77" fillId="0" borderId="0" xfId="0" applyFont="1">
      <alignment vertical="center"/>
    </xf>
    <xf numFmtId="0" fontId="12" fillId="0" borderId="117" xfId="0" applyFont="1" applyBorder="1" applyAlignment="1">
      <alignment vertical="center" wrapText="1"/>
    </xf>
    <xf numFmtId="0" fontId="54" fillId="0" borderId="111" xfId="0" applyFont="1" applyBorder="1" applyAlignment="1">
      <alignment vertical="center" wrapText="1"/>
    </xf>
    <xf numFmtId="0" fontId="12" fillId="0" borderId="242" xfId="0" applyFont="1" applyBorder="1" applyAlignment="1">
      <alignment horizontal="center" vertical="center" wrapText="1"/>
    </xf>
    <xf numFmtId="0" fontId="72" fillId="0" borderId="132" xfId="0" applyFont="1" applyBorder="1">
      <alignment vertical="center"/>
    </xf>
    <xf numFmtId="0" fontId="72" fillId="0" borderId="133" xfId="0" applyFont="1" applyBorder="1">
      <alignment vertical="center"/>
    </xf>
    <xf numFmtId="0" fontId="85" fillId="0" borderId="135" xfId="0" applyFont="1" applyBorder="1" applyAlignment="1">
      <alignment vertical="center" wrapText="1"/>
    </xf>
    <xf numFmtId="0" fontId="72" fillId="0" borderId="143" xfId="0" applyFont="1" applyBorder="1" applyAlignment="1">
      <alignment horizontal="right" vertical="center"/>
    </xf>
    <xf numFmtId="0" fontId="72" fillId="0" borderId="144" xfId="0" applyFont="1" applyBorder="1">
      <alignment vertical="center"/>
    </xf>
    <xf numFmtId="0" fontId="72" fillId="0" borderId="135" xfId="0" applyFont="1" applyBorder="1" applyAlignment="1">
      <alignment vertical="center" wrapText="1"/>
    </xf>
    <xf numFmtId="178" fontId="15" fillId="0" borderId="120" xfId="0" quotePrefix="1" applyNumberFormat="1" applyFont="1" applyBorder="1" applyAlignment="1">
      <alignment horizontal="center" vertical="center"/>
    </xf>
    <xf numFmtId="0" fontId="11" fillId="0" borderId="172" xfId="0" applyFont="1" applyBorder="1">
      <alignment vertical="center"/>
    </xf>
    <xf numFmtId="0" fontId="41" fillId="0" borderId="0" xfId="0" applyFont="1" applyProtection="1">
      <alignment vertical="center"/>
      <protection locked="0"/>
    </xf>
    <xf numFmtId="179" fontId="97" fillId="0" borderId="159" xfId="0" applyNumberFormat="1" applyFont="1" applyBorder="1" applyAlignment="1" applyProtection="1">
      <alignment vertical="center" wrapText="1"/>
      <protection locked="0"/>
    </xf>
    <xf numFmtId="0" fontId="99" fillId="0" borderId="159" xfId="0" applyFont="1" applyBorder="1" applyAlignment="1" applyProtection="1">
      <alignment vertical="center" wrapText="1"/>
      <protection locked="0"/>
    </xf>
    <xf numFmtId="0" fontId="100" fillId="0" borderId="159" xfId="0" applyFont="1" applyBorder="1" applyAlignment="1" applyProtection="1">
      <alignment vertical="center" wrapText="1"/>
      <protection locked="0"/>
    </xf>
    <xf numFmtId="0" fontId="78" fillId="0" borderId="0" xfId="0" applyFont="1" applyProtection="1">
      <alignment vertical="center"/>
      <protection locked="0"/>
    </xf>
    <xf numFmtId="0" fontId="11" fillId="0" borderId="0" xfId="0" applyFont="1" applyAlignment="1">
      <alignment vertical="top"/>
    </xf>
    <xf numFmtId="0" fontId="0" fillId="4" borderId="0" xfId="0" applyFill="1" applyAlignment="1">
      <alignment vertical="top"/>
    </xf>
    <xf numFmtId="0" fontId="12" fillId="0" borderId="0" xfId="0" applyFont="1" applyAlignment="1">
      <alignment vertical="top"/>
    </xf>
    <xf numFmtId="0" fontId="12" fillId="2" borderId="0" xfId="0" applyFont="1" applyFill="1" applyAlignment="1">
      <alignment vertical="top" shrinkToFit="1"/>
    </xf>
    <xf numFmtId="0" fontId="71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112" fillId="0" borderId="0" xfId="0" applyFont="1">
      <alignment vertical="center"/>
    </xf>
    <xf numFmtId="49" fontId="28" fillId="0" borderId="0" xfId="0" applyNumberFormat="1" applyFont="1">
      <alignment vertical="center"/>
    </xf>
    <xf numFmtId="49" fontId="9" fillId="0" borderId="0" xfId="0" applyNumberFormat="1" applyFont="1" applyAlignment="1">
      <alignment horizontal="left" vertical="center"/>
    </xf>
    <xf numFmtId="49" fontId="27" fillId="0" borderId="0" xfId="0" applyNumberFormat="1" applyFont="1">
      <alignment vertical="center"/>
    </xf>
    <xf numFmtId="49" fontId="8" fillId="2" borderId="0" xfId="0" applyNumberFormat="1" applyFont="1" applyFill="1" applyAlignment="1">
      <alignment horizontal="left" vertical="center"/>
    </xf>
    <xf numFmtId="178" fontId="84" fillId="0" borderId="120" xfId="0" quotePrefix="1" applyNumberFormat="1" applyFont="1" applyBorder="1" applyAlignment="1">
      <alignment horizontal="center" vertical="center" shrinkToFit="1"/>
    </xf>
    <xf numFmtId="178" fontId="15" fillId="0" borderId="151" xfId="0" applyNumberFormat="1" applyFont="1" applyBorder="1" applyAlignment="1">
      <alignment horizontal="center" vertical="center" shrinkToFit="1"/>
    </xf>
    <xf numFmtId="0" fontId="18" fillId="0" borderId="134" xfId="0" applyFont="1" applyBorder="1" applyAlignment="1">
      <alignment horizontal="left" vertical="center"/>
    </xf>
    <xf numFmtId="0" fontId="15" fillId="0" borderId="134" xfId="0" applyFont="1" applyBorder="1" applyAlignment="1">
      <alignment horizontal="left" vertical="center" shrinkToFit="1"/>
    </xf>
    <xf numFmtId="0" fontId="15" fillId="0" borderId="201" xfId="0" applyFont="1" applyBorder="1" applyAlignment="1">
      <alignment horizontal="left" vertical="center" shrinkToFit="1"/>
    </xf>
    <xf numFmtId="0" fontId="15" fillId="0" borderId="202" xfId="0" applyFont="1" applyBorder="1" applyAlignment="1">
      <alignment horizontal="center" vertical="center" shrinkToFit="1"/>
    </xf>
    <xf numFmtId="0" fontId="18" fillId="0" borderId="126" xfId="0" applyFont="1" applyBorder="1" applyAlignment="1">
      <alignment horizontal="left" vertical="center"/>
    </xf>
    <xf numFmtId="0" fontId="15" fillId="0" borderId="126" xfId="0" applyFont="1" applyBorder="1" applyAlignment="1">
      <alignment horizontal="left" vertical="center" shrinkToFit="1"/>
    </xf>
    <xf numFmtId="0" fontId="15" fillId="0" borderId="146" xfId="0" applyFont="1" applyBorder="1" applyAlignment="1">
      <alignment horizontal="left" vertical="center" shrinkToFit="1"/>
    </xf>
    <xf numFmtId="0" fontId="15" fillId="0" borderId="210" xfId="0" applyFont="1" applyBorder="1" applyAlignment="1">
      <alignment horizontal="center" vertical="center" shrinkToFit="1"/>
    </xf>
    <xf numFmtId="0" fontId="18" fillId="0" borderId="119" xfId="0" applyFont="1" applyBorder="1" applyAlignment="1">
      <alignment horizontal="left" vertical="center"/>
    </xf>
    <xf numFmtId="0" fontId="15" fillId="0" borderId="119" xfId="0" applyFont="1" applyBorder="1" applyAlignment="1">
      <alignment horizontal="left" vertical="center" shrinkToFit="1"/>
    </xf>
    <xf numFmtId="0" fontId="15" fillId="0" borderId="216" xfId="0" applyFont="1" applyBorder="1" applyAlignment="1">
      <alignment horizontal="left" vertical="center" shrinkToFit="1"/>
    </xf>
    <xf numFmtId="0" fontId="15" fillId="0" borderId="186" xfId="0" applyFont="1" applyBorder="1" applyAlignment="1">
      <alignment horizontal="center" vertical="center" shrinkToFit="1"/>
    </xf>
    <xf numFmtId="0" fontId="18" fillId="0" borderId="151" xfId="0" applyFont="1" applyBorder="1" applyAlignment="1">
      <alignment horizontal="left" vertical="center"/>
    </xf>
    <xf numFmtId="0" fontId="15" fillId="0" borderId="151" xfId="0" applyFont="1" applyBorder="1" applyAlignment="1">
      <alignment horizontal="left" vertical="center" shrinkToFit="1"/>
    </xf>
    <xf numFmtId="0" fontId="15" fillId="0" borderId="218" xfId="0" applyFont="1" applyBorder="1" applyAlignment="1">
      <alignment horizontal="left" vertical="center" shrinkToFit="1"/>
    </xf>
    <xf numFmtId="0" fontId="15" fillId="0" borderId="219" xfId="0" applyFont="1" applyBorder="1" applyAlignment="1">
      <alignment horizontal="center" vertical="center" shrinkToFit="1"/>
    </xf>
    <xf numFmtId="0" fontId="52" fillId="0" borderId="134" xfId="0" applyFont="1" applyBorder="1" applyAlignment="1">
      <alignment horizontal="left" vertical="center"/>
    </xf>
    <xf numFmtId="0" fontId="52" fillId="0" borderId="126" xfId="0" applyFont="1" applyBorder="1" applyAlignment="1">
      <alignment horizontal="left" vertical="center"/>
    </xf>
    <xf numFmtId="0" fontId="52" fillId="0" borderId="119" xfId="0" applyFont="1" applyBorder="1" applyAlignment="1">
      <alignment horizontal="left" vertical="center"/>
    </xf>
    <xf numFmtId="0" fontId="52" fillId="0" borderId="151" xfId="0" applyFont="1" applyBorder="1" applyAlignment="1">
      <alignment horizontal="left" vertical="center"/>
    </xf>
    <xf numFmtId="0" fontId="83" fillId="15" borderId="23" xfId="0" applyFont="1" applyFill="1" applyBorder="1" applyAlignment="1">
      <alignment horizontal="center" vertical="center"/>
    </xf>
    <xf numFmtId="0" fontId="12" fillId="4" borderId="246" xfId="0" applyFont="1" applyFill="1" applyBorder="1" applyAlignment="1" applyProtection="1">
      <alignment horizontal="center" vertical="center"/>
      <protection locked="0"/>
    </xf>
    <xf numFmtId="0" fontId="62" fillId="0" borderId="247" xfId="0" applyFont="1" applyBorder="1" applyAlignment="1">
      <alignment horizontal="center" vertical="center"/>
    </xf>
    <xf numFmtId="0" fontId="12" fillId="4" borderId="21" xfId="0" applyFont="1" applyFill="1" applyBorder="1" applyAlignment="1" applyProtection="1">
      <alignment horizontal="center" vertical="center"/>
      <protection locked="0"/>
    </xf>
    <xf numFmtId="0" fontId="12" fillId="4" borderId="80" xfId="0" applyFont="1" applyFill="1" applyBorder="1" applyAlignment="1" applyProtection="1">
      <alignment horizontal="center" vertical="center"/>
      <protection locked="0"/>
    </xf>
    <xf numFmtId="0" fontId="72" fillId="0" borderId="118" xfId="0" applyFont="1" applyBorder="1" applyAlignment="1">
      <alignment horizontal="left" vertical="center"/>
    </xf>
    <xf numFmtId="0" fontId="72" fillId="0" borderId="129" xfId="0" applyFont="1" applyBorder="1" applyAlignment="1">
      <alignment horizontal="left" vertical="center"/>
    </xf>
    <xf numFmtId="0" fontId="72" fillId="0" borderId="129" xfId="0" applyFont="1" applyBorder="1" applyAlignment="1">
      <alignment horizontal="left" vertical="center" wrapText="1"/>
    </xf>
    <xf numFmtId="0" fontId="84" fillId="0" borderId="0" xfId="0" applyFont="1" applyBorder="1" applyAlignment="1">
      <alignment horizontal="left" vertical="center" shrinkToFit="1"/>
    </xf>
    <xf numFmtId="0" fontId="84" fillId="0" borderId="0" xfId="0" applyFont="1" applyBorder="1" applyAlignment="1">
      <alignment horizontal="center" vertical="center"/>
    </xf>
    <xf numFmtId="0" fontId="72" fillId="0" borderId="118" xfId="0" applyFont="1" applyBorder="1">
      <alignment vertical="center"/>
    </xf>
    <xf numFmtId="0" fontId="72" fillId="0" borderId="129" xfId="0" applyFont="1" applyBorder="1" applyAlignment="1">
      <alignment horizontal="right" vertical="center"/>
    </xf>
    <xf numFmtId="0" fontId="10" fillId="0" borderId="203" xfId="0" applyFont="1" applyBorder="1" applyAlignment="1">
      <alignment horizontal="center" vertical="center" shrinkToFit="1"/>
    </xf>
    <xf numFmtId="0" fontId="10" fillId="0" borderId="206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209" xfId="0" applyFont="1" applyBorder="1" applyAlignment="1">
      <alignment horizontal="center" vertical="center" shrinkToFit="1"/>
    </xf>
    <xf numFmtId="0" fontId="10" fillId="0" borderId="235" xfId="0" applyFont="1" applyBorder="1" applyAlignment="1">
      <alignment horizontal="center" vertical="center" shrinkToFit="1"/>
    </xf>
    <xf numFmtId="0" fontId="10" fillId="0" borderId="215" xfId="0" applyFont="1" applyBorder="1" applyAlignment="1">
      <alignment horizontal="center" vertical="center" shrinkToFit="1"/>
    </xf>
    <xf numFmtId="0" fontId="10" fillId="0" borderId="201" xfId="0" applyFont="1" applyBorder="1" applyAlignment="1">
      <alignment horizontal="center" vertical="center" shrinkToFit="1"/>
    </xf>
    <xf numFmtId="0" fontId="10" fillId="0" borderId="140" xfId="0" applyFont="1" applyBorder="1" applyAlignment="1">
      <alignment horizontal="center" vertical="center" shrinkToFit="1"/>
    </xf>
    <xf numFmtId="0" fontId="10" fillId="0" borderId="240" xfId="0" applyFont="1" applyBorder="1" applyAlignment="1">
      <alignment horizontal="center" vertical="center" shrinkToFit="1"/>
    </xf>
    <xf numFmtId="0" fontId="10" fillId="0" borderId="225" xfId="0" applyFont="1" applyBorder="1" applyAlignment="1">
      <alignment horizontal="center" vertical="center" shrinkToFit="1"/>
    </xf>
    <xf numFmtId="0" fontId="10" fillId="0" borderId="216" xfId="0" applyFont="1" applyBorder="1" applyAlignment="1">
      <alignment horizontal="center" vertical="center" shrinkToFit="1"/>
    </xf>
    <xf numFmtId="0" fontId="10" fillId="0" borderId="217" xfId="0" applyFont="1" applyBorder="1" applyAlignment="1">
      <alignment horizontal="center" vertical="center" shrinkToFit="1"/>
    </xf>
    <xf numFmtId="0" fontId="10" fillId="0" borderId="146" xfId="0" applyFont="1" applyBorder="1" applyAlignment="1">
      <alignment horizontal="center" vertical="center" shrinkToFit="1"/>
    </xf>
    <xf numFmtId="0" fontId="10" fillId="0" borderId="147" xfId="0" applyFont="1" applyBorder="1" applyAlignment="1">
      <alignment horizontal="center" vertical="center" shrinkToFit="1"/>
    </xf>
    <xf numFmtId="0" fontId="10" fillId="0" borderId="218" xfId="0" applyFont="1" applyBorder="1" applyAlignment="1">
      <alignment horizontal="center" vertical="center" shrinkToFit="1"/>
    </xf>
    <xf numFmtId="0" fontId="10" fillId="0" borderId="222" xfId="0" applyFont="1" applyBorder="1" applyAlignment="1">
      <alignment horizontal="center" vertical="center" shrinkToFit="1"/>
    </xf>
    <xf numFmtId="0" fontId="10" fillId="0" borderId="229" xfId="0" applyFont="1" applyBorder="1" applyAlignment="1">
      <alignment horizontal="center" vertical="center" shrinkToFit="1"/>
    </xf>
    <xf numFmtId="0" fontId="10" fillId="0" borderId="207" xfId="0" applyFont="1" applyBorder="1" applyAlignment="1">
      <alignment horizontal="center" vertical="center" shrinkToFit="1"/>
    </xf>
    <xf numFmtId="0" fontId="10" fillId="0" borderId="221" xfId="0" applyFont="1" applyBorder="1" applyAlignment="1">
      <alignment horizontal="center" vertical="center" shrinkToFit="1"/>
    </xf>
    <xf numFmtId="0" fontId="10" fillId="0" borderId="139" xfId="0" applyFont="1" applyBorder="1" applyAlignment="1">
      <alignment horizontal="center" vertical="center" shrinkToFit="1"/>
    </xf>
    <xf numFmtId="0" fontId="10" fillId="0" borderId="212" xfId="0" applyFont="1" applyBorder="1" applyAlignment="1">
      <alignment horizontal="center" vertical="center" shrinkToFit="1"/>
    </xf>
    <xf numFmtId="0" fontId="10" fillId="0" borderId="187" xfId="0" applyFont="1" applyBorder="1" applyAlignment="1">
      <alignment horizontal="center" vertical="center" shrinkToFit="1"/>
    </xf>
    <xf numFmtId="0" fontId="15" fillId="4" borderId="9" xfId="0" applyFont="1" applyFill="1" applyBorder="1" applyAlignment="1" applyProtection="1">
      <alignment vertical="top" wrapText="1"/>
      <protection locked="0"/>
    </xf>
    <xf numFmtId="0" fontId="20" fillId="13" borderId="0" xfId="0" applyFont="1" applyFill="1" applyAlignment="1">
      <alignment horizontal="center" vertical="center" wrapText="1"/>
    </xf>
    <xf numFmtId="0" fontId="15" fillId="4" borderId="10" xfId="0" applyFont="1" applyFill="1" applyBorder="1" applyAlignment="1" applyProtection="1">
      <alignment horizontal="center" vertical="center" wrapText="1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20" fillId="13" borderId="57" xfId="0" applyFont="1" applyFill="1" applyBorder="1" applyAlignment="1">
      <alignment horizontal="center" wrapText="1"/>
    </xf>
    <xf numFmtId="0" fontId="117" fillId="0" borderId="0" xfId="0" applyFont="1">
      <alignment vertical="center"/>
    </xf>
    <xf numFmtId="183" fontId="9" fillId="4" borderId="14" xfId="0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horizontal="center" vertical="center"/>
    </xf>
    <xf numFmtId="0" fontId="119" fillId="2" borderId="0" xfId="0" applyFont="1" applyFill="1" applyBorder="1" applyAlignment="1">
      <alignment horizontal="center" vertical="center" shrinkToFit="1"/>
    </xf>
    <xf numFmtId="0" fontId="20" fillId="13" borderId="0" xfId="0" applyFont="1" applyFill="1" applyBorder="1" applyAlignment="1">
      <alignment horizontal="center" wrapText="1"/>
    </xf>
    <xf numFmtId="0" fontId="54" fillId="13" borderId="0" xfId="0" applyFont="1" applyFill="1" applyBorder="1" applyAlignment="1">
      <alignment horizontal="center" vertical="center" wrapText="1"/>
    </xf>
    <xf numFmtId="0" fontId="45" fillId="11" borderId="251" xfId="0" applyFont="1" applyFill="1" applyBorder="1" applyAlignment="1">
      <alignment horizontal="center" vertical="center" wrapText="1"/>
    </xf>
    <xf numFmtId="0" fontId="59" fillId="11" borderId="252" xfId="0" applyFont="1" applyFill="1" applyBorder="1" applyAlignment="1">
      <alignment horizontal="center" vertical="center" wrapText="1"/>
    </xf>
    <xf numFmtId="0" fontId="12" fillId="4" borderId="253" xfId="0" applyFont="1" applyFill="1" applyBorder="1" applyAlignment="1" applyProtection="1">
      <alignment horizontal="left" vertical="center" shrinkToFit="1"/>
      <protection locked="0"/>
    </xf>
    <xf numFmtId="0" fontId="12" fillId="4" borderId="254" xfId="0" applyFont="1" applyFill="1" applyBorder="1" applyAlignment="1" applyProtection="1">
      <alignment horizontal="left" vertical="center" shrinkToFit="1"/>
      <protection locked="0"/>
    </xf>
    <xf numFmtId="0" fontId="12" fillId="4" borderId="257" xfId="0" applyFont="1" applyFill="1" applyBorder="1" applyAlignment="1" applyProtection="1">
      <alignment horizontal="left" vertical="center" shrinkToFit="1"/>
      <protection locked="0"/>
    </xf>
    <xf numFmtId="0" fontId="120" fillId="2" borderId="0" xfId="0" applyFont="1" applyFill="1">
      <alignment vertical="center"/>
    </xf>
    <xf numFmtId="0" fontId="121" fillId="2" borderId="0" xfId="0" applyFont="1" applyFill="1">
      <alignment vertical="center"/>
    </xf>
    <xf numFmtId="0" fontId="65" fillId="2" borderId="0" xfId="0" applyFont="1" applyFill="1">
      <alignment vertical="center"/>
    </xf>
    <xf numFmtId="0" fontId="64" fillId="7" borderId="0" xfId="0" applyFont="1" applyFill="1">
      <alignment vertical="center"/>
    </xf>
    <xf numFmtId="0" fontId="64" fillId="2" borderId="0" xfId="0" applyFont="1" applyFill="1">
      <alignment vertical="center"/>
    </xf>
    <xf numFmtId="0" fontId="122" fillId="2" borderId="0" xfId="0" applyFont="1" applyFill="1">
      <alignment vertical="center"/>
    </xf>
    <xf numFmtId="0" fontId="122" fillId="0" borderId="0" xfId="0" applyFont="1">
      <alignment vertical="center"/>
    </xf>
    <xf numFmtId="0" fontId="65" fillId="0" borderId="0" xfId="0" applyFont="1">
      <alignment vertical="center"/>
    </xf>
    <xf numFmtId="0" fontId="122" fillId="0" borderId="0" xfId="0" applyFont="1" applyAlignment="1"/>
    <xf numFmtId="0" fontId="64" fillId="0" borderId="0" xfId="0" applyFont="1">
      <alignment vertical="center"/>
    </xf>
    <xf numFmtId="0" fontId="64" fillId="0" borderId="0" xfId="0" applyFont="1" applyAlignment="1"/>
    <xf numFmtId="0" fontId="62" fillId="0" borderId="94" xfId="0" applyFont="1" applyBorder="1" applyAlignment="1">
      <alignment horizontal="center" vertical="center"/>
    </xf>
    <xf numFmtId="0" fontId="62" fillId="0" borderId="100" xfId="0" applyFont="1" applyBorder="1" applyAlignment="1">
      <alignment horizontal="center" vertical="center"/>
    </xf>
    <xf numFmtId="0" fontId="9" fillId="4" borderId="260" xfId="0" applyFont="1" applyFill="1" applyBorder="1" applyAlignment="1" applyProtection="1">
      <alignment horizontal="center" vertical="center"/>
      <protection locked="0"/>
    </xf>
    <xf numFmtId="0" fontId="9" fillId="4" borderId="261" xfId="0" applyFont="1" applyFill="1" applyBorder="1" applyAlignment="1" applyProtection="1">
      <alignment horizontal="center" vertical="center"/>
      <protection locked="0"/>
    </xf>
    <xf numFmtId="0" fontId="9" fillId="4" borderId="262" xfId="0" applyFont="1" applyFill="1" applyBorder="1" applyAlignment="1" applyProtection="1">
      <alignment horizontal="center" vertical="center"/>
      <protection locked="0"/>
    </xf>
    <xf numFmtId="179" fontId="33" fillId="0" borderId="113" xfId="0" applyNumberFormat="1" applyFont="1" applyBorder="1" applyAlignment="1">
      <alignment vertical="center" wrapText="1"/>
    </xf>
    <xf numFmtId="0" fontId="10" fillId="0" borderId="0" xfId="0" applyFont="1">
      <alignment vertical="center"/>
    </xf>
    <xf numFmtId="0" fontId="106" fillId="0" borderId="0" xfId="0" applyFont="1" applyAlignment="1">
      <alignment vertical="top"/>
    </xf>
    <xf numFmtId="179" fontId="10" fillId="0" borderId="116" xfId="0" applyNumberFormat="1" applyFont="1" applyBorder="1" applyAlignment="1">
      <alignment vertical="center" wrapText="1"/>
    </xf>
    <xf numFmtId="0" fontId="79" fillId="0" borderId="0" xfId="0" applyFont="1" applyBorder="1" applyAlignment="1">
      <alignment horizontal="center" vertical="center" shrinkToFit="1"/>
    </xf>
    <xf numFmtId="0" fontId="79" fillId="0" borderId="0" xfId="0" applyFont="1" applyBorder="1" applyAlignment="1">
      <alignment horizontal="left" vertical="center" shrinkToFit="1"/>
    </xf>
    <xf numFmtId="0" fontId="79" fillId="0" borderId="0" xfId="0" applyFont="1" applyBorder="1" applyAlignment="1">
      <alignment horizontal="center" vertical="center"/>
    </xf>
    <xf numFmtId="0" fontId="79" fillId="0" borderId="0" xfId="0" applyFont="1" applyFill="1" applyBorder="1" applyAlignment="1">
      <alignment horizontal="center" vertical="center" shrinkToFit="1"/>
    </xf>
    <xf numFmtId="0" fontId="79" fillId="0" borderId="0" xfId="0" applyFont="1" applyFill="1" applyBorder="1" applyAlignment="1">
      <alignment horizontal="center" vertical="center"/>
    </xf>
    <xf numFmtId="0" fontId="79" fillId="0" borderId="0" xfId="0" applyFont="1" applyFill="1" applyBorder="1" applyAlignment="1">
      <alignment horizontal="left" vertical="center"/>
    </xf>
    <xf numFmtId="0" fontId="79" fillId="0" borderId="0" xfId="0" applyFont="1" applyFill="1" applyBorder="1" applyAlignment="1">
      <alignment horizontal="left" vertical="center" shrinkToFit="1"/>
    </xf>
    <xf numFmtId="0" fontId="10" fillId="0" borderId="266" xfId="0" applyFont="1" applyBorder="1" applyAlignment="1">
      <alignment horizontal="center" vertical="center"/>
    </xf>
    <xf numFmtId="0" fontId="10" fillId="0" borderId="267" xfId="0" applyFont="1" applyBorder="1" applyAlignment="1">
      <alignment horizontal="center" vertical="center"/>
    </xf>
    <xf numFmtId="0" fontId="10" fillId="0" borderId="268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10" fillId="0" borderId="269" xfId="0" applyFont="1" applyBorder="1" applyAlignment="1">
      <alignment horizontal="center" vertical="center"/>
    </xf>
    <xf numFmtId="0" fontId="15" fillId="0" borderId="135" xfId="0" applyFont="1" applyBorder="1" applyAlignment="1">
      <alignment horizontal="center" vertical="center" shrinkToFit="1"/>
    </xf>
    <xf numFmtId="0" fontId="15" fillId="0" borderId="127" xfId="0" applyFont="1" applyBorder="1" applyAlignment="1">
      <alignment horizontal="center" vertical="center" shrinkToFit="1"/>
    </xf>
    <xf numFmtId="0" fontId="15" fillId="0" borderId="269" xfId="0" applyFont="1" applyBorder="1" applyAlignment="1">
      <alignment horizontal="center" vertical="center" shrinkToFit="1"/>
    </xf>
    <xf numFmtId="0" fontId="15" fillId="0" borderId="271" xfId="0" applyFont="1" applyBorder="1" applyAlignment="1">
      <alignment horizontal="center" vertical="center" shrinkToFit="1"/>
    </xf>
    <xf numFmtId="0" fontId="52" fillId="5" borderId="0" xfId="0" applyFont="1" applyFill="1" applyBorder="1" applyAlignment="1">
      <alignment horizontal="center" vertical="center" wrapText="1"/>
    </xf>
    <xf numFmtId="182" fontId="52" fillId="11" borderId="0" xfId="0" applyNumberFormat="1" applyFont="1" applyFill="1" applyBorder="1" applyAlignment="1">
      <alignment horizontal="center" vertical="center" wrapText="1"/>
    </xf>
    <xf numFmtId="0" fontId="52" fillId="11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6" fillId="0" borderId="0" xfId="0" applyFont="1" applyBorder="1">
      <alignment vertical="center"/>
    </xf>
    <xf numFmtId="0" fontId="50" fillId="0" borderId="0" xfId="0" applyFont="1" applyBorder="1">
      <alignment vertical="center"/>
    </xf>
    <xf numFmtId="0" fontId="55" fillId="0" borderId="0" xfId="0" applyFont="1" applyBorder="1" applyAlignment="1">
      <alignment horizontal="left" vertical="center"/>
    </xf>
    <xf numFmtId="0" fontId="56" fillId="0" borderId="0" xfId="0" applyFont="1" applyBorder="1">
      <alignment vertical="center"/>
    </xf>
    <xf numFmtId="0" fontId="56" fillId="0" borderId="0" xfId="0" applyFont="1" applyBorder="1" applyAlignment="1"/>
    <xf numFmtId="0" fontId="110" fillId="0" borderId="0" xfId="0" applyFont="1" applyBorder="1" applyAlignment="1">
      <alignment horizontal="right" vertical="center"/>
    </xf>
    <xf numFmtId="0" fontId="76" fillId="0" borderId="0" xfId="0" applyFont="1" applyBorder="1">
      <alignment vertical="center"/>
    </xf>
    <xf numFmtId="0" fontId="82" fillId="0" borderId="0" xfId="0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82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78" fillId="0" borderId="0" xfId="0" applyFont="1" applyBorder="1" applyAlignment="1">
      <alignment horizontal="left" vertical="center"/>
    </xf>
    <xf numFmtId="0" fontId="12" fillId="4" borderId="273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Protection="1">
      <alignment vertical="center"/>
      <protection locked="0"/>
    </xf>
    <xf numFmtId="0" fontId="16" fillId="0" borderId="0" xfId="0" applyFont="1" applyFill="1" applyBorder="1">
      <alignment vertical="center"/>
    </xf>
    <xf numFmtId="0" fontId="16" fillId="0" borderId="172" xfId="0" applyFont="1" applyFill="1" applyBorder="1">
      <alignment vertical="center"/>
    </xf>
    <xf numFmtId="0" fontId="100" fillId="0" borderId="174" xfId="0" applyFont="1" applyFill="1" applyBorder="1" applyAlignment="1" applyProtection="1">
      <alignment vertical="center" wrapText="1"/>
      <protection locked="0"/>
    </xf>
    <xf numFmtId="0" fontId="16" fillId="0" borderId="174" xfId="0" applyFont="1" applyFill="1" applyBorder="1">
      <alignment vertical="center"/>
    </xf>
    <xf numFmtId="0" fontId="16" fillId="0" borderId="175" xfId="0" applyFont="1" applyFill="1" applyBorder="1">
      <alignment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1" fillId="4" borderId="9" xfId="0" applyFont="1" applyFill="1" applyBorder="1" applyAlignment="1">
      <alignment horizontal="left" vertical="center"/>
    </xf>
    <xf numFmtId="0" fontId="11" fillId="4" borderId="10" xfId="0" applyFont="1" applyFill="1" applyBorder="1" applyAlignment="1">
      <alignment horizontal="left" vertical="center"/>
    </xf>
    <xf numFmtId="0" fontId="11" fillId="4" borderId="11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wrapText="1"/>
    </xf>
    <xf numFmtId="0" fontId="12" fillId="4" borderId="273" xfId="0" applyFont="1" applyFill="1" applyBorder="1" applyAlignment="1">
      <alignment horizontal="center" vertical="center" shrinkToFit="1"/>
    </xf>
    <xf numFmtId="0" fontId="12" fillId="4" borderId="276" xfId="0" applyFont="1" applyFill="1" applyBorder="1" applyAlignment="1">
      <alignment horizontal="center" vertical="center" shrinkToFit="1"/>
    </xf>
    <xf numFmtId="0" fontId="47" fillId="4" borderId="15" xfId="0" applyFont="1" applyFill="1" applyBorder="1" applyAlignment="1">
      <alignment horizontal="center" vertical="center" wrapText="1"/>
    </xf>
    <xf numFmtId="0" fontId="47" fillId="4" borderId="16" xfId="0" applyFont="1" applyFill="1" applyBorder="1" applyAlignment="1">
      <alignment horizontal="center" vertical="center" wrapText="1"/>
    </xf>
    <xf numFmtId="0" fontId="47" fillId="4" borderId="17" xfId="0" applyFont="1" applyFill="1" applyBorder="1" applyAlignment="1">
      <alignment horizontal="center" vertical="center" wrapText="1"/>
    </xf>
    <xf numFmtId="0" fontId="34" fillId="9" borderId="0" xfId="0" applyFont="1" applyFill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 shrinkToFit="1"/>
    </xf>
    <xf numFmtId="0" fontId="35" fillId="3" borderId="2" xfId="0" applyFont="1" applyFill="1" applyBorder="1" applyAlignment="1">
      <alignment horizontal="center" vertical="center" wrapText="1" shrinkToFit="1"/>
    </xf>
    <xf numFmtId="0" fontId="35" fillId="3" borderId="3" xfId="0" applyFont="1" applyFill="1" applyBorder="1" applyAlignment="1">
      <alignment horizontal="center" vertical="center" wrapText="1" shrinkToFit="1"/>
    </xf>
    <xf numFmtId="0" fontId="35" fillId="3" borderId="4" xfId="0" applyFont="1" applyFill="1" applyBorder="1" applyAlignment="1">
      <alignment horizontal="center" vertical="center" wrapText="1" shrinkToFit="1"/>
    </xf>
    <xf numFmtId="0" fontId="35" fillId="3" borderId="0" xfId="0" applyFont="1" applyFill="1" applyAlignment="1">
      <alignment horizontal="center" vertical="center" wrapText="1" shrinkToFit="1"/>
    </xf>
    <xf numFmtId="0" fontId="35" fillId="3" borderId="5" xfId="0" applyFont="1" applyFill="1" applyBorder="1" applyAlignment="1">
      <alignment horizontal="center" vertical="center" wrapText="1" shrinkToFit="1"/>
    </xf>
    <xf numFmtId="0" fontId="35" fillId="3" borderId="6" xfId="0" applyFont="1" applyFill="1" applyBorder="1" applyAlignment="1">
      <alignment horizontal="center" vertical="center" wrapText="1" shrinkToFit="1"/>
    </xf>
    <xf numFmtId="0" fontId="35" fillId="3" borderId="7" xfId="0" applyFont="1" applyFill="1" applyBorder="1" applyAlignment="1">
      <alignment horizontal="center" vertical="center" wrapText="1" shrinkToFit="1"/>
    </xf>
    <xf numFmtId="0" fontId="35" fillId="3" borderId="8" xfId="0" applyFont="1" applyFill="1" applyBorder="1" applyAlignment="1">
      <alignment horizontal="center" vertical="center" wrapText="1" shrinkToFit="1"/>
    </xf>
    <xf numFmtId="0" fontId="40" fillId="0" borderId="0" xfId="0" applyFont="1" applyAlignment="1" applyProtection="1">
      <alignment horizontal="left" vertical="center" wrapText="1"/>
      <protection locked="0"/>
    </xf>
    <xf numFmtId="0" fontId="33" fillId="5" borderId="9" xfId="0" applyFont="1" applyFill="1" applyBorder="1" applyAlignment="1" applyProtection="1">
      <alignment horizontal="center" vertical="center"/>
      <protection locked="0"/>
    </xf>
    <xf numFmtId="0" fontId="33" fillId="5" borderId="10" xfId="0" applyFont="1" applyFill="1" applyBorder="1" applyAlignment="1" applyProtection="1">
      <alignment horizontal="center" vertical="center"/>
      <protection locked="0"/>
    </xf>
    <xf numFmtId="0" fontId="33" fillId="5" borderId="11" xfId="0" applyFont="1" applyFill="1" applyBorder="1" applyAlignment="1" applyProtection="1">
      <alignment horizontal="center" vertical="center"/>
      <protection locked="0"/>
    </xf>
    <xf numFmtId="0" fontId="43" fillId="10" borderId="51" xfId="0" applyFont="1" applyFill="1" applyBorder="1" applyAlignment="1">
      <alignment horizontal="center" vertical="center" shrinkToFit="1"/>
    </xf>
    <xf numFmtId="0" fontId="43" fillId="10" borderId="52" xfId="0" applyFont="1" applyFill="1" applyBorder="1" applyAlignment="1">
      <alignment horizontal="center" vertical="center" shrinkToFit="1"/>
    </xf>
    <xf numFmtId="0" fontId="43" fillId="10" borderId="53" xfId="0" applyFont="1" applyFill="1" applyBorder="1" applyAlignment="1">
      <alignment horizontal="center" vertical="center" shrinkToFit="1"/>
    </xf>
    <xf numFmtId="0" fontId="43" fillId="10" borderId="54" xfId="0" applyFont="1" applyFill="1" applyBorder="1" applyAlignment="1">
      <alignment horizontal="center" vertical="center" shrinkToFit="1"/>
    </xf>
    <xf numFmtId="0" fontId="45" fillId="4" borderId="51" xfId="0" applyFont="1" applyFill="1" applyBorder="1" applyAlignment="1">
      <alignment horizontal="center" vertical="center" shrinkToFit="1"/>
    </xf>
    <xf numFmtId="0" fontId="45" fillId="4" borderId="18" xfId="0" applyFont="1" applyFill="1" applyBorder="1" applyAlignment="1">
      <alignment horizontal="center" vertical="center" shrinkToFit="1"/>
    </xf>
    <xf numFmtId="0" fontId="45" fillId="4" borderId="52" xfId="0" applyFont="1" applyFill="1" applyBorder="1" applyAlignment="1">
      <alignment horizontal="center" vertical="center" shrinkToFit="1"/>
    </xf>
    <xf numFmtId="0" fontId="45" fillId="4" borderId="55" xfId="0" applyFont="1" applyFill="1" applyBorder="1" applyAlignment="1">
      <alignment horizontal="center" vertical="center" shrinkToFit="1"/>
    </xf>
    <xf numFmtId="0" fontId="45" fillId="4" borderId="0" xfId="0" applyFont="1" applyFill="1" applyAlignment="1">
      <alignment horizontal="center" vertical="center" shrinkToFit="1"/>
    </xf>
    <xf numFmtId="0" fontId="45" fillId="4" borderId="56" xfId="0" applyFont="1" applyFill="1" applyBorder="1" applyAlignment="1">
      <alignment horizontal="center" vertical="center" shrinkToFit="1"/>
    </xf>
    <xf numFmtId="0" fontId="45" fillId="4" borderId="53" xfId="0" applyFont="1" applyFill="1" applyBorder="1" applyAlignment="1">
      <alignment horizontal="center" vertical="center" shrinkToFit="1"/>
    </xf>
    <xf numFmtId="0" fontId="45" fillId="4" borderId="57" xfId="0" applyFont="1" applyFill="1" applyBorder="1" applyAlignment="1">
      <alignment horizontal="center" vertical="center" shrinkToFit="1"/>
    </xf>
    <xf numFmtId="0" fontId="45" fillId="4" borderId="54" xfId="0" applyFont="1" applyFill="1" applyBorder="1" applyAlignment="1">
      <alignment horizontal="center" vertical="center" shrinkToFit="1"/>
    </xf>
    <xf numFmtId="0" fontId="46" fillId="11" borderId="51" xfId="0" applyFont="1" applyFill="1" applyBorder="1" applyAlignment="1">
      <alignment horizontal="center" vertical="center" shrinkToFit="1"/>
    </xf>
    <xf numFmtId="0" fontId="46" fillId="11" borderId="52" xfId="0" applyFont="1" applyFill="1" applyBorder="1" applyAlignment="1">
      <alignment horizontal="center" vertical="center" shrinkToFit="1"/>
    </xf>
    <xf numFmtId="0" fontId="46" fillId="11" borderId="53" xfId="0" applyFont="1" applyFill="1" applyBorder="1" applyAlignment="1">
      <alignment horizontal="center" vertical="center" shrinkToFit="1"/>
    </xf>
    <xf numFmtId="0" fontId="46" fillId="11" borderId="54" xfId="0" applyFont="1" applyFill="1" applyBorder="1" applyAlignment="1">
      <alignment horizontal="center" vertical="center" shrinkToFit="1"/>
    </xf>
    <xf numFmtId="0" fontId="47" fillId="2" borderId="55" xfId="0" applyFont="1" applyFill="1" applyBorder="1" applyAlignment="1">
      <alignment horizontal="left" vertical="center" wrapText="1"/>
    </xf>
    <xf numFmtId="0" fontId="42" fillId="2" borderId="0" xfId="0" applyFont="1" applyFill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113" fillId="9" borderId="0" xfId="0" applyFont="1" applyFill="1" applyAlignment="1">
      <alignment horizontal="center" vertical="center" wrapText="1"/>
    </xf>
    <xf numFmtId="0" fontId="47" fillId="7" borderId="9" xfId="0" applyFont="1" applyFill="1" applyBorder="1" applyAlignment="1">
      <alignment horizontal="left" vertical="center" wrapText="1"/>
    </xf>
    <xf numFmtId="0" fontId="47" fillId="7" borderId="11" xfId="0" applyFont="1" applyFill="1" applyBorder="1" applyAlignment="1">
      <alignment horizontal="left" vertical="center" wrapText="1"/>
    </xf>
    <xf numFmtId="0" fontId="113" fillId="6" borderId="0" xfId="0" applyFont="1" applyFill="1" applyAlignment="1">
      <alignment horizontal="center" vertical="center" wrapText="1"/>
    </xf>
    <xf numFmtId="0" fontId="18" fillId="11" borderId="245" xfId="0" applyFont="1" applyFill="1" applyBorder="1" applyAlignment="1">
      <alignment horizontal="center" vertical="center" wrapText="1"/>
    </xf>
    <xf numFmtId="0" fontId="18" fillId="11" borderId="244" xfId="0" applyFont="1" applyFill="1" applyBorder="1" applyAlignment="1">
      <alignment horizontal="center" vertical="center" wrapText="1"/>
    </xf>
    <xf numFmtId="0" fontId="18" fillId="11" borderId="243" xfId="0" applyFont="1" applyFill="1" applyBorder="1" applyAlignment="1">
      <alignment horizontal="center" vertical="center"/>
    </xf>
    <xf numFmtId="0" fontId="18" fillId="11" borderId="70" xfId="0" applyFont="1" applyFill="1" applyBorder="1" applyAlignment="1">
      <alignment horizontal="center" vertical="center"/>
    </xf>
    <xf numFmtId="0" fontId="18" fillId="11" borderId="73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left" vertical="center" wrapText="1"/>
    </xf>
    <xf numFmtId="0" fontId="52" fillId="14" borderId="68" xfId="0" applyFont="1" applyFill="1" applyBorder="1" applyAlignment="1">
      <alignment horizontal="center" vertical="center" wrapText="1"/>
    </xf>
    <xf numFmtId="0" fontId="52" fillId="14" borderId="75" xfId="0" applyFont="1" applyFill="1" applyBorder="1" applyAlignment="1">
      <alignment horizontal="center" vertical="center" wrapText="1"/>
    </xf>
    <xf numFmtId="0" fontId="52" fillId="11" borderId="68" xfId="0" applyFont="1" applyFill="1" applyBorder="1" applyAlignment="1">
      <alignment horizontal="center" vertical="center" wrapText="1"/>
    </xf>
    <xf numFmtId="0" fontId="52" fillId="11" borderId="75" xfId="0" applyFont="1" applyFill="1" applyBorder="1" applyAlignment="1">
      <alignment horizontal="center" vertical="center" wrapText="1"/>
    </xf>
    <xf numFmtId="0" fontId="45" fillId="11" borderId="69" xfId="0" applyFont="1" applyFill="1" applyBorder="1" applyAlignment="1">
      <alignment horizontal="center" vertical="center"/>
    </xf>
    <xf numFmtId="0" fontId="45" fillId="11" borderId="70" xfId="0" applyFont="1" applyFill="1" applyBorder="1" applyAlignment="1">
      <alignment horizontal="center" vertical="center"/>
    </xf>
    <xf numFmtId="0" fontId="52" fillId="11" borderId="71" xfId="0" applyFont="1" applyFill="1" applyBorder="1" applyAlignment="1">
      <alignment horizontal="center" vertical="center" wrapText="1"/>
    </xf>
    <xf numFmtId="0" fontId="52" fillId="11" borderId="72" xfId="0" applyFont="1" applyFill="1" applyBorder="1" applyAlignment="1">
      <alignment horizontal="center" vertical="center" wrapText="1"/>
    </xf>
    <xf numFmtId="0" fontId="52" fillId="11" borderId="76" xfId="0" applyFont="1" applyFill="1" applyBorder="1" applyAlignment="1">
      <alignment horizontal="center" vertical="center" wrapText="1"/>
    </xf>
    <xf numFmtId="0" fontId="52" fillId="11" borderId="77" xfId="0" applyFont="1" applyFill="1" applyBorder="1" applyAlignment="1">
      <alignment horizontal="center" vertical="center" wrapText="1"/>
    </xf>
    <xf numFmtId="0" fontId="18" fillId="11" borderId="78" xfId="0" applyFont="1" applyFill="1" applyBorder="1" applyAlignment="1">
      <alignment horizontal="center" vertical="center" wrapText="1"/>
    </xf>
    <xf numFmtId="0" fontId="18" fillId="11" borderId="79" xfId="0" applyFont="1" applyFill="1" applyBorder="1" applyAlignment="1">
      <alignment horizontal="center" vertical="center" wrapText="1"/>
    </xf>
    <xf numFmtId="0" fontId="18" fillId="11" borderId="77" xfId="0" applyFont="1" applyFill="1" applyBorder="1" applyAlignment="1">
      <alignment horizontal="center" vertical="center" wrapText="1"/>
    </xf>
    <xf numFmtId="0" fontId="18" fillId="11" borderId="80" xfId="0" applyFont="1" applyFill="1" applyBorder="1" applyAlignment="1">
      <alignment horizontal="center" vertical="center" wrapText="1"/>
    </xf>
    <xf numFmtId="0" fontId="18" fillId="11" borderId="76" xfId="0" applyFont="1" applyFill="1" applyBorder="1" applyAlignment="1">
      <alignment horizontal="center" vertical="center" wrapText="1"/>
    </xf>
    <xf numFmtId="0" fontId="52" fillId="14" borderId="255" xfId="0" applyFont="1" applyFill="1" applyBorder="1" applyAlignment="1">
      <alignment horizontal="center" vertical="center" wrapText="1"/>
    </xf>
    <xf numFmtId="0" fontId="52" fillId="14" borderId="256" xfId="0" applyFont="1" applyFill="1" applyBorder="1" applyAlignment="1">
      <alignment horizontal="center" vertical="center" wrapText="1"/>
    </xf>
    <xf numFmtId="0" fontId="52" fillId="11" borderId="258" xfId="0" applyFont="1" applyFill="1" applyBorder="1" applyAlignment="1">
      <alignment horizontal="center" vertical="center" wrapText="1"/>
    </xf>
    <xf numFmtId="0" fontId="52" fillId="11" borderId="106" xfId="0" applyFont="1" applyFill="1" applyBorder="1" applyAlignment="1">
      <alignment horizontal="center" vertical="center" wrapText="1"/>
    </xf>
    <xf numFmtId="0" fontId="18" fillId="11" borderId="259" xfId="0" applyFont="1" applyFill="1" applyBorder="1" applyAlignment="1">
      <alignment horizontal="center" vertical="center" wrapText="1"/>
    </xf>
    <xf numFmtId="0" fontId="18" fillId="11" borderId="107" xfId="0" applyFont="1" applyFill="1" applyBorder="1" applyAlignment="1">
      <alignment horizontal="center" vertical="center" wrapText="1"/>
    </xf>
    <xf numFmtId="0" fontId="45" fillId="11" borderId="263" xfId="0" applyFont="1" applyFill="1" applyBorder="1" applyAlignment="1">
      <alignment horizontal="center" vertical="center"/>
    </xf>
    <xf numFmtId="0" fontId="45" fillId="11" borderId="52" xfId="0" applyFont="1" applyFill="1" applyBorder="1" applyAlignment="1">
      <alignment horizontal="center" vertical="center"/>
    </xf>
    <xf numFmtId="0" fontId="45" fillId="11" borderId="264" xfId="0" applyFont="1" applyFill="1" applyBorder="1" applyAlignment="1">
      <alignment horizontal="center" vertical="center"/>
    </xf>
    <xf numFmtId="0" fontId="45" fillId="11" borderId="54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176" fontId="9" fillId="0" borderId="136" xfId="0" applyNumberFormat="1" applyFont="1" applyBorder="1" applyAlignment="1">
      <alignment horizontal="left" vertical="center"/>
    </xf>
    <xf numFmtId="0" fontId="83" fillId="15" borderId="23" xfId="0" applyFont="1" applyFill="1" applyBorder="1" applyAlignment="1">
      <alignment horizontal="center" vertical="center"/>
    </xf>
    <xf numFmtId="0" fontId="18" fillId="5" borderId="119" xfId="0" applyFont="1" applyFill="1" applyBorder="1" applyAlignment="1">
      <alignment horizontal="center" vertical="center"/>
    </xf>
    <xf numFmtId="0" fontId="18" fillId="5" borderId="188" xfId="0" applyFont="1" applyFill="1" applyBorder="1" applyAlignment="1">
      <alignment horizontal="center" vertical="center"/>
    </xf>
    <xf numFmtId="0" fontId="18" fillId="11" borderId="119" xfId="0" applyFont="1" applyFill="1" applyBorder="1" applyAlignment="1">
      <alignment horizontal="center" vertical="center"/>
    </xf>
    <xf numFmtId="0" fontId="18" fillId="11" borderId="188" xfId="0" applyFont="1" applyFill="1" applyBorder="1" applyAlignment="1">
      <alignment horizontal="center" vertical="center"/>
    </xf>
    <xf numFmtId="0" fontId="72" fillId="11" borderId="192" xfId="0" applyFont="1" applyFill="1" applyBorder="1" applyAlignment="1">
      <alignment horizontal="center" vertical="center" wrapText="1"/>
    </xf>
    <xf numFmtId="0" fontId="72" fillId="11" borderId="193" xfId="0" applyFont="1" applyFill="1" applyBorder="1" applyAlignment="1">
      <alignment horizontal="center" vertical="center" wrapText="1"/>
    </xf>
    <xf numFmtId="0" fontId="72" fillId="11" borderId="194" xfId="0" applyFont="1" applyFill="1" applyBorder="1" applyAlignment="1">
      <alignment horizontal="center" vertical="center" wrapText="1"/>
    </xf>
    <xf numFmtId="0" fontId="72" fillId="11" borderId="195" xfId="0" applyFont="1" applyFill="1" applyBorder="1" applyAlignment="1">
      <alignment horizontal="center" vertical="center" wrapText="1"/>
    </xf>
    <xf numFmtId="0" fontId="15" fillId="11" borderId="196" xfId="0" applyFont="1" applyFill="1" applyBorder="1" applyAlignment="1">
      <alignment horizontal="center" vertical="center" wrapText="1"/>
    </xf>
    <xf numFmtId="0" fontId="15" fillId="11" borderId="193" xfId="0" applyFont="1" applyFill="1" applyBorder="1" applyAlignment="1">
      <alignment horizontal="center" vertical="center" wrapText="1"/>
    </xf>
    <xf numFmtId="0" fontId="15" fillId="11" borderId="197" xfId="0" applyFont="1" applyFill="1" applyBorder="1" applyAlignment="1">
      <alignment horizontal="center" vertical="center" wrapText="1"/>
    </xf>
    <xf numFmtId="0" fontId="15" fillId="11" borderId="250" xfId="0" applyFont="1" applyFill="1" applyBorder="1" applyAlignment="1">
      <alignment horizontal="center" vertical="center"/>
    </xf>
    <xf numFmtId="0" fontId="15" fillId="11" borderId="118" xfId="0" applyFont="1" applyFill="1" applyBorder="1" applyAlignment="1">
      <alignment horizontal="center" vertical="center"/>
    </xf>
    <xf numFmtId="0" fontId="15" fillId="11" borderId="133" xfId="0" applyFont="1" applyFill="1" applyBorder="1" applyAlignment="1">
      <alignment horizontal="center" vertical="center"/>
    </xf>
    <xf numFmtId="0" fontId="54" fillId="11" borderId="197" xfId="0" applyFont="1" applyFill="1" applyBorder="1" applyAlignment="1">
      <alignment horizontal="center" vertical="center" wrapText="1"/>
    </xf>
    <xf numFmtId="0" fontId="54" fillId="11" borderId="19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45" fillId="0" borderId="148" xfId="0" applyFont="1" applyBorder="1" applyAlignment="1">
      <alignment horizontal="center" vertical="center" wrapText="1"/>
    </xf>
    <xf numFmtId="0" fontId="45" fillId="0" borderId="152" xfId="0" applyFont="1" applyBorder="1" applyAlignment="1">
      <alignment horizontal="center" vertical="center" wrapText="1"/>
    </xf>
    <xf numFmtId="0" fontId="12" fillId="11" borderId="183" xfId="0" applyFont="1" applyFill="1" applyBorder="1" applyAlignment="1">
      <alignment horizontal="center" vertical="center" wrapText="1"/>
    </xf>
    <xf numFmtId="0" fontId="12" fillId="11" borderId="190" xfId="0" applyFont="1" applyFill="1" applyBorder="1" applyAlignment="1">
      <alignment horizontal="center" vertical="center" wrapText="1"/>
    </xf>
    <xf numFmtId="0" fontId="54" fillId="11" borderId="184" xfId="0" applyFont="1" applyFill="1" applyBorder="1" applyAlignment="1">
      <alignment horizontal="left" vertical="center" wrapText="1"/>
    </xf>
    <xf numFmtId="0" fontId="54" fillId="11" borderId="191" xfId="0" applyFont="1" applyFill="1" applyBorder="1" applyAlignment="1">
      <alignment horizontal="left" vertical="center" wrapText="1"/>
    </xf>
    <xf numFmtId="0" fontId="54" fillId="11" borderId="184" xfId="0" applyFont="1" applyFill="1" applyBorder="1" applyAlignment="1">
      <alignment horizontal="center" vertical="center" wrapText="1"/>
    </xf>
    <xf numFmtId="0" fontId="54" fillId="11" borderId="191" xfId="0" applyFont="1" applyFill="1" applyBorder="1" applyAlignment="1">
      <alignment horizontal="center" vertical="center" wrapText="1"/>
    </xf>
    <xf numFmtId="0" fontId="12" fillId="11" borderId="185" xfId="0" applyFont="1" applyFill="1" applyBorder="1" applyAlignment="1">
      <alignment horizontal="center" vertical="center"/>
    </xf>
    <xf numFmtId="0" fontId="12" fillId="11" borderId="122" xfId="0" applyFont="1" applyFill="1" applyBorder="1" applyAlignment="1">
      <alignment horizontal="center" vertical="center"/>
    </xf>
    <xf numFmtId="0" fontId="54" fillId="11" borderId="186" xfId="0" applyFont="1" applyFill="1" applyBorder="1" applyAlignment="1">
      <alignment horizontal="center" vertical="center" wrapText="1"/>
    </xf>
    <xf numFmtId="0" fontId="54" fillId="11" borderId="187" xfId="0" applyFont="1" applyFill="1" applyBorder="1" applyAlignment="1">
      <alignment horizontal="center" vertical="center" wrapText="1"/>
    </xf>
    <xf numFmtId="0" fontId="18" fillId="11" borderId="119" xfId="0" applyFont="1" applyFill="1" applyBorder="1" applyAlignment="1">
      <alignment horizontal="center" vertical="center" wrapText="1"/>
    </xf>
    <xf numFmtId="0" fontId="18" fillId="11" borderId="188" xfId="0" applyFont="1" applyFill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11" fillId="0" borderId="136" xfId="0" applyFont="1" applyBorder="1" applyAlignment="1">
      <alignment horizontal="left" vertical="center" shrinkToFit="1"/>
    </xf>
    <xf numFmtId="0" fontId="102" fillId="7" borderId="180" xfId="0" applyFont="1" applyFill="1" applyBorder="1" applyAlignment="1">
      <alignment horizontal="center" vertical="center" shrinkToFit="1"/>
    </xf>
    <xf numFmtId="0" fontId="102" fillId="7" borderId="181" xfId="0" applyFont="1" applyFill="1" applyBorder="1" applyAlignment="1">
      <alignment horizontal="center" vertical="center" shrinkToFit="1"/>
    </xf>
    <xf numFmtId="0" fontId="102" fillId="7" borderId="182" xfId="0" applyFont="1" applyFill="1" applyBorder="1" applyAlignment="1">
      <alignment horizontal="center" vertical="center" shrinkToFit="1"/>
    </xf>
    <xf numFmtId="0" fontId="103" fillId="4" borderId="53" xfId="0" applyFont="1" applyFill="1" applyBorder="1" applyAlignment="1">
      <alignment horizontal="left" vertical="center" wrapText="1"/>
    </xf>
    <xf numFmtId="0" fontId="103" fillId="4" borderId="57" xfId="0" applyFont="1" applyFill="1" applyBorder="1" applyAlignment="1">
      <alignment horizontal="left" vertical="center" wrapText="1"/>
    </xf>
    <xf numFmtId="0" fontId="103" fillId="4" borderId="54" xfId="0" applyFont="1" applyFill="1" applyBorder="1" applyAlignment="1">
      <alignment horizontal="left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9" xfId="0" applyFont="1" applyBorder="1" applyAlignment="1">
      <alignment horizontal="center" vertical="center" wrapText="1"/>
    </xf>
    <xf numFmtId="0" fontId="88" fillId="16" borderId="109" xfId="0" applyFont="1" applyFill="1" applyBorder="1" applyAlignment="1">
      <alignment horizontal="center" vertical="center"/>
    </xf>
    <xf numFmtId="0" fontId="88" fillId="16" borderId="110" xfId="0" applyFont="1" applyFill="1" applyBorder="1" applyAlignment="1">
      <alignment horizontal="center" vertical="center"/>
    </xf>
    <xf numFmtId="0" fontId="42" fillId="4" borderId="177" xfId="0" applyFont="1" applyFill="1" applyBorder="1" applyAlignment="1">
      <alignment horizontal="center" vertical="center"/>
    </xf>
    <xf numFmtId="0" fontId="42" fillId="4" borderId="178" xfId="0" applyFont="1" applyFill="1" applyBorder="1" applyAlignment="1">
      <alignment horizontal="center" vertical="center"/>
    </xf>
    <xf numFmtId="0" fontId="42" fillId="4" borderId="179" xfId="0" applyFont="1" applyFill="1" applyBorder="1" applyAlignment="1">
      <alignment horizontal="center" vertical="center"/>
    </xf>
    <xf numFmtId="0" fontId="9" fillId="17" borderId="156" xfId="0" applyFont="1" applyFill="1" applyBorder="1" applyAlignment="1">
      <alignment horizontal="center" vertical="center"/>
    </xf>
    <xf numFmtId="0" fontId="9" fillId="17" borderId="157" xfId="0" applyFont="1" applyFill="1" applyBorder="1" applyAlignment="1">
      <alignment horizontal="center" vertical="center"/>
    </xf>
    <xf numFmtId="0" fontId="9" fillId="17" borderId="158" xfId="0" applyFont="1" applyFill="1" applyBorder="1" applyAlignment="1">
      <alignment horizontal="center" vertical="center"/>
    </xf>
    <xf numFmtId="0" fontId="78" fillId="0" borderId="159" xfId="0" applyFont="1" applyBorder="1" applyAlignment="1">
      <alignment horizontal="center" vertical="center" wrapText="1"/>
    </xf>
    <xf numFmtId="0" fontId="78" fillId="0" borderId="159" xfId="0" applyFont="1" applyBorder="1" applyAlignment="1">
      <alignment horizontal="center" vertical="center"/>
    </xf>
    <xf numFmtId="0" fontId="33" fillId="17" borderId="163" xfId="0" applyFont="1" applyFill="1" applyBorder="1" applyAlignment="1">
      <alignment horizontal="center" vertical="center" shrinkToFit="1"/>
    </xf>
    <xf numFmtId="0" fontId="15" fillId="16" borderId="165" xfId="0" applyFont="1" applyFill="1" applyBorder="1" applyAlignment="1">
      <alignment horizontal="center" vertical="center"/>
    </xf>
    <xf numFmtId="0" fontId="15" fillId="16" borderId="248" xfId="0" applyFont="1" applyFill="1" applyBorder="1" applyAlignment="1">
      <alignment horizontal="center" vertical="center"/>
    </xf>
    <xf numFmtId="0" fontId="15" fillId="16" borderId="166" xfId="0" applyFont="1" applyFill="1" applyBorder="1" applyAlignment="1">
      <alignment horizontal="center" vertical="center"/>
    </xf>
    <xf numFmtId="179" fontId="9" fillId="17" borderId="168" xfId="0" applyNumberFormat="1" applyFont="1" applyFill="1" applyBorder="1" applyAlignment="1">
      <alignment horizontal="center" vertical="center"/>
    </xf>
    <xf numFmtId="181" fontId="12" fillId="16" borderId="170" xfId="0" applyNumberFormat="1" applyFont="1" applyFill="1" applyBorder="1" applyAlignment="1">
      <alignment horizontal="center" vertical="center" shrinkToFit="1"/>
    </xf>
    <xf numFmtId="181" fontId="12" fillId="16" borderId="249" xfId="0" applyNumberFormat="1" applyFont="1" applyFill="1" applyBorder="1" applyAlignment="1">
      <alignment horizontal="center" vertical="center" shrinkToFit="1"/>
    </xf>
    <xf numFmtId="181" fontId="12" fillId="16" borderId="171" xfId="0" applyNumberFormat="1" applyFont="1" applyFill="1" applyBorder="1" applyAlignment="1">
      <alignment horizontal="center" vertical="center" shrinkToFit="1"/>
    </xf>
    <xf numFmtId="0" fontId="33" fillId="17" borderId="164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 wrapText="1"/>
    </xf>
    <xf numFmtId="0" fontId="20" fillId="0" borderId="172" xfId="0" applyFont="1" applyBorder="1" applyAlignment="1">
      <alignment horizontal="center" vertical="center" wrapText="1"/>
    </xf>
    <xf numFmtId="179" fontId="9" fillId="17" borderId="169" xfId="0" applyNumberFormat="1" applyFont="1" applyFill="1" applyBorder="1" applyAlignment="1">
      <alignment horizontal="center" vertical="center"/>
    </xf>
    <xf numFmtId="179" fontId="33" fillId="0" borderId="0" xfId="0" applyNumberFormat="1" applyFont="1" applyAlignment="1" applyProtection="1">
      <alignment horizontal="left" vertical="center" wrapText="1"/>
      <protection locked="0"/>
    </xf>
    <xf numFmtId="179" fontId="33" fillId="0" borderId="172" xfId="0" applyNumberFormat="1" applyFont="1" applyBorder="1" applyAlignment="1" applyProtection="1">
      <alignment horizontal="left" vertical="center" wrapText="1"/>
      <protection locked="0"/>
    </xf>
    <xf numFmtId="179" fontId="33" fillId="0" borderId="0" xfId="0" applyNumberFormat="1" applyFont="1" applyAlignment="1" applyProtection="1">
      <alignment horizontal="left" vertical="top" wrapText="1"/>
      <protection locked="0"/>
    </xf>
    <xf numFmtId="179" fontId="33" fillId="0" borderId="172" xfId="0" applyNumberFormat="1" applyFont="1" applyBorder="1" applyAlignment="1" applyProtection="1">
      <alignment horizontal="left" vertical="top" wrapText="1"/>
      <protection locked="0"/>
    </xf>
    <xf numFmtId="179" fontId="33" fillId="0" borderId="174" xfId="0" applyNumberFormat="1" applyFont="1" applyBorder="1" applyAlignment="1" applyProtection="1">
      <alignment horizontal="left" vertical="top" wrapText="1"/>
      <protection locked="0"/>
    </xf>
    <xf numFmtId="179" fontId="33" fillId="0" borderId="175" xfId="0" applyNumberFormat="1" applyFont="1" applyBorder="1" applyAlignment="1" applyProtection="1">
      <alignment horizontal="left" vertical="top" wrapText="1"/>
      <protection locked="0"/>
    </xf>
    <xf numFmtId="0" fontId="91" fillId="16" borderId="156" xfId="0" applyFont="1" applyFill="1" applyBorder="1" applyAlignment="1">
      <alignment horizontal="center" vertical="center" wrapText="1"/>
    </xf>
    <xf numFmtId="0" fontId="91" fillId="16" borderId="157" xfId="0" applyFont="1" applyFill="1" applyBorder="1" applyAlignment="1">
      <alignment horizontal="center" vertical="center" wrapText="1"/>
    </xf>
    <xf numFmtId="0" fontId="91" fillId="16" borderId="158" xfId="0" applyFont="1" applyFill="1" applyBorder="1" applyAlignment="1">
      <alignment horizontal="center" vertical="center" wrapText="1"/>
    </xf>
    <xf numFmtId="0" fontId="25" fillId="0" borderId="134" xfId="0" applyFont="1" applyBorder="1" applyAlignment="1">
      <alignment horizontal="left" vertical="center" wrapText="1" shrinkToFit="1"/>
    </xf>
    <xf numFmtId="0" fontId="25" fillId="0" borderId="136" xfId="0" applyFont="1" applyBorder="1" applyAlignment="1">
      <alignment horizontal="left" vertical="center" wrapText="1" shrinkToFit="1"/>
    </xf>
    <xf numFmtId="0" fontId="25" fillId="0" borderId="137" xfId="0" applyFont="1" applyBorder="1" applyAlignment="1">
      <alignment horizontal="left" vertical="center" wrapText="1" shrinkToFit="1"/>
    </xf>
    <xf numFmtId="0" fontId="85" fillId="0" borderId="139" xfId="0" applyFont="1" applyBorder="1" applyAlignment="1">
      <alignment horizontal="left" vertical="center" wrapText="1"/>
    </xf>
    <xf numFmtId="0" fontId="85" fillId="0" borderId="136" xfId="0" applyFont="1" applyBorder="1" applyAlignment="1">
      <alignment horizontal="left" vertical="center" wrapText="1"/>
    </xf>
    <xf numFmtId="0" fontId="85" fillId="0" borderId="140" xfId="0" applyFont="1" applyBorder="1" applyAlignment="1">
      <alignment horizontal="left" vertical="center" wrapText="1"/>
    </xf>
    <xf numFmtId="0" fontId="54" fillId="0" borderId="134" xfId="0" applyFont="1" applyBorder="1" applyAlignment="1">
      <alignment horizontal="left" vertical="center" wrapText="1" shrinkToFit="1"/>
    </xf>
    <xf numFmtId="0" fontId="54" fillId="0" borderId="136" xfId="0" applyFont="1" applyBorder="1" applyAlignment="1">
      <alignment horizontal="left" vertical="center" wrapText="1" shrinkToFit="1"/>
    </xf>
    <xf numFmtId="0" fontId="54" fillId="0" borderId="137" xfId="0" applyFont="1" applyBorder="1" applyAlignment="1">
      <alignment horizontal="left" vertical="center" wrapText="1" shrinkToFit="1"/>
    </xf>
    <xf numFmtId="0" fontId="72" fillId="0" borderId="139" xfId="0" applyFont="1" applyBorder="1" applyAlignment="1">
      <alignment horizontal="left" vertical="center" wrapText="1"/>
    </xf>
    <xf numFmtId="0" fontId="72" fillId="0" borderId="136" xfId="0" applyFont="1" applyBorder="1" applyAlignment="1">
      <alignment horizontal="left" vertical="center" wrapText="1"/>
    </xf>
    <xf numFmtId="0" fontId="72" fillId="0" borderId="140" xfId="0" applyFont="1" applyBorder="1" applyAlignment="1">
      <alignment horizontal="left" vertical="center" wrapText="1"/>
    </xf>
    <xf numFmtId="0" fontId="54" fillId="0" borderId="134" xfId="0" applyFont="1" applyBorder="1" applyAlignment="1">
      <alignment horizontal="left" vertical="top" wrapText="1"/>
    </xf>
    <xf numFmtId="0" fontId="54" fillId="0" borderId="115" xfId="0" applyFont="1" applyBorder="1" applyAlignment="1">
      <alignment horizontal="left" vertical="top" wrapText="1"/>
    </xf>
    <xf numFmtId="0" fontId="54" fillId="0" borderId="134" xfId="0" applyFont="1" applyBorder="1" applyAlignment="1">
      <alignment horizontal="left" vertical="top" wrapText="1" shrinkToFit="1"/>
    </xf>
    <xf numFmtId="0" fontId="54" fillId="0" borderId="136" xfId="0" applyFont="1" applyBorder="1" applyAlignment="1">
      <alignment horizontal="left" vertical="top" wrapText="1" shrinkToFit="1"/>
    </xf>
    <xf numFmtId="0" fontId="54" fillId="0" borderId="115" xfId="0" applyFont="1" applyBorder="1" applyAlignment="1">
      <alignment horizontal="left" vertical="top" wrapText="1" shrinkToFit="1"/>
    </xf>
    <xf numFmtId="0" fontId="54" fillId="0" borderId="145" xfId="0" applyFont="1" applyBorder="1" applyAlignment="1">
      <alignment horizontal="left" vertical="top" wrapText="1" shrinkToFit="1"/>
    </xf>
    <xf numFmtId="0" fontId="54" fillId="0" borderId="24" xfId="0" applyFont="1" applyBorder="1" applyAlignment="1">
      <alignment horizontal="left" vertical="top" wrapText="1" shrinkToFit="1"/>
    </xf>
    <xf numFmtId="0" fontId="54" fillId="0" borderId="146" xfId="0" applyFont="1" applyBorder="1" applyAlignment="1">
      <alignment horizontal="left" vertical="top" wrapText="1" shrinkToFit="1"/>
    </xf>
    <xf numFmtId="0" fontId="54" fillId="0" borderId="26" xfId="0" applyFont="1" applyBorder="1" applyAlignment="1">
      <alignment horizontal="left" vertical="top" wrapText="1" shrinkToFit="1"/>
    </xf>
    <xf numFmtId="0" fontId="54" fillId="0" borderId="147" xfId="0" applyFont="1" applyBorder="1" applyAlignment="1">
      <alignment horizontal="left" vertical="top" wrapText="1" shrinkToFit="1"/>
    </xf>
    <xf numFmtId="0" fontId="72" fillId="0" borderId="128" xfId="0" applyFont="1" applyBorder="1" applyAlignment="1">
      <alignment horizontal="left" vertical="top" wrapText="1"/>
    </xf>
    <xf numFmtId="0" fontId="72" fillId="0" borderId="129" xfId="0" applyFont="1" applyBorder="1" applyAlignment="1">
      <alignment horizontal="left" vertical="top" wrapText="1"/>
    </xf>
    <xf numFmtId="178" fontId="15" fillId="0" borderId="151" xfId="0" quotePrefix="1" applyNumberFormat="1" applyFont="1" applyBorder="1" applyAlignment="1">
      <alignment horizontal="center" vertical="center" shrinkToFit="1"/>
    </xf>
    <xf numFmtId="178" fontId="15" fillId="0" borderId="153" xfId="0" quotePrefix="1" applyNumberFormat="1" applyFont="1" applyBorder="1" applyAlignment="1">
      <alignment horizontal="center" vertical="center" shrinkToFit="1"/>
    </xf>
    <xf numFmtId="178" fontId="15" fillId="0" borderId="154" xfId="0" quotePrefix="1" applyNumberFormat="1" applyFont="1" applyBorder="1" applyAlignment="1">
      <alignment horizontal="center" vertical="center" shrinkToFit="1"/>
    </xf>
    <xf numFmtId="0" fontId="84" fillId="0" borderId="119" xfId="0" applyFont="1" applyBorder="1" applyAlignment="1">
      <alignment horizontal="center" vertical="center"/>
    </xf>
    <xf numFmtId="0" fontId="84" fillId="0" borderId="121" xfId="0" applyFont="1" applyBorder="1" applyAlignment="1">
      <alignment horizontal="center" vertical="center"/>
    </xf>
    <xf numFmtId="0" fontId="84" fillId="0" borderId="122" xfId="0" applyFont="1" applyBorder="1" applyAlignment="1">
      <alignment horizontal="center" vertical="center"/>
    </xf>
    <xf numFmtId="0" fontId="72" fillId="0" borderId="124" xfId="0" applyFont="1" applyBorder="1" applyAlignment="1">
      <alignment horizontal="center" vertical="center" wrapText="1"/>
    </xf>
    <xf numFmtId="0" fontId="72" fillId="0" borderId="153" xfId="0" applyFont="1" applyBorder="1" applyAlignment="1">
      <alignment horizontal="center" vertical="center" wrapText="1"/>
    </xf>
    <xf numFmtId="0" fontId="72" fillId="0" borderId="125" xfId="0" applyFont="1" applyBorder="1" applyAlignment="1">
      <alignment horizontal="center" vertical="center" wrapText="1"/>
    </xf>
    <xf numFmtId="0" fontId="68" fillId="0" borderId="0" xfId="0" applyFont="1" applyAlignment="1">
      <alignment horizontal="center" wrapText="1"/>
    </xf>
    <xf numFmtId="0" fontId="71" fillId="6" borderId="0" xfId="0" applyFont="1" applyFill="1" applyAlignment="1">
      <alignment horizontal="center" vertical="center" wrapText="1"/>
    </xf>
    <xf numFmtId="0" fontId="11" fillId="0" borderId="109" xfId="0" applyFont="1" applyBorder="1" applyAlignment="1">
      <alignment horizontal="left" vertical="center" shrinkToFit="1"/>
    </xf>
    <xf numFmtId="0" fontId="11" fillId="0" borderId="110" xfId="0" applyFont="1" applyBorder="1" applyAlignment="1">
      <alignment horizontal="left" vertical="center" shrinkToFit="1"/>
    </xf>
    <xf numFmtId="0" fontId="12" fillId="0" borderId="109" xfId="0" applyFont="1" applyBorder="1" applyAlignment="1">
      <alignment horizontal="center" vertical="center" wrapText="1"/>
    </xf>
    <xf numFmtId="0" fontId="12" fillId="0" borderId="112" xfId="0" applyFont="1" applyBorder="1" applyAlignment="1">
      <alignment horizontal="center" vertical="center" wrapText="1"/>
    </xf>
    <xf numFmtId="0" fontId="54" fillId="0" borderId="117" xfId="0" applyFont="1" applyBorder="1" applyAlignment="1">
      <alignment horizontal="left" vertical="center" wrapText="1"/>
    </xf>
    <xf numFmtId="0" fontId="54" fillId="0" borderId="112" xfId="0" applyFont="1" applyBorder="1" applyAlignment="1">
      <alignment horizontal="left" vertical="center" wrapText="1"/>
    </xf>
    <xf numFmtId="0" fontId="54" fillId="0" borderId="110" xfId="0" applyFont="1" applyBorder="1" applyAlignment="1">
      <alignment horizontal="left" vertical="center" wrapText="1"/>
    </xf>
    <xf numFmtId="0" fontId="20" fillId="0" borderId="0" xfId="0" applyFont="1" applyAlignment="1">
      <alignment horizontal="right" vertical="center" wrapText="1"/>
    </xf>
    <xf numFmtId="0" fontId="20" fillId="0" borderId="172" xfId="0" applyFont="1" applyBorder="1" applyAlignment="1">
      <alignment horizontal="right" vertical="center" wrapText="1"/>
    </xf>
    <xf numFmtId="179" fontId="37" fillId="0" borderId="0" xfId="0" applyNumberFormat="1" applyFont="1" applyFill="1" applyBorder="1" applyAlignment="1" applyProtection="1">
      <alignment horizontal="left" vertical="center" wrapText="1"/>
      <protection locked="0"/>
    </xf>
    <xf numFmtId="179" fontId="37" fillId="0" borderId="172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>
      <alignment horizontal="left" vertical="center" wrapText="1"/>
    </xf>
    <xf numFmtId="0" fontId="16" fillId="0" borderId="172" xfId="0" applyFont="1" applyFill="1" applyBorder="1" applyAlignment="1">
      <alignment horizontal="left" vertical="center" wrapText="1"/>
    </xf>
    <xf numFmtId="183" fontId="9" fillId="0" borderId="136" xfId="0" applyNumberFormat="1" applyFont="1" applyBorder="1" applyAlignment="1">
      <alignment horizontal="left" vertical="center"/>
    </xf>
    <xf numFmtId="0" fontId="123" fillId="0" borderId="0" xfId="0" applyFont="1" applyFill="1" applyBorder="1" applyAlignment="1">
      <alignment horizontal="center" vertical="center" wrapText="1"/>
    </xf>
    <xf numFmtId="0" fontId="18" fillId="11" borderId="0" xfId="0" applyFont="1" applyFill="1" applyBorder="1" applyAlignment="1">
      <alignment horizontal="center" vertical="center" wrapText="1"/>
    </xf>
    <xf numFmtId="0" fontId="18" fillId="11" borderId="0" xfId="0" applyFont="1" applyFill="1" applyBorder="1" applyAlignment="1">
      <alignment horizontal="center" vertical="center"/>
    </xf>
    <xf numFmtId="0" fontId="72" fillId="11" borderId="200" xfId="0" applyFont="1" applyFill="1" applyBorder="1" applyAlignment="1">
      <alignment horizontal="center" vertical="center" wrapText="1"/>
    </xf>
    <xf numFmtId="0" fontId="124" fillId="0" borderId="0" xfId="0" applyFont="1" applyFill="1" applyBorder="1" applyAlignment="1">
      <alignment horizontal="center" vertical="center" wrapText="1"/>
    </xf>
    <xf numFmtId="0" fontId="79" fillId="0" borderId="0" xfId="0" applyFont="1" applyFill="1" applyBorder="1" applyAlignment="1">
      <alignment horizontal="center" vertical="center" wrapText="1"/>
    </xf>
    <xf numFmtId="0" fontId="79" fillId="0" borderId="0" xfId="0" applyFont="1" applyFill="1" applyBorder="1" applyAlignment="1">
      <alignment horizontal="center" vertical="center"/>
    </xf>
    <xf numFmtId="0" fontId="12" fillId="11" borderId="188" xfId="0" applyFont="1" applyFill="1" applyBorder="1" applyAlignment="1">
      <alignment horizontal="center" vertical="center"/>
    </xf>
    <xf numFmtId="0" fontId="12" fillId="11" borderId="250" xfId="0" applyFont="1" applyFill="1" applyBorder="1" applyAlignment="1">
      <alignment horizontal="center" vertical="center"/>
    </xf>
    <xf numFmtId="0" fontId="12" fillId="11" borderId="133" xfId="0" applyFont="1" applyFill="1" applyBorder="1" applyAlignment="1">
      <alignment horizontal="center" vertical="center"/>
    </xf>
    <xf numFmtId="0" fontId="12" fillId="11" borderId="265" xfId="0" applyFont="1" applyFill="1" applyBorder="1" applyAlignment="1">
      <alignment horizontal="center" vertical="center"/>
    </xf>
    <xf numFmtId="0" fontId="12" fillId="11" borderId="270" xfId="0" applyFont="1" applyFill="1" applyBorder="1" applyAlignment="1">
      <alignment horizontal="center" vertical="center"/>
    </xf>
    <xf numFmtId="0" fontId="103" fillId="4" borderId="53" xfId="0" applyFont="1" applyFill="1" applyBorder="1" applyAlignment="1">
      <alignment horizontal="left" vertical="top" wrapText="1"/>
    </xf>
    <xf numFmtId="0" fontId="103" fillId="4" borderId="57" xfId="0" applyFont="1" applyFill="1" applyBorder="1" applyAlignment="1">
      <alignment horizontal="left" vertical="top" wrapText="1"/>
    </xf>
    <xf numFmtId="0" fontId="103" fillId="4" borderId="54" xfId="0" applyFont="1" applyFill="1" applyBorder="1" applyAlignment="1">
      <alignment horizontal="left" vertical="top" wrapText="1"/>
    </xf>
    <xf numFmtId="0" fontId="9" fillId="17" borderId="173" xfId="0" applyFont="1" applyFill="1" applyBorder="1" applyAlignment="1">
      <alignment horizontal="center" vertical="center"/>
    </xf>
    <xf numFmtId="0" fontId="9" fillId="17" borderId="174" xfId="0" applyFont="1" applyFill="1" applyBorder="1" applyAlignment="1">
      <alignment horizontal="center" vertical="center"/>
    </xf>
    <xf numFmtId="0" fontId="9" fillId="17" borderId="175" xfId="0" applyFont="1" applyFill="1" applyBorder="1" applyAlignment="1">
      <alignment horizontal="center" vertical="center"/>
    </xf>
    <xf numFmtId="180" fontId="12" fillId="16" borderId="170" xfId="0" applyNumberFormat="1" applyFont="1" applyFill="1" applyBorder="1" applyAlignment="1">
      <alignment horizontal="center" vertical="center" shrinkToFit="1"/>
    </xf>
    <xf numFmtId="180" fontId="12" fillId="16" borderId="249" xfId="0" applyNumberFormat="1" applyFont="1" applyFill="1" applyBorder="1" applyAlignment="1">
      <alignment horizontal="center" vertical="center" shrinkToFit="1"/>
    </xf>
    <xf numFmtId="180" fontId="12" fillId="16" borderId="171" xfId="0" applyNumberFormat="1" applyFont="1" applyFill="1" applyBorder="1" applyAlignment="1">
      <alignment horizontal="center" vertical="center" shrinkToFit="1"/>
    </xf>
    <xf numFmtId="179" fontId="33" fillId="0" borderId="0" xfId="0" applyNumberFormat="1" applyFont="1" applyBorder="1" applyAlignment="1" applyProtection="1">
      <alignment horizontal="left" vertical="top" wrapText="1"/>
      <protection locked="0"/>
    </xf>
    <xf numFmtId="0" fontId="72" fillId="0" borderId="139" xfId="0" applyFont="1" applyBorder="1" applyAlignment="1">
      <alignment horizontal="center" vertical="center" wrapText="1"/>
    </xf>
    <xf numFmtId="0" fontId="72" fillId="0" borderId="136" xfId="0" applyFont="1" applyBorder="1" applyAlignment="1">
      <alignment horizontal="center" vertical="center" wrapText="1"/>
    </xf>
    <xf numFmtId="0" fontId="72" fillId="0" borderId="140" xfId="0" applyFont="1" applyBorder="1" applyAlignment="1">
      <alignment horizontal="center" vertical="center" wrapText="1"/>
    </xf>
    <xf numFmtId="178" fontId="15" fillId="0" borderId="151" xfId="0" quotePrefix="1" applyNumberFormat="1" applyFont="1" applyBorder="1" applyAlignment="1">
      <alignment horizontal="center" vertical="center"/>
    </xf>
    <xf numFmtId="178" fontId="15" fillId="0" borderId="153" xfId="0" quotePrefix="1" applyNumberFormat="1" applyFont="1" applyBorder="1" applyAlignment="1">
      <alignment horizontal="center" vertical="center"/>
    </xf>
    <xf numFmtId="178" fontId="15" fillId="0" borderId="154" xfId="0" quotePrefix="1" applyNumberFormat="1" applyFont="1" applyBorder="1" applyAlignment="1">
      <alignment horizontal="center" vertical="center"/>
    </xf>
    <xf numFmtId="179" fontId="10" fillId="0" borderId="113" xfId="0" applyNumberFormat="1" applyFont="1" applyBorder="1" applyAlignment="1">
      <alignment horizontal="left" vertical="center" wrapText="1"/>
    </xf>
    <xf numFmtId="179" fontId="10" fillId="0" borderId="114" xfId="0" applyNumberFormat="1" applyFont="1" applyBorder="1" applyAlignment="1">
      <alignment horizontal="left" vertical="center" wrapText="1"/>
    </xf>
    <xf numFmtId="0" fontId="3" fillId="18" borderId="272" xfId="0" applyFont="1" applyFill="1" applyBorder="1" applyAlignment="1">
      <alignment horizontal="right" vertical="center" wrapText="1"/>
    </xf>
    <xf numFmtId="0" fontId="28" fillId="18" borderId="274" xfId="0" applyFont="1" applyFill="1" applyBorder="1" applyAlignment="1">
      <alignment horizontal="center" vertical="center" shrinkToFit="1"/>
    </xf>
    <xf numFmtId="0" fontId="28" fillId="18" borderId="275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A671C0BD-A23E-4DDB-9327-09DF81D02B01}"/>
  </cellStyles>
  <dxfs count="147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ont>
        <b/>
        <i val="0"/>
        <color rgb="FFFF0000"/>
      </font>
      <fill>
        <patternFill>
          <bgColor theme="4" tint="0.39994506668294322"/>
        </patternFill>
      </fill>
    </dxf>
    <dxf>
      <font>
        <b/>
        <i val="0"/>
      </font>
      <fill>
        <patternFill patternType="mediumGray">
          <fgColor rgb="FFFF6600"/>
          <bgColor rgb="FFFFFF99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E$29"/>
</file>

<file path=xl/ctrlProps/ctrlProp2.xml><?xml version="1.0" encoding="utf-8"?>
<formControlPr xmlns="http://schemas.microsoft.com/office/spreadsheetml/2009/9/main" objectType="CheckBox" fmlaLink="$C$26" lockText="1"/>
</file>

<file path=xl/ctrlProps/ctrlProp3.xml><?xml version="1.0" encoding="utf-8"?>
<formControlPr xmlns="http://schemas.microsoft.com/office/spreadsheetml/2009/9/main" objectType="CheckBox" fmlaLink="$C$26" lockText="1"/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&#8544;!C9"/><Relationship Id="rId1" Type="http://schemas.openxmlformats.org/officeDocument/2006/relationships/hyperlink" Target="#&#8548;&#65297;!B6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&#8544;!C9"/><Relationship Id="rId1" Type="http://schemas.openxmlformats.org/officeDocument/2006/relationships/hyperlink" Target="#&#8548;&#65298;!B6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8546;&#65298;!E13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8546;&#65298;!E13"/><Relationship Id="rId2" Type="http://schemas.openxmlformats.org/officeDocument/2006/relationships/hyperlink" Target="#&#8546;&#65297;!E13"/><Relationship Id="rId1" Type="http://schemas.openxmlformats.org/officeDocument/2006/relationships/hyperlink" Target="#&#8544;!C8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&#8545;!E11"/><Relationship Id="rId1" Type="http://schemas.openxmlformats.org/officeDocument/2006/relationships/hyperlink" Target="#&#8547;&#65297;!B14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&#8544;!C8"/><Relationship Id="rId1" Type="http://schemas.openxmlformats.org/officeDocument/2006/relationships/hyperlink" Target="#&#8547;&#65298;!B14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&#8546;&#65297;!E13"/><Relationship Id="rId1" Type="http://schemas.openxmlformats.org/officeDocument/2006/relationships/hyperlink" Target="#&#8548;&#65297;!B6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&#8546;&#65298;!E13"/><Relationship Id="rId1" Type="http://schemas.openxmlformats.org/officeDocument/2006/relationships/hyperlink" Target="#&#8548;&#65298;!B6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8547;&#65297;!B14"/><Relationship Id="rId1" Type="http://schemas.openxmlformats.org/officeDocument/2006/relationships/hyperlink" Target="#&#8549;&#65297;!C3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&#8547;&#65298;!B12"/><Relationship Id="rId1" Type="http://schemas.openxmlformats.org/officeDocument/2006/relationships/hyperlink" Target="#&#8549;&#65298;!C3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6</xdr:row>
      <xdr:rowOff>133350</xdr:rowOff>
    </xdr:from>
    <xdr:to>
      <xdr:col>6</xdr:col>
      <xdr:colOff>142875</xdr:colOff>
      <xdr:row>30</xdr:row>
      <xdr:rowOff>47625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533650" y="1504950"/>
          <a:ext cx="4905375" cy="3914775"/>
        </a:xfrm>
        <a:prstGeom prst="straightConnector1">
          <a:avLst/>
        </a:prstGeom>
        <a:ln w="3492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123824</xdr:colOff>
      <xdr:row>16</xdr:row>
      <xdr:rowOff>104775</xdr:rowOff>
    </xdr:from>
    <xdr:to>
      <xdr:col>7</xdr:col>
      <xdr:colOff>800099</xdr:colOff>
      <xdr:row>22</xdr:row>
      <xdr:rowOff>133350</xdr:rowOff>
    </xdr:to>
    <xdr:sp macro="" textlink="">
      <xdr:nvSpPr>
        <xdr:cNvPr id="3" name="四角形吹き出し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H="1">
          <a:off x="7419974" y="3257550"/>
          <a:ext cx="923925" cy="1000125"/>
        </a:xfrm>
        <a:prstGeom prst="wedgeRectCallout">
          <a:avLst>
            <a:gd name="adj1" fmla="val 103232"/>
            <a:gd name="adj2" fmla="val 1679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Ⅷ</a:t>
          </a:r>
          <a:r>
            <a:rPr kumimoji="1" lang="ja-JP" altLang="en-US" sz="1100"/>
            <a:t>や</a:t>
          </a:r>
          <a:r>
            <a:rPr kumimoji="1" lang="en-US" altLang="ja-JP" sz="1100"/>
            <a:t>Ⅸ</a:t>
          </a:r>
          <a:r>
            <a:rPr kumimoji="1" lang="ja-JP" altLang="en-US" sz="1100"/>
            <a:t>の表示に使う。</a:t>
          </a:r>
          <a:endParaRPr kumimoji="1" lang="en-US" altLang="ja-JP" sz="1100"/>
        </a:p>
        <a:p>
          <a:pPr algn="l"/>
          <a:r>
            <a:rPr kumimoji="1" lang="ja-JP" altLang="en-US" sz="1100"/>
            <a:t>リンク先のもととして設定すること</a:t>
          </a:r>
        </a:p>
      </xdr:txBody>
    </xdr:sp>
    <xdr:clientData/>
  </xdr:twoCellAnchor>
  <xdr:twoCellAnchor>
    <xdr:from>
      <xdr:col>3</xdr:col>
      <xdr:colOff>638175</xdr:colOff>
      <xdr:row>6</xdr:row>
      <xdr:rowOff>133350</xdr:rowOff>
    </xdr:from>
    <xdr:to>
      <xdr:col>6</xdr:col>
      <xdr:colOff>142875</xdr:colOff>
      <xdr:row>32</xdr:row>
      <xdr:rowOff>47625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533650" y="1504950"/>
          <a:ext cx="4905375" cy="4276725"/>
        </a:xfrm>
        <a:prstGeom prst="straightConnector1">
          <a:avLst/>
        </a:prstGeom>
        <a:ln w="3492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1297781</xdr:colOff>
      <xdr:row>6</xdr:row>
      <xdr:rowOff>71437</xdr:rowOff>
    </xdr:from>
    <xdr:to>
      <xdr:col>12</xdr:col>
      <xdr:colOff>833438</xdr:colOff>
      <xdr:row>21</xdr:row>
      <xdr:rowOff>23812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670381" y="1443037"/>
          <a:ext cx="3821907" cy="23050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nks</a:t>
          </a:r>
          <a:r>
            <a:rPr kumimoji="1" lang="ja-JP" altLang="en-US" sz="1100"/>
            <a:t>　第</a:t>
          </a:r>
          <a:r>
            <a:rPr kumimoji="1" lang="en-US" altLang="ja-JP" sz="1100"/>
            <a:t>1</a:t>
          </a:r>
          <a:r>
            <a:rPr kumimoji="1" lang="ja-JP" altLang="en-US" sz="1100"/>
            <a:t>回の顧問総会で各大会の担当校が決まる</a:t>
          </a:r>
          <a:endParaRPr kumimoji="1" lang="en-US" altLang="ja-JP" sz="1100"/>
        </a:p>
        <a:p>
          <a:pPr algn="l"/>
          <a:r>
            <a:rPr kumimoji="1" lang="ja-JP" altLang="en-US" sz="1100"/>
            <a:t>ピンク下部分を</a:t>
          </a:r>
          <a:r>
            <a:rPr kumimoji="1" lang="en-US" altLang="ja-JP" sz="1100"/>
            <a:t>D</a:t>
          </a:r>
          <a:r>
            <a:rPr kumimoji="1" lang="ja-JP" altLang="en-US" sz="1100"/>
            <a:t>列にコピーする</a:t>
          </a:r>
          <a:endParaRPr kumimoji="1" lang="en-US" altLang="ja-JP" sz="1100"/>
        </a:p>
        <a:p>
          <a:pPr algn="l"/>
          <a:r>
            <a:rPr kumimoji="1" lang="ja-JP" altLang="en-US" sz="1100"/>
            <a:t>不参加顧問削除</a:t>
          </a:r>
          <a:endParaRPr kumimoji="1" lang="en-US" altLang="ja-JP" sz="1100"/>
        </a:p>
        <a:p>
          <a:pPr algn="l"/>
          <a:r>
            <a:rPr kumimoji="1" lang="ja-JP" altLang="en-US" sz="1100"/>
            <a:t>シート保護</a:t>
          </a:r>
          <a:r>
            <a:rPr kumimoji="1" lang="en-US" altLang="ja-JP" sz="1100"/>
            <a:t>dj</a:t>
          </a:r>
        </a:p>
        <a:p>
          <a:pPr algn="l"/>
          <a:r>
            <a:rPr kumimoji="1" lang="en-US" altLang="ja-JP" sz="1100"/>
            <a:t>V1</a:t>
          </a:r>
          <a:r>
            <a:rPr kumimoji="1" lang="ja-JP" altLang="en-US" sz="1100"/>
            <a:t>シートにドロップダウンリスト設定</a:t>
          </a:r>
          <a:endParaRPr kumimoji="1" lang="en-US" altLang="ja-JP" sz="1100"/>
        </a:p>
        <a:p>
          <a:pPr algn="l"/>
          <a:r>
            <a:rPr kumimoji="1" lang="ja-JP" altLang="en-US" sz="1100"/>
            <a:t>データの入力規則設定（朗読作品数）</a:t>
          </a:r>
          <a:endParaRPr kumimoji="1" lang="en-US" altLang="ja-JP" sz="1100"/>
        </a:p>
        <a:p>
          <a:pPr algn="l"/>
          <a:r>
            <a:rPr kumimoji="1" lang="ja-JP" altLang="en-US" sz="1100"/>
            <a:t>シート名を非表示（ファイルーオプションー詳細ー次のブックーシート見出し）</a:t>
          </a:r>
          <a:endParaRPr kumimoji="1" lang="en-US" altLang="ja-JP" sz="1100"/>
        </a:p>
        <a:p>
          <a:pPr algn="l"/>
          <a:r>
            <a:rPr kumimoji="1" lang="ja-JP" altLang="en-US" sz="1100"/>
            <a:t>各校用の様式完成</a:t>
          </a:r>
        </a:p>
      </xdr:txBody>
    </xdr:sp>
    <xdr:clientData/>
  </xdr:twoCellAnchor>
  <xdr:twoCellAnchor>
    <xdr:from>
      <xdr:col>2</xdr:col>
      <xdr:colOff>123824</xdr:colOff>
      <xdr:row>16</xdr:row>
      <xdr:rowOff>104775</xdr:rowOff>
    </xdr:from>
    <xdr:to>
      <xdr:col>3</xdr:col>
      <xdr:colOff>800099</xdr:colOff>
      <xdr:row>22</xdr:row>
      <xdr:rowOff>133350</xdr:rowOff>
    </xdr:to>
    <xdr:sp macro="" textlink="">
      <xdr:nvSpPr>
        <xdr:cNvPr id="7" name="四角形吹き出し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flipH="1">
          <a:off x="1581149" y="3038475"/>
          <a:ext cx="1114425" cy="1000125"/>
        </a:xfrm>
        <a:prstGeom prst="wedgeRectCallout">
          <a:avLst>
            <a:gd name="adj1" fmla="val 103232"/>
            <a:gd name="adj2" fmla="val 1679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Ⅷ</a:t>
          </a:r>
          <a:r>
            <a:rPr kumimoji="1" lang="ja-JP" altLang="en-US" sz="1100"/>
            <a:t>や</a:t>
          </a:r>
          <a:r>
            <a:rPr kumimoji="1" lang="en-US" altLang="ja-JP" sz="1100"/>
            <a:t>Ⅸ</a:t>
          </a:r>
          <a:r>
            <a:rPr kumimoji="1" lang="ja-JP" altLang="en-US" sz="1100"/>
            <a:t>の表示に使う。</a:t>
          </a:r>
          <a:endParaRPr kumimoji="1" lang="en-US" altLang="ja-JP" sz="1100"/>
        </a:p>
        <a:p>
          <a:pPr algn="l"/>
          <a:r>
            <a:rPr kumimoji="1" lang="ja-JP" altLang="en-US" sz="1100"/>
            <a:t>リンク先のもととして設定すること</a:t>
          </a:r>
        </a:p>
      </xdr:txBody>
    </xdr:sp>
    <xdr:clientData/>
  </xdr:twoCellAnchor>
  <xdr:twoCellAnchor>
    <xdr:from>
      <xdr:col>3</xdr:col>
      <xdr:colOff>638175</xdr:colOff>
      <xdr:row>6</xdr:row>
      <xdr:rowOff>133350</xdr:rowOff>
    </xdr:from>
    <xdr:to>
      <xdr:col>6</xdr:col>
      <xdr:colOff>142875</xdr:colOff>
      <xdr:row>32</xdr:row>
      <xdr:rowOff>47625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2533650" y="1724025"/>
          <a:ext cx="4905375" cy="4276725"/>
        </a:xfrm>
        <a:prstGeom prst="straightConnector1">
          <a:avLst/>
        </a:prstGeom>
        <a:ln w="3492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1297781</xdr:colOff>
      <xdr:row>6</xdr:row>
      <xdr:rowOff>71437</xdr:rowOff>
    </xdr:from>
    <xdr:to>
      <xdr:col>12</xdr:col>
      <xdr:colOff>833438</xdr:colOff>
      <xdr:row>21</xdr:row>
      <xdr:rowOff>23812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670381" y="1662112"/>
          <a:ext cx="3821907" cy="23050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nks</a:t>
          </a:r>
          <a:r>
            <a:rPr kumimoji="1" lang="ja-JP" altLang="en-US" sz="1100"/>
            <a:t>　第</a:t>
          </a:r>
          <a:r>
            <a:rPr kumimoji="1" lang="en-US" altLang="ja-JP" sz="1100"/>
            <a:t>1</a:t>
          </a:r>
          <a:r>
            <a:rPr kumimoji="1" lang="ja-JP" altLang="en-US" sz="1100"/>
            <a:t>回の顧問総会で各大会の担当校が決まる</a:t>
          </a:r>
          <a:endParaRPr kumimoji="1" lang="en-US" altLang="ja-JP" sz="1100"/>
        </a:p>
        <a:p>
          <a:pPr algn="l"/>
          <a:r>
            <a:rPr kumimoji="1" lang="ja-JP" altLang="en-US" sz="1100"/>
            <a:t>ピンク下部分を</a:t>
          </a:r>
          <a:r>
            <a:rPr kumimoji="1" lang="en-US" altLang="ja-JP" sz="1100"/>
            <a:t>D</a:t>
          </a:r>
          <a:r>
            <a:rPr kumimoji="1" lang="ja-JP" altLang="en-US" sz="1100"/>
            <a:t>列にコピーする</a:t>
          </a:r>
          <a:endParaRPr kumimoji="1" lang="en-US" altLang="ja-JP" sz="1100"/>
        </a:p>
        <a:p>
          <a:pPr algn="l"/>
          <a:r>
            <a:rPr kumimoji="1" lang="ja-JP" altLang="en-US" sz="1100"/>
            <a:t>不参加顧問削除</a:t>
          </a:r>
          <a:endParaRPr kumimoji="1" lang="en-US" altLang="ja-JP" sz="1100"/>
        </a:p>
        <a:p>
          <a:pPr algn="l"/>
          <a:r>
            <a:rPr kumimoji="1" lang="ja-JP" altLang="en-US" sz="1100"/>
            <a:t>シート保護</a:t>
          </a:r>
          <a:r>
            <a:rPr kumimoji="1" lang="en-US" altLang="ja-JP" sz="1100"/>
            <a:t>dj</a:t>
          </a:r>
        </a:p>
        <a:p>
          <a:pPr algn="l"/>
          <a:r>
            <a:rPr kumimoji="1" lang="en-US" altLang="ja-JP" sz="1100"/>
            <a:t>V1</a:t>
          </a:r>
          <a:r>
            <a:rPr kumimoji="1" lang="ja-JP" altLang="en-US" sz="1100"/>
            <a:t>シートにドロップダウンリスト設定</a:t>
          </a:r>
          <a:endParaRPr kumimoji="1" lang="en-US" altLang="ja-JP" sz="1100"/>
        </a:p>
        <a:p>
          <a:pPr algn="l"/>
          <a:r>
            <a:rPr kumimoji="1" lang="ja-JP" altLang="en-US" sz="1100"/>
            <a:t>データの入力規則設定（朗読作品数）</a:t>
          </a:r>
          <a:endParaRPr kumimoji="1" lang="en-US" altLang="ja-JP" sz="1100"/>
        </a:p>
        <a:p>
          <a:pPr algn="l"/>
          <a:r>
            <a:rPr kumimoji="1" lang="ja-JP" altLang="en-US" sz="1100"/>
            <a:t>シート名を非表示（ファイルーオプションー詳細ー次のブックーシート見出し）</a:t>
          </a:r>
          <a:endParaRPr kumimoji="1" lang="en-US" altLang="ja-JP" sz="1100"/>
        </a:p>
        <a:p>
          <a:pPr algn="l"/>
          <a:r>
            <a:rPr kumimoji="1" lang="ja-JP" altLang="en-US" sz="1100"/>
            <a:t>各校用の様式完成</a:t>
          </a:r>
        </a:p>
      </xdr:txBody>
    </xdr:sp>
    <xdr:clientData/>
  </xdr:twoCellAnchor>
  <xdr:twoCellAnchor>
    <xdr:from>
      <xdr:col>2</xdr:col>
      <xdr:colOff>123824</xdr:colOff>
      <xdr:row>16</xdr:row>
      <xdr:rowOff>104775</xdr:rowOff>
    </xdr:from>
    <xdr:to>
      <xdr:col>3</xdr:col>
      <xdr:colOff>800099</xdr:colOff>
      <xdr:row>22</xdr:row>
      <xdr:rowOff>133350</xdr:rowOff>
    </xdr:to>
    <xdr:sp macro="" textlink="">
      <xdr:nvSpPr>
        <xdr:cNvPr id="11" name="四角形吹き出し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flipH="1">
          <a:off x="7419974" y="3257550"/>
          <a:ext cx="923925" cy="1000125"/>
        </a:xfrm>
        <a:prstGeom prst="wedgeRectCallout">
          <a:avLst>
            <a:gd name="adj1" fmla="val 103232"/>
            <a:gd name="adj2" fmla="val 1679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Ⅷ</a:t>
          </a:r>
          <a:r>
            <a:rPr kumimoji="1" lang="ja-JP" altLang="en-US" sz="1100"/>
            <a:t>や</a:t>
          </a:r>
          <a:r>
            <a:rPr kumimoji="1" lang="en-US" altLang="ja-JP" sz="1100"/>
            <a:t>Ⅸ</a:t>
          </a:r>
          <a:r>
            <a:rPr kumimoji="1" lang="ja-JP" altLang="en-US" sz="1100"/>
            <a:t>の表示に使う。</a:t>
          </a:r>
          <a:endParaRPr kumimoji="1" lang="en-US" altLang="ja-JP" sz="1100"/>
        </a:p>
        <a:p>
          <a:pPr algn="l"/>
          <a:r>
            <a:rPr kumimoji="1" lang="ja-JP" altLang="en-US" sz="1100"/>
            <a:t>リンク先のもととして設定すること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114299</xdr:colOff>
      <xdr:row>6</xdr:row>
      <xdr:rowOff>161925</xdr:rowOff>
    </xdr:from>
    <xdr:to>
      <xdr:col>20</xdr:col>
      <xdr:colOff>66675</xdr:colOff>
      <xdr:row>12</xdr:row>
      <xdr:rowOff>123825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6791324" y="1790700"/>
          <a:ext cx="2181226" cy="1190625"/>
          <a:chOff x="10358412" y="1775841"/>
          <a:chExt cx="1981199" cy="1247775"/>
        </a:xfrm>
      </xdr:grpSpPr>
      <xdr:sp macro="" textlink="">
        <xdr:nvSpPr>
          <xdr:cNvPr id="3" name="右矢印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 rot="10800000" flipV="1">
            <a:off x="10358412" y="1775841"/>
            <a:ext cx="1981199" cy="1247775"/>
          </a:xfrm>
          <a:prstGeom prst="rightArrow">
            <a:avLst>
              <a:gd name="adj1" fmla="val 59449"/>
              <a:gd name="adj2" fmla="val 50000"/>
            </a:avLst>
          </a:prstGeom>
          <a:solidFill>
            <a:schemeClr val="accent1">
              <a:lumMod val="60000"/>
              <a:lumOff val="40000"/>
            </a:schemeClr>
          </a:solidFill>
          <a:ln w="34925">
            <a:solidFill>
              <a:schemeClr val="accent1">
                <a:lumMod val="75000"/>
              </a:schemeClr>
            </a:solidFill>
          </a:ln>
          <a:effectLst>
            <a:glow rad="228600">
              <a:srgbClr val="9BC2E6">
                <a:alpha val="59000"/>
              </a:srgbClr>
            </a:glow>
            <a:outerShdw blurRad="50800" dist="50800" dir="5400000" algn="ctr" rotWithShape="0">
              <a:schemeClr val="accent1">
                <a:lumMod val="50000"/>
              </a:schemeClr>
            </a:outerShdw>
            <a:softEdge rad="12700"/>
          </a:effectLst>
          <a:scene3d>
            <a:camera prst="perspectiveLeft"/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36000" rIns="0" bIns="36000" rtlCol="0" anchor="ctr" anchorCtr="0">
            <a:noAutofit/>
          </a:bodyPr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訂正事項がある場合は、</a:t>
            </a:r>
            <a:endParaRPr kumimoji="1" lang="en-US" altLang="ja-JP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endParaRPr>
          </a:p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前にもどる　　</a:t>
            </a:r>
          </a:p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ここをクリック　　</a:t>
            </a:r>
          </a:p>
          <a:p>
            <a:pPr algn="ctr"/>
            <a:endParaRPr kumimoji="1" lang="ja-JP" altLang="en-US" sz="1100"/>
          </a:p>
        </xdr:txBody>
      </xdr:sp>
      <xdr:sp macro="" textlink="">
        <xdr:nvSpPr>
          <xdr:cNvPr id="4" name="U ターン矢印 7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 rot="5400000">
            <a:off x="11664200" y="2280659"/>
            <a:ext cx="335938" cy="470773"/>
          </a:xfrm>
          <a:prstGeom prst="uturnArrow">
            <a:avLst/>
          </a:prstGeom>
          <a:solidFill>
            <a:schemeClr val="accent1">
              <a:lumMod val="5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 fPrintsWithSheet="0"/>
  </xdr:twoCellAnchor>
  <xdr:twoCellAnchor>
    <xdr:from>
      <xdr:col>17</xdr:col>
      <xdr:colOff>152400</xdr:colOff>
      <xdr:row>0</xdr:row>
      <xdr:rowOff>28575</xdr:rowOff>
    </xdr:from>
    <xdr:to>
      <xdr:col>20</xdr:col>
      <xdr:colOff>180976</xdr:colOff>
      <xdr:row>6</xdr:row>
      <xdr:rowOff>38100</xdr:rowOff>
    </xdr:to>
    <xdr:sp macro="" textlink="">
      <xdr:nvSpPr>
        <xdr:cNvPr id="5" name="四角形吹き出し 9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077075" y="28575"/>
          <a:ext cx="2257426" cy="1400175"/>
        </a:xfrm>
        <a:prstGeom prst="wedgeRectCallout">
          <a:avLst>
            <a:gd name="adj1" fmla="val -73398"/>
            <a:gd name="adj2" fmla="val -34147"/>
          </a:avLst>
        </a:prstGeom>
        <a:effectLst>
          <a:softEdge rad="31750"/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144000" tIns="72000" rIns="72000" bIns="72000" rtlCol="0" anchor="ctr" anchorCtr="1"/>
        <a:lstStyle/>
        <a:p>
          <a:pPr algn="l"/>
          <a:r>
            <a:rPr kumimoji="1" lang="ja-JP" altLang="en-US" sz="1200" b="0" cap="none" spc="0">
              <a:ln w="0"/>
              <a:solidFill>
                <a:sysClr val="windowText" lastClr="00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申込入力の最終画面です。</a:t>
          </a:r>
          <a:endParaRPr kumimoji="1" lang="en-US" altLang="ja-JP" sz="1200" b="0" cap="none" spc="0">
            <a:ln w="0"/>
            <a:solidFill>
              <a:sysClr val="windowText" lastClr="000000"/>
            </a:solidFill>
            <a:effectLst/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200" b="0" cap="none" spc="0">
              <a:ln w="0"/>
              <a:solidFill>
                <a:sysClr val="windowText" lastClr="00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内容を確認して、</a:t>
          </a:r>
          <a:endParaRPr kumimoji="1" lang="en-US" altLang="ja-JP" sz="1200" b="0" cap="none" spc="0">
            <a:ln w="0"/>
            <a:solidFill>
              <a:sysClr val="windowText" lastClr="000000"/>
            </a:solidFill>
            <a:effectLst/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200" b="0" cap="none" spc="0">
              <a:ln w="0"/>
              <a:solidFill>
                <a:sysClr val="windowText" lastClr="00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印刷してください。</a:t>
          </a:r>
          <a:endParaRPr kumimoji="1" lang="en-US" altLang="ja-JP" sz="1200" b="0" cap="none" spc="0">
            <a:ln w="0"/>
            <a:solidFill>
              <a:sysClr val="windowText" lastClr="000000"/>
            </a:solidFill>
            <a:effectLst/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050" b="0" cap="none" spc="0">
              <a:ln w="0"/>
              <a:solidFill>
                <a:sysClr val="windowText" lastClr="00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通常の印刷処理でお願いします。</a:t>
          </a:r>
          <a:endParaRPr kumimoji="1" lang="en-US" altLang="ja-JP" sz="1050" b="0" cap="none" spc="0">
            <a:ln w="0"/>
            <a:solidFill>
              <a:sysClr val="windowText" lastClr="000000"/>
            </a:solidFill>
            <a:effectLst/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en-US" altLang="ja-JP" sz="105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※</a:t>
          </a:r>
          <a:r>
            <a:rPr kumimoji="1" lang="ja-JP" altLang="en-US" sz="1050" b="0" cap="none" spc="0">
              <a:ln w="0"/>
              <a:solidFill>
                <a:sysClr val="windowText" lastClr="00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　</a:t>
          </a:r>
          <a:r>
            <a:rPr kumimoji="1" lang="ja-JP" altLang="en-US" sz="105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このボタンを押しても</a:t>
          </a:r>
          <a:endParaRPr kumimoji="1" lang="en-US" altLang="ja-JP" sz="1050" b="0" cap="none" spc="0">
            <a:ln w="0"/>
            <a:solidFill>
              <a:srgbClr val="FF0000"/>
            </a:solidFill>
            <a:effectLst/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05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　　</a:t>
          </a:r>
          <a:r>
            <a:rPr kumimoji="1" lang="ja-JP" altLang="en-US" sz="1050" b="0" cap="none" spc="0" baseline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 </a:t>
          </a:r>
          <a:r>
            <a:rPr kumimoji="1" lang="ja-JP" altLang="en-US" sz="105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印刷しません。</a:t>
          </a:r>
          <a:r>
            <a:rPr kumimoji="1" lang="en-US" altLang="ja-JP" sz="105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(^_^)</a:t>
          </a:r>
          <a:r>
            <a:rPr kumimoji="1" lang="ja-JP" altLang="en-US" sz="105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ゞ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26</xdr:row>
          <xdr:rowOff>38100</xdr:rowOff>
        </xdr:from>
        <xdr:to>
          <xdr:col>16</xdr:col>
          <xdr:colOff>466725</xdr:colOff>
          <xdr:row>30</xdr:row>
          <xdr:rowOff>333375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9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>
                <a:alpha val="14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>
    <xdr:from>
      <xdr:col>10</xdr:col>
      <xdr:colOff>762000</xdr:colOff>
      <xdr:row>31</xdr:row>
      <xdr:rowOff>238125</xdr:rowOff>
    </xdr:from>
    <xdr:to>
      <xdr:col>12</xdr:col>
      <xdr:colOff>657225</xdr:colOff>
      <xdr:row>32</xdr:row>
      <xdr:rowOff>171450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4286250" y="9067800"/>
          <a:ext cx="108585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署名（直筆）</a:t>
          </a:r>
        </a:p>
      </xdr:txBody>
    </xdr:sp>
    <xdr:clientData fPrintsWithSheet="0"/>
  </xdr:twoCellAnchor>
  <xdr:twoCellAnchor>
    <xdr:from>
      <xdr:col>2</xdr:col>
      <xdr:colOff>476251</xdr:colOff>
      <xdr:row>25</xdr:row>
      <xdr:rowOff>9524</xdr:rowOff>
    </xdr:from>
    <xdr:to>
      <xdr:col>12</xdr:col>
      <xdr:colOff>704850</xdr:colOff>
      <xdr:row>25</xdr:row>
      <xdr:rowOff>476250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/>
      </xdr:nvSpPr>
      <xdr:spPr>
        <a:xfrm>
          <a:off x="733426" y="5305424"/>
          <a:ext cx="4686299" cy="466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下記を読んで内容に了承後、□にチェックを入れて下さい。</a:t>
          </a:r>
          <a:endParaRPr kumimoji="1" lang="en-US" altLang="ja-JP" sz="110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105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※</a:t>
          </a:r>
          <a:r>
            <a:rPr kumimoji="1" lang="ja-JP" altLang="ja-JP" sz="105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　チェックを入れないと２ページ以降の内容は表示されません。</a:t>
          </a:r>
          <a:endParaRPr lang="ja-JP" altLang="ja-JP" sz="1100">
            <a:effectLst/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endParaRPr kumimoji="1" lang="ja-JP" altLang="en-US" sz="120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 fPrintsWithSheet="0"/>
  </xdr:twoCellAnchor>
  <xdr:twoCellAnchor>
    <xdr:from>
      <xdr:col>17</xdr:col>
      <xdr:colOff>352425</xdr:colOff>
      <xdr:row>14</xdr:row>
      <xdr:rowOff>66675</xdr:rowOff>
    </xdr:from>
    <xdr:to>
      <xdr:col>19</xdr:col>
      <xdr:colOff>628650</xdr:colOff>
      <xdr:row>17</xdr:row>
      <xdr:rowOff>0</xdr:rowOff>
    </xdr:to>
    <xdr:sp macro="" textlink="">
      <xdr:nvSpPr>
        <xdr:cNvPr id="9" name="額縁 2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277100" y="3095625"/>
          <a:ext cx="1762125" cy="723900"/>
        </a:xfrm>
        <a:prstGeom prst="bevel">
          <a:avLst/>
        </a:prstGeom>
        <a:solidFill>
          <a:srgbClr val="ED7D31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先頭頁に戻りたい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HGPｺﾞｼｯｸE" panose="020B0900000000000000" pitchFamily="50" charset="-128"/>
            <a:ea typeface="HGPｺﾞｼｯｸE" panose="020B09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ここをクリック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180975</xdr:colOff>
      <xdr:row>7</xdr:row>
      <xdr:rowOff>0</xdr:rowOff>
    </xdr:from>
    <xdr:to>
      <xdr:col>19</xdr:col>
      <xdr:colOff>561974</xdr:colOff>
      <xdr:row>16</xdr:row>
      <xdr:rowOff>219075</xdr:rowOff>
    </xdr:to>
    <xdr:grpSp>
      <xdr:nvGrpSpPr>
        <xdr:cNvPr id="2" name="グループ化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6838950" y="1914525"/>
          <a:ext cx="1866899" cy="1285875"/>
          <a:chOff x="10315574" y="1122838"/>
          <a:chExt cx="2033063" cy="1320562"/>
        </a:xfrm>
      </xdr:grpSpPr>
      <xdr:sp macro="" textlink="">
        <xdr:nvSpPr>
          <xdr:cNvPr id="3" name="右矢印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/>
        </xdr:nvSpPr>
        <xdr:spPr>
          <a:xfrm rot="10800000" flipV="1">
            <a:off x="10315574" y="1122838"/>
            <a:ext cx="2033063" cy="1320562"/>
          </a:xfrm>
          <a:prstGeom prst="rightArrow">
            <a:avLst>
              <a:gd name="adj1" fmla="val 59449"/>
              <a:gd name="adj2" fmla="val 50000"/>
            </a:avLst>
          </a:prstGeom>
          <a:solidFill>
            <a:schemeClr val="accent1">
              <a:lumMod val="60000"/>
              <a:lumOff val="40000"/>
            </a:schemeClr>
          </a:solidFill>
          <a:ln w="34925">
            <a:solidFill>
              <a:schemeClr val="accent1">
                <a:lumMod val="75000"/>
              </a:schemeClr>
            </a:solidFill>
          </a:ln>
          <a:effectLst>
            <a:glow rad="228600">
              <a:srgbClr val="9BC2E6">
                <a:alpha val="59000"/>
              </a:srgbClr>
            </a:glow>
            <a:outerShdw blurRad="50800" dist="50800" dir="5400000" algn="ctr" rotWithShape="0">
              <a:schemeClr val="accent1">
                <a:lumMod val="50000"/>
              </a:schemeClr>
            </a:outerShdw>
            <a:softEdge rad="12700"/>
          </a:effectLst>
          <a:scene3d>
            <a:camera prst="perspectiveLeft"/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36000" rIns="0" bIns="36000" rtlCol="0" anchor="ctr" anchorCtr="0">
            <a:noAutofit/>
          </a:bodyPr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訂正事項がある場合は、</a:t>
            </a:r>
            <a:endParaRPr kumimoji="1" lang="en-US" altLang="ja-JP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endParaRPr>
          </a:p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前にもどる　　</a:t>
            </a:r>
          </a:p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ここをクリック　　</a:t>
            </a:r>
          </a:p>
          <a:p>
            <a:pPr algn="ctr"/>
            <a:endParaRPr kumimoji="1" lang="ja-JP" altLang="en-US" sz="1100"/>
          </a:p>
        </xdr:txBody>
      </xdr:sp>
      <xdr:sp macro="" textlink="">
        <xdr:nvSpPr>
          <xdr:cNvPr id="4" name="U ターン矢印 4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 rot="5400000">
            <a:off x="11632744" y="1689628"/>
            <a:ext cx="335939" cy="470773"/>
          </a:xfrm>
          <a:prstGeom prst="uturnArrow">
            <a:avLst/>
          </a:prstGeom>
          <a:solidFill>
            <a:schemeClr val="accent1">
              <a:lumMod val="5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 fPrintsWithSheet="0"/>
  </xdr:twoCellAnchor>
  <xdr:twoCellAnchor>
    <xdr:from>
      <xdr:col>17</xdr:col>
      <xdr:colOff>104775</xdr:colOff>
      <xdr:row>0</xdr:row>
      <xdr:rowOff>38100</xdr:rowOff>
    </xdr:from>
    <xdr:to>
      <xdr:col>20</xdr:col>
      <xdr:colOff>200025</xdr:colOff>
      <xdr:row>6</xdr:row>
      <xdr:rowOff>19049</xdr:rowOff>
    </xdr:to>
    <xdr:sp macro="" textlink="">
      <xdr:nvSpPr>
        <xdr:cNvPr id="5" name="四角形吹き出し 5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7038975" y="38100"/>
          <a:ext cx="2324100" cy="1371599"/>
        </a:xfrm>
        <a:prstGeom prst="wedgeRectCallout">
          <a:avLst>
            <a:gd name="adj1" fmla="val -60016"/>
            <a:gd name="adj2" fmla="val 98055"/>
          </a:avLst>
        </a:prstGeom>
        <a:effectLst>
          <a:softEdge rad="31750"/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144000" tIns="72000" rIns="72000" bIns="72000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申込入力の最終画面です。</a:t>
          </a:r>
          <a:endParaRPr kumimoji="1" lang="en-US" altLang="ja-JP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/>
            <a:uLnTx/>
            <a:uFillTx/>
            <a:latin typeface="HGPｺﾞｼｯｸE" panose="020B0900000000000000" pitchFamily="50" charset="-128"/>
            <a:ea typeface="HGPｺﾞｼｯｸE" panose="020B0900000000000000" pitchFamily="50" charset="-128"/>
            <a:cs typeface="+mn-cs"/>
          </a:endParaRPr>
        </a:p>
        <a:p>
          <a:pPr algn="l"/>
          <a:r>
            <a:rPr kumimoji="1" lang="ja-JP" altLang="en-US" sz="1200" b="0" cap="none" spc="0">
              <a:ln w="0"/>
              <a:solidFill>
                <a:sysClr val="windowText" lastClr="00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内容を確認して、</a:t>
          </a:r>
          <a:endParaRPr kumimoji="1" lang="en-US" altLang="ja-JP" sz="1200" b="0" cap="none" spc="0">
            <a:ln w="0"/>
            <a:solidFill>
              <a:sysClr val="windowText" lastClr="000000"/>
            </a:solidFill>
            <a:effectLst/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200" b="0" cap="none" spc="0">
              <a:ln w="0"/>
              <a:solidFill>
                <a:sysClr val="windowText" lastClr="00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印刷してください。</a:t>
          </a:r>
          <a:endParaRPr kumimoji="1" lang="en-US" altLang="ja-JP" sz="1200" b="0" cap="none" spc="0">
            <a:ln w="0"/>
            <a:solidFill>
              <a:sysClr val="windowText" lastClr="000000"/>
            </a:solidFill>
            <a:effectLst/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050" b="0" cap="none" spc="0">
              <a:ln w="0"/>
              <a:solidFill>
                <a:sysClr val="windowText" lastClr="00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通常の印刷処理でお願いします。</a:t>
          </a:r>
          <a:endParaRPr kumimoji="1" lang="en-US" altLang="ja-JP" sz="1050" b="0" cap="none" spc="0">
            <a:ln w="0"/>
            <a:solidFill>
              <a:sysClr val="windowText" lastClr="000000"/>
            </a:solidFill>
            <a:effectLst/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en-US" altLang="ja-JP" sz="105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※</a:t>
          </a:r>
          <a:r>
            <a:rPr kumimoji="1" lang="ja-JP" altLang="en-US" sz="1050" b="0" cap="none" spc="0">
              <a:ln w="0"/>
              <a:solidFill>
                <a:sysClr val="windowText" lastClr="00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　</a:t>
          </a:r>
          <a:r>
            <a:rPr kumimoji="1" lang="ja-JP" altLang="en-US" sz="105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このボタンを押しても</a:t>
          </a:r>
          <a:endParaRPr kumimoji="1" lang="en-US" altLang="ja-JP" sz="1050" b="0" cap="none" spc="0">
            <a:ln w="0"/>
            <a:solidFill>
              <a:srgbClr val="FF0000"/>
            </a:solidFill>
            <a:effectLst/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05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　　</a:t>
          </a:r>
          <a:r>
            <a:rPr kumimoji="1" lang="ja-JP" altLang="en-US" sz="1050" b="0" cap="none" spc="0" baseline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 </a:t>
          </a:r>
          <a:r>
            <a:rPr kumimoji="1" lang="ja-JP" altLang="en-US" sz="105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印刷しません。</a:t>
          </a:r>
          <a:r>
            <a:rPr kumimoji="1" lang="en-US" altLang="ja-JP" sz="105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(^_^)</a:t>
          </a:r>
          <a:r>
            <a:rPr kumimoji="1" lang="ja-JP" altLang="en-US" sz="105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ゞ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26</xdr:row>
          <xdr:rowOff>95250</xdr:rowOff>
        </xdr:from>
        <xdr:to>
          <xdr:col>16</xdr:col>
          <xdr:colOff>276225</xdr:colOff>
          <xdr:row>30</xdr:row>
          <xdr:rowOff>361950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A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>
                <a:alpha val="14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>
    <xdr:from>
      <xdr:col>10</xdr:col>
      <xdr:colOff>695325</xdr:colOff>
      <xdr:row>32</xdr:row>
      <xdr:rowOff>19050</xdr:rowOff>
    </xdr:from>
    <xdr:to>
      <xdr:col>12</xdr:col>
      <xdr:colOff>590550</xdr:colOff>
      <xdr:row>32</xdr:row>
      <xdr:rowOff>257175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4229100" y="9144000"/>
          <a:ext cx="108585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署名（直筆）</a:t>
          </a:r>
        </a:p>
      </xdr:txBody>
    </xdr:sp>
    <xdr:clientData fPrintsWithSheet="0"/>
  </xdr:twoCellAnchor>
  <xdr:twoCellAnchor>
    <xdr:from>
      <xdr:col>2</xdr:col>
      <xdr:colOff>476251</xdr:colOff>
      <xdr:row>25</xdr:row>
      <xdr:rowOff>9525</xdr:rowOff>
    </xdr:from>
    <xdr:to>
      <xdr:col>12</xdr:col>
      <xdr:colOff>704850</xdr:colOff>
      <xdr:row>25</xdr:row>
      <xdr:rowOff>485775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33426" y="5305425"/>
          <a:ext cx="4695824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下記を読んで内容に了承後、□にチェックを入れて下さい。</a:t>
          </a:r>
          <a:endParaRPr kumimoji="1" lang="en-US" altLang="ja-JP" sz="120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　チェックを入れないと２ページ以降の内容は表示されません。</a:t>
          </a:r>
          <a:endParaRPr lang="ja-JP" altLang="ja-JP" sz="1100">
            <a:effectLst/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endParaRPr kumimoji="1" lang="ja-JP" altLang="en-US" sz="120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 fPrintsWithSheet="0"/>
  </xdr:twoCellAnchor>
  <xdr:twoCellAnchor>
    <xdr:from>
      <xdr:col>10</xdr:col>
      <xdr:colOff>695325</xdr:colOff>
      <xdr:row>32</xdr:row>
      <xdr:rowOff>19050</xdr:rowOff>
    </xdr:from>
    <xdr:to>
      <xdr:col>12</xdr:col>
      <xdr:colOff>590550</xdr:colOff>
      <xdr:row>32</xdr:row>
      <xdr:rowOff>257175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 txBox="1"/>
      </xdr:nvSpPr>
      <xdr:spPr>
        <a:xfrm>
          <a:off x="4229100" y="9144000"/>
          <a:ext cx="108585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署名（直筆）</a:t>
          </a:r>
        </a:p>
      </xdr:txBody>
    </xdr:sp>
    <xdr:clientData fPrintsWithSheet="0"/>
  </xdr:twoCellAnchor>
  <xdr:twoCellAnchor>
    <xdr:from>
      <xdr:col>2</xdr:col>
      <xdr:colOff>476251</xdr:colOff>
      <xdr:row>25</xdr:row>
      <xdr:rowOff>9525</xdr:rowOff>
    </xdr:from>
    <xdr:to>
      <xdr:col>12</xdr:col>
      <xdr:colOff>704850</xdr:colOff>
      <xdr:row>25</xdr:row>
      <xdr:rowOff>485775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/>
      </xdr:nvSpPr>
      <xdr:spPr>
        <a:xfrm>
          <a:off x="733426" y="5305425"/>
          <a:ext cx="4695824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下記を読んで内容に了承後、□にチェックを入れて下さい。</a:t>
          </a:r>
          <a:endParaRPr kumimoji="1" lang="en-US" altLang="ja-JP" sz="120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　チェックを入れないと２ページ以降の内容は表示されません。</a:t>
          </a:r>
          <a:endParaRPr lang="ja-JP" altLang="ja-JP" sz="1100">
            <a:effectLst/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endParaRPr kumimoji="1" lang="ja-JP" altLang="en-US" sz="120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 fPrintsWithSheet="0"/>
  </xdr:twoCellAnchor>
  <xdr:twoCellAnchor>
    <xdr:from>
      <xdr:col>17</xdr:col>
      <xdr:colOff>228600</xdr:colOff>
      <xdr:row>18</xdr:row>
      <xdr:rowOff>95250</xdr:rowOff>
    </xdr:from>
    <xdr:to>
      <xdr:col>19</xdr:col>
      <xdr:colOff>504825</xdr:colOff>
      <xdr:row>21</xdr:row>
      <xdr:rowOff>114300</xdr:rowOff>
    </xdr:to>
    <xdr:sp macro="" textlink="">
      <xdr:nvSpPr>
        <xdr:cNvPr id="11" name="額縁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6886575" y="3429000"/>
          <a:ext cx="1762125" cy="723900"/>
        </a:xfrm>
        <a:prstGeom prst="bevel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HGPｺﾞｼｯｸE" panose="020B0900000000000000" pitchFamily="50" charset="-128"/>
              <a:ea typeface="HGPｺﾞｼｯｸE" panose="020B0900000000000000" pitchFamily="50" charset="-128"/>
            </a:rPr>
            <a:t>先頭頁に戻りたい</a:t>
          </a:r>
          <a:endParaRPr kumimoji="1" lang="en-US" altLang="ja-JP" sz="140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ここをクリック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293594</xdr:colOff>
      <xdr:row>16</xdr:row>
      <xdr:rowOff>248210</xdr:rowOff>
    </xdr:from>
    <xdr:ext cx="1962150" cy="1323975"/>
    <xdr:sp macro="" textlink="">
      <xdr:nvSpPr>
        <xdr:cNvPr id="2" name="右矢印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913719" y="3000935"/>
          <a:ext cx="1962150" cy="1323975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  <a:ln w="34925">
          <a:solidFill>
            <a:schemeClr val="accent2">
              <a:lumMod val="75000"/>
            </a:schemeClr>
          </a:solidFill>
        </a:ln>
        <a:effectLst>
          <a:glow rad="228600">
            <a:schemeClr val="accent2">
              <a:satMod val="175000"/>
              <a:alpha val="59000"/>
            </a:schemeClr>
          </a:glow>
          <a:outerShdw blurRad="50800" dist="50800" dir="5400000" algn="ctr" rotWithShape="0">
            <a:schemeClr val="accent2">
              <a:lumMod val="50000"/>
            </a:schemeClr>
          </a:outerShdw>
          <a:softEdge rad="12700"/>
        </a:effectLst>
        <a:scene3d>
          <a:camera prst="perspectiveLeft"/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36000" rIns="72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次に進む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（担当校の確認）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ここをクリック</a:t>
          </a:r>
        </a:p>
        <a:p>
          <a:pPr algn="l"/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6</xdr:row>
      <xdr:rowOff>200025</xdr:rowOff>
    </xdr:from>
    <xdr:to>
      <xdr:col>0</xdr:col>
      <xdr:colOff>685799</xdr:colOff>
      <xdr:row>10</xdr:row>
      <xdr:rowOff>28575</xdr:rowOff>
    </xdr:to>
    <xdr:grpSp>
      <xdr:nvGrpSpPr>
        <xdr:cNvPr id="2" name="グループ化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180975" y="1028700"/>
          <a:ext cx="504824" cy="876300"/>
          <a:chOff x="19050" y="333375"/>
          <a:chExt cx="1457324" cy="819150"/>
        </a:xfrm>
      </xdr:grpSpPr>
      <xdr:sp macro="" textlink="">
        <xdr:nvSpPr>
          <xdr:cNvPr id="3" name="右矢印 3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 rot="10800000" flipV="1">
            <a:off x="19050" y="333375"/>
            <a:ext cx="1457324" cy="819150"/>
          </a:xfrm>
          <a:prstGeom prst="rightArrow">
            <a:avLst>
              <a:gd name="adj1" fmla="val 59449"/>
              <a:gd name="adj2" fmla="val 50000"/>
            </a:avLst>
          </a:prstGeom>
          <a:solidFill>
            <a:schemeClr val="accent1">
              <a:lumMod val="60000"/>
              <a:lumOff val="40000"/>
            </a:schemeClr>
          </a:solidFill>
          <a:ln w="34925">
            <a:solidFill>
              <a:schemeClr val="accent1">
                <a:lumMod val="75000"/>
              </a:schemeClr>
            </a:solidFill>
          </a:ln>
          <a:effectLst>
            <a:glow rad="228600">
              <a:srgbClr val="9BC2E6">
                <a:alpha val="59000"/>
              </a:srgbClr>
            </a:glow>
            <a:outerShdw blurRad="50800" dist="50800" dir="5400000" algn="ctr" rotWithShape="0">
              <a:schemeClr val="accent1">
                <a:lumMod val="50000"/>
              </a:schemeClr>
            </a:outerShdw>
            <a:softEdge rad="12700"/>
          </a:effectLst>
          <a:scene3d>
            <a:camera prst="perspectiveLeft"/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36000" rIns="0" bIns="36000" rtlCol="0" anchor="ctr" anchorCtr="0">
            <a:noAutofit/>
          </a:bodyPr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前にもどる</a:t>
            </a:r>
            <a:endParaRPr kumimoji="1" lang="en-US" altLang="ja-JP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endParaRPr>
          </a:p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ここをクリック　　　　</a:t>
            </a:r>
          </a:p>
          <a:p>
            <a:pPr algn="ctr"/>
            <a:endParaRPr kumimoji="1" lang="ja-JP" altLang="en-US" sz="1100"/>
          </a:p>
        </xdr:txBody>
      </xdr:sp>
      <xdr:sp macro="" textlink="">
        <xdr:nvSpPr>
          <xdr:cNvPr id="4" name="U ターン矢印 4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 rot="5400000">
            <a:off x="1063000" y="596619"/>
            <a:ext cx="220540" cy="346290"/>
          </a:xfrm>
          <a:prstGeom prst="uturnArrow">
            <a:avLst/>
          </a:prstGeom>
          <a:solidFill>
            <a:schemeClr val="accent1">
              <a:lumMod val="5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28575</xdr:colOff>
      <xdr:row>7</xdr:row>
      <xdr:rowOff>38100</xdr:rowOff>
    </xdr:from>
    <xdr:to>
      <xdr:col>13</xdr:col>
      <xdr:colOff>342900</xdr:colOff>
      <xdr:row>9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686050" y="923925"/>
          <a:ext cx="5400675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 </a:t>
          </a:r>
          <a:r>
            <a:rPr kumimoji="1" lang="en-US" altLang="ja-JP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　担当校の放送部顧問（委員会担当）のすべての先生方に、前日準備を含めた大会運営の協力をお願いしています。ご自身の学校が上記大会の担当校かどうか、第１回顧問総会資料と下の</a:t>
          </a:r>
          <a:r>
            <a:rPr kumimoji="1" lang="ja-JP" altLang="en-US" sz="1050" b="1" u="sng">
              <a:solidFill>
                <a:schemeClr val="accent6">
                  <a:lumMod val="7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「↓担当校の確認」</a:t>
          </a: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で確認して、該当する右側の矢印をクリックして次に進んでください。　　　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19050</xdr:rowOff>
        </xdr:from>
        <xdr:to>
          <xdr:col>13</xdr:col>
          <xdr:colOff>352425</xdr:colOff>
          <xdr:row>13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>
                <a:alpha val="14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>
    <xdr:from>
      <xdr:col>0</xdr:col>
      <xdr:colOff>104776</xdr:colOff>
      <xdr:row>10</xdr:row>
      <xdr:rowOff>209549</xdr:rowOff>
    </xdr:from>
    <xdr:to>
      <xdr:col>1</xdr:col>
      <xdr:colOff>371474</xdr:colOff>
      <xdr:row>13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04776" y="1866899"/>
          <a:ext cx="2162173" cy="8286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右記を読んで内容に了承後、→</a:t>
          </a:r>
          <a:endParaRPr kumimoji="1" lang="en-US" altLang="ja-JP" sz="105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05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□にチェックを入れて下さい。</a:t>
          </a:r>
          <a:endParaRPr kumimoji="1" lang="en-US" altLang="ja-JP" sz="105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90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※</a:t>
          </a:r>
          <a:r>
            <a:rPr kumimoji="1" lang="ja-JP" altLang="ja-JP" sz="90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　チェックを入れないと</a:t>
          </a:r>
          <a:r>
            <a:rPr kumimoji="1" lang="ja-JP" altLang="en-US" sz="90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学校名確認セル以降</a:t>
          </a:r>
          <a:r>
            <a:rPr kumimoji="1" lang="ja-JP" altLang="ja-JP" sz="90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の内容は表示されません。</a:t>
          </a:r>
          <a:endParaRPr kumimoji="1" lang="ja-JP" altLang="en-US" sz="90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 fPrintsWithSheet="0"/>
  </xdr:twoCellAnchor>
  <xdr:oneCellAnchor>
    <xdr:from>
      <xdr:col>13</xdr:col>
      <xdr:colOff>123825</xdr:colOff>
      <xdr:row>12</xdr:row>
      <xdr:rowOff>228601</xdr:rowOff>
    </xdr:from>
    <xdr:ext cx="2790825" cy="571499"/>
    <xdr:sp macro="" textlink="">
      <xdr:nvSpPr>
        <xdr:cNvPr id="8" name="右矢印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867650" y="2676526"/>
          <a:ext cx="2790825" cy="571499"/>
        </a:xfrm>
        <a:prstGeom prst="rightArrow">
          <a:avLst>
            <a:gd name="adj1" fmla="val 77379"/>
            <a:gd name="adj2" fmla="val 50000"/>
          </a:avLst>
        </a:prstGeom>
        <a:solidFill>
          <a:schemeClr val="accent2">
            <a:lumMod val="60000"/>
            <a:lumOff val="40000"/>
          </a:schemeClr>
        </a:solidFill>
        <a:ln w="34925">
          <a:solidFill>
            <a:schemeClr val="accent2">
              <a:lumMod val="75000"/>
            </a:schemeClr>
          </a:solidFill>
        </a:ln>
        <a:effectLst>
          <a:glow rad="228600">
            <a:schemeClr val="accent2">
              <a:satMod val="175000"/>
              <a:alpha val="59000"/>
            </a:schemeClr>
          </a:glow>
          <a:outerShdw blurRad="50800" dist="50800" dir="5400000" algn="ctr" rotWithShape="0">
            <a:schemeClr val="accent2">
              <a:lumMod val="50000"/>
            </a:schemeClr>
          </a:outerShdw>
          <a:softEdge rad="12700"/>
        </a:effectLst>
        <a:scene3d>
          <a:camera prst="perspectiveLeft"/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36000" rIns="72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（前日準備を含む）担当校</a:t>
          </a:r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なら</a:t>
          </a:r>
        </a:p>
        <a:p>
          <a:pPr algn="l"/>
          <a:r>
            <a:rPr kumimoji="1" lang="ja-JP" altLang="en-US" sz="9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ここをクリックして次（部顧問情報入力１）に進む。</a:t>
          </a:r>
          <a:endParaRPr kumimoji="1" lang="ja-JP" altLang="en-US" sz="900"/>
        </a:p>
      </xdr:txBody>
    </xdr:sp>
    <xdr:clientData/>
  </xdr:oneCellAnchor>
  <xdr:oneCellAnchor>
    <xdr:from>
      <xdr:col>13</xdr:col>
      <xdr:colOff>114300</xdr:colOff>
      <xdr:row>16</xdr:row>
      <xdr:rowOff>247650</xdr:rowOff>
    </xdr:from>
    <xdr:ext cx="2771775" cy="552450"/>
    <xdr:sp macro="" textlink="">
      <xdr:nvSpPr>
        <xdr:cNvPr id="9" name="右矢印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858125" y="3409950"/>
          <a:ext cx="2771775" cy="552450"/>
        </a:xfrm>
        <a:prstGeom prst="rightArrow">
          <a:avLst>
            <a:gd name="adj1" fmla="val 77379"/>
            <a:gd name="adj2" fmla="val 50000"/>
          </a:avLst>
        </a:prstGeom>
        <a:solidFill>
          <a:schemeClr val="accent4">
            <a:lumMod val="60000"/>
            <a:lumOff val="40000"/>
            <a:alpha val="73000"/>
          </a:schemeClr>
        </a:solidFill>
        <a:ln w="34925">
          <a:solidFill>
            <a:srgbClr val="FFFF99"/>
          </a:solidFill>
        </a:ln>
        <a:effectLst>
          <a:glow rad="101600">
            <a:schemeClr val="accent4">
              <a:lumMod val="60000"/>
              <a:lumOff val="40000"/>
              <a:alpha val="59000"/>
            </a:schemeClr>
          </a:glow>
          <a:outerShdw blurRad="50800" dist="50800" dir="5400000" algn="ctr" rotWithShape="0">
            <a:schemeClr val="accent2">
              <a:lumMod val="50000"/>
            </a:schemeClr>
          </a:outerShdw>
          <a:softEdge rad="12700"/>
        </a:effectLst>
        <a:scene3d>
          <a:camera prst="perspectiveLeft"/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36000" rIns="72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担当校でないなら</a:t>
          </a:r>
        </a:p>
        <a:p>
          <a:pPr algn="l"/>
          <a:r>
            <a:rPr kumimoji="1" lang="ja-JP" altLang="en-US" sz="9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ここをクリックして次（部顧問情報入力１）に進む。</a:t>
          </a:r>
          <a:endParaRPr kumimoji="1" lang="ja-JP" altLang="en-US" sz="900"/>
        </a:p>
      </xdr:txBody>
    </xdr:sp>
    <xdr:clientData/>
  </xdr:oneCellAnchor>
  <xdr:twoCellAnchor>
    <xdr:from>
      <xdr:col>11</xdr:col>
      <xdr:colOff>47625</xdr:colOff>
      <xdr:row>14</xdr:row>
      <xdr:rowOff>28575</xdr:rowOff>
    </xdr:from>
    <xdr:to>
      <xdr:col>13</xdr:col>
      <xdr:colOff>66675</xdr:colOff>
      <xdr:row>15</xdr:row>
      <xdr:rowOff>0</xdr:rowOff>
    </xdr:to>
    <xdr:sp macro="" textlink="">
      <xdr:nvSpPr>
        <xdr:cNvPr id="10" name="右矢印 1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7353300" y="2790825"/>
          <a:ext cx="457200" cy="295275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57149</xdr:colOff>
      <xdr:row>17</xdr:row>
      <xdr:rowOff>47626</xdr:rowOff>
    </xdr:from>
    <xdr:to>
      <xdr:col>13</xdr:col>
      <xdr:colOff>66674</xdr:colOff>
      <xdr:row>18</xdr:row>
      <xdr:rowOff>285750</xdr:rowOff>
    </xdr:to>
    <xdr:sp macro="" textlink="">
      <xdr:nvSpPr>
        <xdr:cNvPr id="11" name="右矢印 1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362824" y="3524251"/>
          <a:ext cx="447675" cy="314324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104774</xdr:colOff>
      <xdr:row>6</xdr:row>
      <xdr:rowOff>161927</xdr:rowOff>
    </xdr:from>
    <xdr:ext cx="2162175" cy="952497"/>
    <xdr:sp macro="" textlink="">
      <xdr:nvSpPr>
        <xdr:cNvPr id="2" name="右矢印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677274" y="952502"/>
          <a:ext cx="2162175" cy="952497"/>
        </a:xfrm>
        <a:prstGeom prst="rightArrow">
          <a:avLst>
            <a:gd name="adj1" fmla="val 68705"/>
            <a:gd name="adj2" fmla="val 50000"/>
          </a:avLst>
        </a:prstGeom>
        <a:solidFill>
          <a:schemeClr val="accent2">
            <a:lumMod val="60000"/>
            <a:lumOff val="40000"/>
          </a:schemeClr>
        </a:solidFill>
        <a:ln w="34925">
          <a:solidFill>
            <a:schemeClr val="accent2">
              <a:lumMod val="75000"/>
            </a:schemeClr>
          </a:solidFill>
        </a:ln>
        <a:effectLst>
          <a:glow rad="228600">
            <a:schemeClr val="accent2">
              <a:satMod val="175000"/>
              <a:alpha val="59000"/>
            </a:schemeClr>
          </a:glow>
          <a:outerShdw blurRad="50800" dist="50800" dir="5400000" algn="ctr" rotWithShape="0">
            <a:schemeClr val="accent2">
              <a:lumMod val="50000"/>
            </a:schemeClr>
          </a:outerShdw>
          <a:softEdge rad="12700"/>
        </a:effectLst>
        <a:scene3d>
          <a:camera prst="perspectiveLeft"/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36000" rIns="72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次に進む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（部顧問情報入力２）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クリック</a:t>
          </a:r>
        </a:p>
        <a:p>
          <a:pPr algn="l"/>
          <a:endParaRPr kumimoji="1" lang="ja-JP" altLang="en-US" sz="1100"/>
        </a:p>
      </xdr:txBody>
    </xdr:sp>
    <xdr:clientData/>
  </xdr:oneCellAnchor>
  <xdr:twoCellAnchor>
    <xdr:from>
      <xdr:col>0</xdr:col>
      <xdr:colOff>85725</xdr:colOff>
      <xdr:row>6</xdr:row>
      <xdr:rowOff>238124</xdr:rowOff>
    </xdr:from>
    <xdr:to>
      <xdr:col>1</xdr:col>
      <xdr:colOff>0</xdr:colOff>
      <xdr:row>12</xdr:row>
      <xdr:rowOff>57150</xdr:rowOff>
    </xdr:to>
    <xdr:grpSp>
      <xdr:nvGrpSpPr>
        <xdr:cNvPr id="3" name="グループ化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85725" y="1200149"/>
          <a:ext cx="1800225" cy="990601"/>
          <a:chOff x="19050" y="371586"/>
          <a:chExt cx="1457324" cy="990601"/>
        </a:xfrm>
      </xdr:grpSpPr>
      <xdr:sp macro="" textlink="">
        <xdr:nvSpPr>
          <xdr:cNvPr id="4" name="右矢印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 rot="10800000" flipV="1">
            <a:off x="19050" y="371586"/>
            <a:ext cx="1457324" cy="990601"/>
          </a:xfrm>
          <a:prstGeom prst="rightArrow">
            <a:avLst>
              <a:gd name="adj1" fmla="val 59449"/>
              <a:gd name="adj2" fmla="val 50000"/>
            </a:avLst>
          </a:prstGeom>
          <a:solidFill>
            <a:schemeClr val="accent1">
              <a:lumMod val="60000"/>
              <a:lumOff val="40000"/>
            </a:schemeClr>
          </a:solidFill>
          <a:ln w="34925">
            <a:solidFill>
              <a:schemeClr val="accent1">
                <a:lumMod val="75000"/>
              </a:schemeClr>
            </a:solidFill>
          </a:ln>
          <a:effectLst>
            <a:glow rad="228600">
              <a:srgbClr val="9BC2E6">
                <a:alpha val="59000"/>
              </a:srgbClr>
            </a:glow>
            <a:outerShdw blurRad="50800" dist="50800" dir="5400000" algn="ctr" rotWithShape="0">
              <a:schemeClr val="accent1">
                <a:lumMod val="50000"/>
              </a:schemeClr>
            </a:outerShdw>
            <a:softEdge rad="12700"/>
          </a:effectLst>
          <a:scene3d>
            <a:camera prst="perspectiveLeft"/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36000" rIns="0" bIns="36000" rtlCol="0" anchor="ctr" anchorCtr="0">
            <a:noAutofit/>
          </a:bodyPr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前にもどる　　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ここをクリック　　</a:t>
            </a:r>
          </a:p>
          <a:p>
            <a:pPr algn="ctr"/>
            <a:endParaRPr kumimoji="1" lang="ja-JP" altLang="en-US" sz="1100"/>
          </a:p>
        </xdr:txBody>
      </xdr:sp>
      <xdr:sp macro="" textlink="">
        <xdr:nvSpPr>
          <xdr:cNvPr id="5" name="U ターン矢印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 rot="5400000">
            <a:off x="1058970" y="691613"/>
            <a:ext cx="266700" cy="346290"/>
          </a:xfrm>
          <a:prstGeom prst="uturnArrow">
            <a:avLst/>
          </a:prstGeom>
          <a:solidFill>
            <a:schemeClr val="accent1">
              <a:lumMod val="5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104774</xdr:colOff>
      <xdr:row>6</xdr:row>
      <xdr:rowOff>161925</xdr:rowOff>
    </xdr:from>
    <xdr:ext cx="2162175" cy="962025"/>
    <xdr:sp macro="" textlink="">
      <xdr:nvSpPr>
        <xdr:cNvPr id="2" name="右矢印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677274" y="952500"/>
          <a:ext cx="2162175" cy="962025"/>
        </a:xfrm>
        <a:prstGeom prst="rightArrow">
          <a:avLst>
            <a:gd name="adj1" fmla="val 68705"/>
            <a:gd name="adj2" fmla="val 50000"/>
          </a:avLst>
        </a:prstGeom>
        <a:solidFill>
          <a:schemeClr val="accent2">
            <a:lumMod val="60000"/>
            <a:lumOff val="40000"/>
          </a:schemeClr>
        </a:solidFill>
        <a:ln w="34925">
          <a:solidFill>
            <a:schemeClr val="accent2">
              <a:lumMod val="75000"/>
            </a:schemeClr>
          </a:solidFill>
        </a:ln>
        <a:effectLst>
          <a:glow rad="228600">
            <a:schemeClr val="accent2">
              <a:satMod val="175000"/>
              <a:alpha val="59000"/>
            </a:schemeClr>
          </a:glow>
          <a:outerShdw blurRad="50800" dist="50800" dir="5400000" algn="ctr" rotWithShape="0">
            <a:schemeClr val="accent2">
              <a:lumMod val="50000"/>
            </a:schemeClr>
          </a:outerShdw>
          <a:softEdge rad="12700"/>
        </a:effectLst>
        <a:scene3d>
          <a:camera prst="perspectiveLeft"/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36000" rIns="72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次に進む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（部顧問情報入力２）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クリック</a:t>
          </a:r>
        </a:p>
        <a:p>
          <a:pPr algn="l"/>
          <a:endParaRPr kumimoji="1" lang="ja-JP" altLang="en-US" sz="1100"/>
        </a:p>
      </xdr:txBody>
    </xdr:sp>
    <xdr:clientData/>
  </xdr:oneCellAnchor>
  <xdr:twoCellAnchor>
    <xdr:from>
      <xdr:col>0</xdr:col>
      <xdr:colOff>85725</xdr:colOff>
      <xdr:row>6</xdr:row>
      <xdr:rowOff>238124</xdr:rowOff>
    </xdr:from>
    <xdr:to>
      <xdr:col>1</xdr:col>
      <xdr:colOff>0</xdr:colOff>
      <xdr:row>12</xdr:row>
      <xdr:rowOff>57150</xdr:rowOff>
    </xdr:to>
    <xdr:grpSp>
      <xdr:nvGrpSpPr>
        <xdr:cNvPr id="3" name="グループ化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5725" y="1209674"/>
          <a:ext cx="1800225" cy="990601"/>
          <a:chOff x="19050" y="371586"/>
          <a:chExt cx="1457324" cy="990601"/>
        </a:xfrm>
      </xdr:grpSpPr>
      <xdr:sp macro="" textlink="">
        <xdr:nvSpPr>
          <xdr:cNvPr id="4" name="右矢印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 rot="10800000" flipV="1">
            <a:off x="19050" y="371586"/>
            <a:ext cx="1457324" cy="990601"/>
          </a:xfrm>
          <a:prstGeom prst="rightArrow">
            <a:avLst>
              <a:gd name="adj1" fmla="val 59449"/>
              <a:gd name="adj2" fmla="val 50000"/>
            </a:avLst>
          </a:prstGeom>
          <a:solidFill>
            <a:schemeClr val="accent1">
              <a:lumMod val="60000"/>
              <a:lumOff val="40000"/>
            </a:schemeClr>
          </a:solidFill>
          <a:ln w="34925">
            <a:solidFill>
              <a:schemeClr val="accent1">
                <a:lumMod val="75000"/>
              </a:schemeClr>
            </a:solidFill>
          </a:ln>
          <a:effectLst>
            <a:glow rad="228600">
              <a:srgbClr val="9BC2E6">
                <a:alpha val="59000"/>
              </a:srgbClr>
            </a:glow>
            <a:outerShdw blurRad="50800" dist="50800" dir="5400000" algn="ctr" rotWithShape="0">
              <a:schemeClr val="accent1">
                <a:lumMod val="50000"/>
              </a:schemeClr>
            </a:outerShdw>
            <a:softEdge rad="12700"/>
          </a:effectLst>
          <a:scene3d>
            <a:camera prst="perspectiveLeft"/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36000" rIns="0" bIns="36000" rtlCol="0" anchor="ctr" anchorCtr="0">
            <a:noAutofit/>
          </a:bodyPr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前にもどる　　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ここをクリック　　</a:t>
            </a:r>
          </a:p>
          <a:p>
            <a:pPr algn="ctr"/>
            <a:endParaRPr kumimoji="1" lang="ja-JP" altLang="en-US" sz="1100"/>
          </a:p>
        </xdr:txBody>
      </xdr:sp>
      <xdr:sp macro="" textlink="">
        <xdr:nvSpPr>
          <xdr:cNvPr id="5" name="U ターン矢印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 rot="5400000">
            <a:off x="1058970" y="691613"/>
            <a:ext cx="266700" cy="346290"/>
          </a:xfrm>
          <a:prstGeom prst="uturnArrow">
            <a:avLst/>
          </a:prstGeom>
          <a:solidFill>
            <a:schemeClr val="accent1">
              <a:lumMod val="5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</xdr:row>
      <xdr:rowOff>0</xdr:rowOff>
    </xdr:from>
    <xdr:ext cx="1962150" cy="1323975"/>
    <xdr:sp macro="" textlink="">
      <xdr:nvSpPr>
        <xdr:cNvPr id="2" name="右矢印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287000" y="161925"/>
          <a:ext cx="1962150" cy="1323975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  <a:ln w="34925">
          <a:solidFill>
            <a:schemeClr val="accent2">
              <a:lumMod val="75000"/>
            </a:schemeClr>
          </a:solidFill>
        </a:ln>
        <a:effectLst>
          <a:glow rad="228600">
            <a:schemeClr val="accent2">
              <a:satMod val="175000"/>
              <a:alpha val="59000"/>
            </a:schemeClr>
          </a:glow>
          <a:outerShdw blurRad="50800" dist="50800" dir="5400000" algn="ctr" rotWithShape="0">
            <a:schemeClr val="accent2">
              <a:lumMod val="50000"/>
            </a:schemeClr>
          </a:outerShdw>
          <a:softEdge rad="12700"/>
        </a:effectLst>
        <a:scene3d>
          <a:camera prst="perspectiveLeft"/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36000" rIns="72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次に進む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（参加生徒情報入力）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ここをクリック</a:t>
          </a:r>
        </a:p>
        <a:p>
          <a:pPr algn="l"/>
          <a:endParaRPr kumimoji="1" lang="ja-JP" altLang="en-US" sz="1100"/>
        </a:p>
      </xdr:txBody>
    </xdr:sp>
    <xdr:clientData/>
  </xdr:oneCellAnchor>
  <xdr:twoCellAnchor>
    <xdr:from>
      <xdr:col>0</xdr:col>
      <xdr:colOff>123825</xdr:colOff>
      <xdr:row>6</xdr:row>
      <xdr:rowOff>133350</xdr:rowOff>
    </xdr:from>
    <xdr:to>
      <xdr:col>1</xdr:col>
      <xdr:colOff>0</xdr:colOff>
      <xdr:row>10</xdr:row>
      <xdr:rowOff>171449</xdr:rowOff>
    </xdr:to>
    <xdr:grpSp>
      <xdr:nvGrpSpPr>
        <xdr:cNvPr id="3" name="グループ化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123825" y="1064683"/>
          <a:ext cx="1590675" cy="800099"/>
          <a:chOff x="19050" y="371586"/>
          <a:chExt cx="1457324" cy="990601"/>
        </a:xfrm>
      </xdr:grpSpPr>
      <xdr:sp macro="" textlink="">
        <xdr:nvSpPr>
          <xdr:cNvPr id="4" name="右矢印 8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 rot="10800000" flipV="1">
            <a:off x="19050" y="371586"/>
            <a:ext cx="1457324" cy="990601"/>
          </a:xfrm>
          <a:prstGeom prst="rightArrow">
            <a:avLst>
              <a:gd name="adj1" fmla="val 59449"/>
              <a:gd name="adj2" fmla="val 50000"/>
            </a:avLst>
          </a:prstGeom>
          <a:solidFill>
            <a:schemeClr val="accent1">
              <a:lumMod val="60000"/>
              <a:lumOff val="40000"/>
            </a:schemeClr>
          </a:solidFill>
          <a:ln w="34925">
            <a:solidFill>
              <a:schemeClr val="accent1">
                <a:lumMod val="75000"/>
              </a:schemeClr>
            </a:solidFill>
          </a:ln>
          <a:effectLst>
            <a:glow rad="228600">
              <a:srgbClr val="9BC2E6">
                <a:alpha val="59000"/>
              </a:srgbClr>
            </a:glow>
            <a:outerShdw blurRad="50800" dist="50800" dir="5400000" algn="ctr" rotWithShape="0">
              <a:schemeClr val="accent1">
                <a:lumMod val="50000"/>
              </a:schemeClr>
            </a:outerShdw>
            <a:softEdge rad="12700"/>
          </a:effectLst>
          <a:scene3d>
            <a:camera prst="perspectiveLeft"/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36000" rIns="0" bIns="36000" rtlCol="0" anchor="ctr" anchorCtr="0">
            <a:noAutofit/>
          </a:bodyPr>
          <a:lstStyle/>
          <a:p>
            <a:pPr algn="l"/>
            <a:r>
              <a:rPr kumimoji="1" lang="ja-JP" altLang="en-US" sz="105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前にもどる　　</a:t>
            </a: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ここをクリック</a:t>
            </a:r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　</a:t>
            </a:r>
          </a:p>
          <a:p>
            <a:pPr algn="ctr"/>
            <a:endParaRPr kumimoji="1" lang="ja-JP" altLang="en-US" sz="1100"/>
          </a:p>
        </xdr:txBody>
      </xdr:sp>
      <xdr:sp macro="" textlink="">
        <xdr:nvSpPr>
          <xdr:cNvPr id="5" name="U ターン矢印 9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/>
        </xdr:nvSpPr>
        <xdr:spPr>
          <a:xfrm rot="5400000">
            <a:off x="1058970" y="691613"/>
            <a:ext cx="266700" cy="346290"/>
          </a:xfrm>
          <a:prstGeom prst="uturnArrow">
            <a:avLst/>
          </a:prstGeom>
          <a:solidFill>
            <a:schemeClr val="accent1">
              <a:lumMod val="5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</xdr:row>
      <xdr:rowOff>0</xdr:rowOff>
    </xdr:from>
    <xdr:ext cx="1962150" cy="1323975"/>
    <xdr:sp macro="" textlink="">
      <xdr:nvSpPr>
        <xdr:cNvPr id="2" name="右矢印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0287000" y="161925"/>
          <a:ext cx="1962150" cy="1323975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  <a:ln w="34925">
          <a:solidFill>
            <a:schemeClr val="accent2">
              <a:lumMod val="75000"/>
            </a:schemeClr>
          </a:solidFill>
        </a:ln>
        <a:effectLst>
          <a:glow rad="228600">
            <a:schemeClr val="accent2">
              <a:satMod val="175000"/>
              <a:alpha val="59000"/>
            </a:schemeClr>
          </a:glow>
          <a:outerShdw blurRad="50800" dist="50800" dir="5400000" algn="ctr" rotWithShape="0">
            <a:schemeClr val="accent2">
              <a:lumMod val="50000"/>
            </a:schemeClr>
          </a:outerShdw>
          <a:softEdge rad="12700"/>
        </a:effectLst>
        <a:scene3d>
          <a:camera prst="perspectiveLeft"/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36000" rIns="72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次に進む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（参加生徒情報入力）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ここをクリック</a:t>
          </a:r>
        </a:p>
        <a:p>
          <a:pPr algn="l"/>
          <a:endParaRPr kumimoji="1" lang="ja-JP" altLang="en-US" sz="1100"/>
        </a:p>
      </xdr:txBody>
    </xdr:sp>
    <xdr:clientData/>
  </xdr:oneCellAnchor>
  <xdr:twoCellAnchor>
    <xdr:from>
      <xdr:col>0</xdr:col>
      <xdr:colOff>123825</xdr:colOff>
      <xdr:row>6</xdr:row>
      <xdr:rowOff>133350</xdr:rowOff>
    </xdr:from>
    <xdr:to>
      <xdr:col>1</xdr:col>
      <xdr:colOff>0</xdr:colOff>
      <xdr:row>10</xdr:row>
      <xdr:rowOff>171449</xdr:rowOff>
    </xdr:to>
    <xdr:grpSp>
      <xdr:nvGrpSpPr>
        <xdr:cNvPr id="3" name="グループ化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pSpPr/>
      </xdr:nvGrpSpPr>
      <xdr:grpSpPr>
        <a:xfrm>
          <a:off x="123825" y="1075267"/>
          <a:ext cx="1590675" cy="800099"/>
          <a:chOff x="19050" y="371586"/>
          <a:chExt cx="1457324" cy="990601"/>
        </a:xfrm>
      </xdr:grpSpPr>
      <xdr:sp macro="" textlink="">
        <xdr:nvSpPr>
          <xdr:cNvPr id="4" name="右矢印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 rot="10800000" flipV="1">
            <a:off x="19050" y="371586"/>
            <a:ext cx="1457324" cy="990601"/>
          </a:xfrm>
          <a:prstGeom prst="rightArrow">
            <a:avLst>
              <a:gd name="adj1" fmla="val 59449"/>
              <a:gd name="adj2" fmla="val 50000"/>
            </a:avLst>
          </a:prstGeom>
          <a:solidFill>
            <a:schemeClr val="accent1">
              <a:lumMod val="60000"/>
              <a:lumOff val="40000"/>
            </a:schemeClr>
          </a:solidFill>
          <a:ln w="34925">
            <a:solidFill>
              <a:schemeClr val="accent1">
                <a:lumMod val="75000"/>
              </a:schemeClr>
            </a:solidFill>
          </a:ln>
          <a:effectLst>
            <a:glow rad="228600">
              <a:srgbClr val="9BC2E6">
                <a:alpha val="59000"/>
              </a:srgbClr>
            </a:glow>
            <a:outerShdw blurRad="50800" dist="50800" dir="5400000" algn="ctr" rotWithShape="0">
              <a:schemeClr val="accent1">
                <a:lumMod val="50000"/>
              </a:schemeClr>
            </a:outerShdw>
            <a:softEdge rad="12700"/>
          </a:effectLst>
          <a:scene3d>
            <a:camera prst="perspectiveLeft"/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36000" rIns="0" bIns="36000" rtlCol="0" anchor="ctr" anchorCtr="0">
            <a:noAutofit/>
          </a:bodyPr>
          <a:lstStyle/>
          <a:p>
            <a:pPr algn="l"/>
            <a:r>
              <a:rPr kumimoji="1" lang="ja-JP" altLang="en-US" sz="105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前にもどる　　</a:t>
            </a: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ここをクリック</a:t>
            </a:r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　</a:t>
            </a:r>
          </a:p>
          <a:p>
            <a:pPr algn="ctr"/>
            <a:endParaRPr kumimoji="1" lang="ja-JP" altLang="en-US" sz="1100"/>
          </a:p>
        </xdr:txBody>
      </xdr:sp>
      <xdr:sp macro="" textlink="">
        <xdr:nvSpPr>
          <xdr:cNvPr id="5" name="U ターン矢印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/>
        </xdr:nvSpPr>
        <xdr:spPr>
          <a:xfrm rot="5400000">
            <a:off x="1058970" y="691613"/>
            <a:ext cx="266700" cy="346290"/>
          </a:xfrm>
          <a:prstGeom prst="uturnArrow">
            <a:avLst/>
          </a:prstGeom>
          <a:solidFill>
            <a:schemeClr val="accent1">
              <a:lumMod val="5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38100</xdr:colOff>
      <xdr:row>1</xdr:row>
      <xdr:rowOff>47625</xdr:rowOff>
    </xdr:from>
    <xdr:ext cx="1638300" cy="1114424"/>
    <xdr:sp macro="" textlink="">
      <xdr:nvSpPr>
        <xdr:cNvPr id="2" name="右矢印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8763000" y="238125"/>
          <a:ext cx="1638300" cy="1114424"/>
        </a:xfrm>
        <a:prstGeom prst="rightArrow">
          <a:avLst>
            <a:gd name="adj1" fmla="val 59449"/>
            <a:gd name="adj2" fmla="val 50000"/>
          </a:avLst>
        </a:prstGeom>
        <a:solidFill>
          <a:schemeClr val="accent2">
            <a:lumMod val="60000"/>
            <a:lumOff val="40000"/>
          </a:schemeClr>
        </a:solidFill>
        <a:ln w="34925">
          <a:solidFill>
            <a:schemeClr val="accent2">
              <a:lumMod val="75000"/>
            </a:schemeClr>
          </a:solidFill>
        </a:ln>
        <a:effectLst>
          <a:glow rad="228600">
            <a:schemeClr val="accent2">
              <a:satMod val="175000"/>
              <a:alpha val="59000"/>
            </a:schemeClr>
          </a:glow>
          <a:outerShdw blurRad="50800" dist="50800" dir="5400000" algn="ctr" rotWithShape="0">
            <a:schemeClr val="accent2">
              <a:lumMod val="50000"/>
            </a:schemeClr>
          </a:outerShdw>
          <a:softEdge rad="12700"/>
        </a:effectLst>
        <a:scene3d>
          <a:camera prst="perspectiveLeft"/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36000" rIns="72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次に進む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（印刷前の確認）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ここをクリック</a:t>
          </a:r>
        </a:p>
        <a:p>
          <a:pPr algn="ctr"/>
          <a:endParaRPr kumimoji="1" lang="ja-JP" altLang="en-US" sz="1100"/>
        </a:p>
      </xdr:txBody>
    </xdr:sp>
    <xdr:clientData fPrintsWithSheet="0"/>
  </xdr:oneCellAnchor>
  <xdr:twoCellAnchor>
    <xdr:from>
      <xdr:col>1</xdr:col>
      <xdr:colOff>38100</xdr:colOff>
      <xdr:row>2</xdr:row>
      <xdr:rowOff>76201</xdr:rowOff>
    </xdr:from>
    <xdr:to>
      <xdr:col>2</xdr:col>
      <xdr:colOff>219074</xdr:colOff>
      <xdr:row>3</xdr:row>
      <xdr:rowOff>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1413933" y="848784"/>
          <a:ext cx="1472141" cy="855133"/>
          <a:chOff x="28575" y="266699"/>
          <a:chExt cx="1457324" cy="990601"/>
        </a:xfrm>
      </xdr:grpSpPr>
      <xdr:sp macro="" textlink="">
        <xdr:nvSpPr>
          <xdr:cNvPr id="4" name="右矢印 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 rot="10800000" flipV="1">
            <a:off x="28575" y="266699"/>
            <a:ext cx="1457324" cy="990601"/>
          </a:xfrm>
          <a:prstGeom prst="rightArrow">
            <a:avLst>
              <a:gd name="adj1" fmla="val 59449"/>
              <a:gd name="adj2" fmla="val 50000"/>
            </a:avLst>
          </a:prstGeom>
          <a:solidFill>
            <a:schemeClr val="accent1">
              <a:lumMod val="60000"/>
              <a:lumOff val="40000"/>
            </a:schemeClr>
          </a:solidFill>
          <a:ln w="34925">
            <a:solidFill>
              <a:schemeClr val="accent1">
                <a:lumMod val="75000"/>
              </a:schemeClr>
            </a:solidFill>
          </a:ln>
          <a:effectLst>
            <a:glow rad="228600">
              <a:srgbClr val="9BC2E6">
                <a:alpha val="59000"/>
              </a:srgbClr>
            </a:glow>
            <a:outerShdw blurRad="50800" dist="50800" dir="5400000" algn="ctr" rotWithShape="0">
              <a:schemeClr val="accent1">
                <a:lumMod val="50000"/>
              </a:schemeClr>
            </a:outerShdw>
            <a:softEdge rad="12700"/>
          </a:effectLst>
          <a:scene3d>
            <a:camera prst="perspectiveLeft"/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36000" rIns="0" bIns="36000" rtlCol="0" anchor="ctr" anchorCtr="0">
            <a:noAutofit/>
          </a:bodyPr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前にもどる　　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ここをクリック　　</a:t>
            </a:r>
          </a:p>
          <a:p>
            <a:pPr algn="ctr"/>
            <a:endParaRPr kumimoji="1" lang="ja-JP" altLang="en-US" sz="1100"/>
          </a:p>
        </xdr:txBody>
      </xdr:sp>
      <xdr:sp macro="" textlink="">
        <xdr:nvSpPr>
          <xdr:cNvPr id="5" name="U ターン矢印 8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 rot="5400000">
            <a:off x="1058970" y="598380"/>
            <a:ext cx="266700" cy="346290"/>
          </a:xfrm>
          <a:prstGeom prst="uturnArrow">
            <a:avLst/>
          </a:prstGeom>
          <a:solidFill>
            <a:schemeClr val="accent1">
              <a:lumMod val="5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196850</xdr:colOff>
      <xdr:row>2</xdr:row>
      <xdr:rowOff>58209</xdr:rowOff>
    </xdr:from>
    <xdr:ext cx="1638300" cy="1114424"/>
    <xdr:sp macro="" textlink="">
      <xdr:nvSpPr>
        <xdr:cNvPr id="2" name="右矢印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938433" y="650876"/>
          <a:ext cx="1638300" cy="1114424"/>
        </a:xfrm>
        <a:prstGeom prst="rightArrow">
          <a:avLst>
            <a:gd name="adj1" fmla="val 59449"/>
            <a:gd name="adj2" fmla="val 50000"/>
          </a:avLst>
        </a:prstGeom>
        <a:solidFill>
          <a:schemeClr val="accent2">
            <a:lumMod val="60000"/>
            <a:lumOff val="40000"/>
          </a:schemeClr>
        </a:solidFill>
        <a:ln w="34925">
          <a:solidFill>
            <a:schemeClr val="accent2">
              <a:lumMod val="75000"/>
            </a:schemeClr>
          </a:solidFill>
        </a:ln>
        <a:effectLst>
          <a:glow rad="228600">
            <a:schemeClr val="accent2">
              <a:satMod val="175000"/>
              <a:alpha val="59000"/>
            </a:schemeClr>
          </a:glow>
          <a:outerShdw blurRad="50800" dist="50800" dir="5400000" algn="ctr" rotWithShape="0">
            <a:schemeClr val="accent2">
              <a:lumMod val="50000"/>
            </a:schemeClr>
          </a:outerShdw>
          <a:softEdge rad="12700"/>
        </a:effectLst>
        <a:scene3d>
          <a:camera prst="perspectiveLeft"/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36000" rIns="72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次に進む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（印刷前の確認）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ここをクリック</a:t>
          </a:r>
        </a:p>
        <a:p>
          <a:pPr algn="ctr"/>
          <a:endParaRPr kumimoji="1" lang="ja-JP" altLang="en-US" sz="1100"/>
        </a:p>
      </xdr:txBody>
    </xdr:sp>
    <xdr:clientData fPrintsWithSheet="0"/>
  </xdr:oneCellAnchor>
  <xdr:twoCellAnchor>
    <xdr:from>
      <xdr:col>0</xdr:col>
      <xdr:colOff>165101</xdr:colOff>
      <xdr:row>2</xdr:row>
      <xdr:rowOff>182033</xdr:rowOff>
    </xdr:from>
    <xdr:to>
      <xdr:col>0</xdr:col>
      <xdr:colOff>1637242</xdr:colOff>
      <xdr:row>3</xdr:row>
      <xdr:rowOff>105832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pSpPr/>
      </xdr:nvGrpSpPr>
      <xdr:grpSpPr>
        <a:xfrm>
          <a:off x="165101" y="774700"/>
          <a:ext cx="1472141" cy="855132"/>
          <a:chOff x="28575" y="266699"/>
          <a:chExt cx="1457324" cy="990601"/>
        </a:xfrm>
      </xdr:grpSpPr>
      <xdr:sp macro="" textlink="">
        <xdr:nvSpPr>
          <xdr:cNvPr id="4" name="右矢印 1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/>
        </xdr:nvSpPr>
        <xdr:spPr>
          <a:xfrm rot="10800000" flipV="1">
            <a:off x="28575" y="266699"/>
            <a:ext cx="1457324" cy="990601"/>
          </a:xfrm>
          <a:prstGeom prst="rightArrow">
            <a:avLst>
              <a:gd name="adj1" fmla="val 59449"/>
              <a:gd name="adj2" fmla="val 50000"/>
            </a:avLst>
          </a:prstGeom>
          <a:solidFill>
            <a:schemeClr val="accent1">
              <a:lumMod val="60000"/>
              <a:lumOff val="40000"/>
            </a:schemeClr>
          </a:solidFill>
          <a:ln w="34925">
            <a:solidFill>
              <a:schemeClr val="accent1">
                <a:lumMod val="75000"/>
              </a:schemeClr>
            </a:solidFill>
          </a:ln>
          <a:effectLst>
            <a:glow rad="228600">
              <a:srgbClr val="9BC2E6">
                <a:alpha val="59000"/>
              </a:srgbClr>
            </a:glow>
            <a:outerShdw blurRad="50800" dist="50800" dir="5400000" algn="ctr" rotWithShape="0">
              <a:schemeClr val="accent1">
                <a:lumMod val="50000"/>
              </a:schemeClr>
            </a:outerShdw>
            <a:softEdge rad="12700"/>
          </a:effectLst>
          <a:scene3d>
            <a:camera prst="perspectiveLeft"/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36000" rIns="0" bIns="36000" rtlCol="0" anchor="ctr" anchorCtr="0">
            <a:noAutofit/>
          </a:bodyPr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前にもどる　　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ここをクリック　　</a:t>
            </a:r>
          </a:p>
          <a:p>
            <a:pPr algn="ctr"/>
            <a:endParaRPr kumimoji="1" lang="ja-JP" altLang="en-US" sz="1100"/>
          </a:p>
        </xdr:txBody>
      </xdr:sp>
      <xdr:sp macro="" textlink="">
        <xdr:nvSpPr>
          <xdr:cNvPr id="5" name="U ターン矢印 12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/>
        </xdr:nvSpPr>
        <xdr:spPr>
          <a:xfrm rot="5400000">
            <a:off x="1058970" y="598380"/>
            <a:ext cx="266700" cy="346290"/>
          </a:xfrm>
          <a:prstGeom prst="uturnArrow">
            <a:avLst/>
          </a:prstGeom>
          <a:solidFill>
            <a:schemeClr val="accent1">
              <a:lumMod val="5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6.xml"/><Relationship Id="rId4" Type="http://schemas.openxmlformats.org/officeDocument/2006/relationships/ctrlProp" Target="../ctrlProps/ctrlProp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7.xml"/><Relationship Id="rId4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E19CF-8AC2-4E0A-B5EA-86650A54832F}">
  <dimension ref="A1:M108"/>
  <sheetViews>
    <sheetView workbookViewId="0">
      <selection activeCell="D4" sqref="D4"/>
    </sheetView>
  </sheetViews>
  <sheetFormatPr defaultColWidth="9" defaultRowHeight="14.25"/>
  <cols>
    <col min="1" max="1" width="9" style="8"/>
    <col min="2" max="2" width="10.125" style="28" customWidth="1"/>
    <col min="3" max="3" width="5.75" style="8" customWidth="1"/>
    <col min="4" max="4" width="44.875" style="8" customWidth="1"/>
    <col min="5" max="5" width="10.25" style="8" customWidth="1"/>
    <col min="6" max="6" width="15.75" style="35" customWidth="1"/>
    <col min="7" max="7" width="3.25" style="36" customWidth="1"/>
    <col min="8" max="8" width="20.75" style="8" customWidth="1"/>
    <col min="9" max="9" width="3.25" style="8" customWidth="1"/>
    <col min="10" max="10" width="18.75" style="33" customWidth="1"/>
    <col min="11" max="11" width="18.75" style="8" customWidth="1"/>
    <col min="12" max="12" width="18.75" style="33" customWidth="1"/>
    <col min="13" max="13" width="15.125" style="34" customWidth="1"/>
    <col min="14" max="14" width="18" style="8" customWidth="1"/>
    <col min="15" max="16384" width="9" style="8"/>
  </cols>
  <sheetData>
    <row r="1" spans="1:12" ht="29.25" customHeight="1">
      <c r="D1" s="29" t="s">
        <v>14</v>
      </c>
      <c r="E1" s="29"/>
      <c r="F1" s="30" t="s">
        <v>15</v>
      </c>
      <c r="G1" s="31"/>
      <c r="H1" s="32" t="s">
        <v>16</v>
      </c>
      <c r="I1" s="32"/>
      <c r="J1" s="32" t="s">
        <v>17</v>
      </c>
    </row>
    <row r="2" spans="1:12" ht="6.75" customHeight="1"/>
    <row r="3" spans="1:12" ht="37.5" customHeight="1">
      <c r="A3" s="28">
        <v>1</v>
      </c>
      <c r="B3" s="8" t="s">
        <v>18</v>
      </c>
      <c r="D3" s="9" t="s">
        <v>506</v>
      </c>
      <c r="E3" s="35"/>
      <c r="F3" s="632" t="s">
        <v>434</v>
      </c>
      <c r="H3" s="8" t="s">
        <v>435</v>
      </c>
      <c r="J3" s="37" t="s">
        <v>436</v>
      </c>
    </row>
    <row r="4" spans="1:12" ht="24" customHeight="1">
      <c r="A4" s="28"/>
      <c r="B4" s="8"/>
      <c r="D4" s="8" t="s">
        <v>505</v>
      </c>
    </row>
    <row r="5" spans="1:12" ht="21" customHeight="1">
      <c r="A5" s="28">
        <v>2</v>
      </c>
      <c r="B5" s="8" t="s">
        <v>19</v>
      </c>
      <c r="D5" s="8" t="s">
        <v>20</v>
      </c>
      <c r="F5" s="698" t="s">
        <v>437</v>
      </c>
      <c r="H5" s="8" t="s">
        <v>20</v>
      </c>
      <c r="J5" s="8" t="s">
        <v>17</v>
      </c>
    </row>
    <row r="6" spans="1:12" ht="6.75" customHeight="1">
      <c r="A6" s="28"/>
      <c r="B6" s="8"/>
      <c r="J6" s="8"/>
    </row>
    <row r="7" spans="1:12">
      <c r="A7" s="28">
        <v>3</v>
      </c>
      <c r="B7" s="8" t="s">
        <v>21</v>
      </c>
      <c r="D7" s="8" t="s">
        <v>23</v>
      </c>
      <c r="E7" s="39"/>
      <c r="F7" s="35" t="s">
        <v>22</v>
      </c>
      <c r="H7" s="8" t="s">
        <v>23</v>
      </c>
      <c r="J7" s="8" t="s">
        <v>24</v>
      </c>
    </row>
    <row r="8" spans="1:12" ht="6.75" customHeight="1">
      <c r="A8" s="28"/>
      <c r="B8" s="8"/>
      <c r="J8" s="8"/>
    </row>
    <row r="9" spans="1:12">
      <c r="A9" s="28">
        <v>4</v>
      </c>
      <c r="B9" s="8" t="s">
        <v>25</v>
      </c>
      <c r="D9" s="633" t="s">
        <v>439</v>
      </c>
      <c r="E9" s="634"/>
      <c r="F9" s="635" t="s">
        <v>438</v>
      </c>
      <c r="G9" s="40"/>
      <c r="H9" s="633" t="s">
        <v>439</v>
      </c>
      <c r="I9" s="633"/>
      <c r="J9" s="633" t="s">
        <v>440</v>
      </c>
    </row>
    <row r="10" spans="1:12" ht="6.75" customHeight="1">
      <c r="A10" s="28"/>
      <c r="B10" s="8"/>
      <c r="J10" s="8"/>
      <c r="K10" s="28"/>
      <c r="L10" s="28"/>
    </row>
    <row r="11" spans="1:12" ht="13.5">
      <c r="A11" s="28">
        <v>5</v>
      </c>
      <c r="B11" s="8" t="s">
        <v>26</v>
      </c>
      <c r="F11" s="8" t="s">
        <v>27</v>
      </c>
      <c r="G11" s="8"/>
      <c r="H11" s="8" t="s">
        <v>27</v>
      </c>
      <c r="J11" s="8" t="s">
        <v>27</v>
      </c>
      <c r="L11" s="8"/>
    </row>
    <row r="12" spans="1:12" ht="13.5">
      <c r="A12" s="28"/>
      <c r="B12" s="8"/>
      <c r="D12" s="8" t="s">
        <v>497</v>
      </c>
      <c r="F12" s="8" t="s">
        <v>28</v>
      </c>
      <c r="G12" s="42"/>
      <c r="H12" s="8" t="s">
        <v>28</v>
      </c>
      <c r="J12" s="8" t="s">
        <v>28</v>
      </c>
      <c r="L12" s="8"/>
    </row>
    <row r="13" spans="1:12" ht="13.5">
      <c r="A13" s="28"/>
      <c r="B13" s="8"/>
      <c r="F13" s="8" t="s">
        <v>29</v>
      </c>
      <c r="G13" s="42"/>
      <c r="H13" s="8" t="s">
        <v>30</v>
      </c>
      <c r="J13" s="8" t="s">
        <v>31</v>
      </c>
      <c r="L13" s="8"/>
    </row>
    <row r="14" spans="1:12" ht="13.5">
      <c r="A14" s="28"/>
      <c r="B14" s="8"/>
      <c r="F14" s="8" t="s">
        <v>32</v>
      </c>
      <c r="G14" s="42"/>
      <c r="H14" s="8" t="s">
        <v>33</v>
      </c>
      <c r="J14" s="8" t="s">
        <v>34</v>
      </c>
      <c r="L14" s="8"/>
    </row>
    <row r="15" spans="1:12" ht="13.5">
      <c r="A15" s="28"/>
      <c r="B15" s="8"/>
      <c r="F15" s="8" t="s">
        <v>36</v>
      </c>
      <c r="G15" s="42"/>
      <c r="H15" s="8" t="s">
        <v>35</v>
      </c>
      <c r="J15" s="8" t="s">
        <v>35</v>
      </c>
      <c r="L15" s="8"/>
    </row>
    <row r="16" spans="1:12" ht="13.5">
      <c r="A16" s="28"/>
      <c r="B16" s="8"/>
      <c r="F16" s="8" t="s">
        <v>37</v>
      </c>
      <c r="G16" s="42"/>
      <c r="J16" s="8"/>
      <c r="L16" s="8"/>
    </row>
    <row r="17" spans="1:12" ht="13.5">
      <c r="A17" s="28"/>
      <c r="B17" s="8"/>
      <c r="F17" s="8"/>
      <c r="G17" s="42"/>
      <c r="J17" s="8"/>
      <c r="L17" s="8"/>
    </row>
    <row r="18" spans="1:12" ht="13.5">
      <c r="A18" s="28"/>
      <c r="B18" s="8"/>
      <c r="F18" s="8"/>
      <c r="G18" s="42"/>
      <c r="J18" s="8"/>
      <c r="L18" s="8"/>
    </row>
    <row r="19" spans="1:12" ht="6.75" customHeight="1">
      <c r="A19" s="28"/>
      <c r="B19" s="8"/>
    </row>
    <row r="20" spans="1:12">
      <c r="A20" s="28">
        <v>6</v>
      </c>
      <c r="B20" s="8" t="s">
        <v>38</v>
      </c>
      <c r="C20" s="43">
        <v>1</v>
      </c>
      <c r="F20" s="8" t="s">
        <v>441</v>
      </c>
      <c r="J20" s="416" t="s">
        <v>485</v>
      </c>
    </row>
    <row r="21" spans="1:12">
      <c r="C21" s="43">
        <v>2</v>
      </c>
      <c r="F21" s="8" t="s">
        <v>442</v>
      </c>
      <c r="J21" s="416" t="s">
        <v>487</v>
      </c>
    </row>
    <row r="22" spans="1:12">
      <c r="C22" s="43">
        <v>3</v>
      </c>
      <c r="F22" s="8" t="s">
        <v>443</v>
      </c>
      <c r="J22" s="416" t="s">
        <v>486</v>
      </c>
    </row>
    <row r="23" spans="1:12">
      <c r="C23" s="43">
        <v>4</v>
      </c>
      <c r="F23" s="8" t="s">
        <v>444</v>
      </c>
      <c r="J23" s="416" t="s">
        <v>488</v>
      </c>
    </row>
    <row r="24" spans="1:12">
      <c r="C24" s="43">
        <v>5</v>
      </c>
      <c r="F24" s="8" t="s">
        <v>445</v>
      </c>
      <c r="J24" s="416"/>
    </row>
    <row r="25" spans="1:12">
      <c r="C25" s="43">
        <v>6</v>
      </c>
    </row>
    <row r="26" spans="1:12">
      <c r="C26" s="43">
        <v>7</v>
      </c>
    </row>
    <row r="27" spans="1:12" ht="6.75" customHeight="1">
      <c r="C27" s="28"/>
    </row>
    <row r="28" spans="1:12" ht="14.25" customHeight="1">
      <c r="A28" s="28">
        <v>7</v>
      </c>
      <c r="B28" s="44" t="s">
        <v>39</v>
      </c>
      <c r="C28" s="28"/>
      <c r="D28" s="8" t="s">
        <v>40</v>
      </c>
      <c r="F28" s="35" t="s">
        <v>41</v>
      </c>
      <c r="H28" s="8" t="s">
        <v>40</v>
      </c>
      <c r="J28" s="8" t="s">
        <v>42</v>
      </c>
    </row>
    <row r="29" spans="1:12" ht="14.25" customHeight="1">
      <c r="B29" s="28" t="s">
        <v>43</v>
      </c>
      <c r="C29" s="28"/>
      <c r="D29" s="8" t="s">
        <v>44</v>
      </c>
      <c r="H29" s="8" t="s">
        <v>44</v>
      </c>
      <c r="J29" s="8" t="s">
        <v>45</v>
      </c>
    </row>
    <row r="30" spans="1:12" ht="14.25" customHeight="1">
      <c r="C30" s="28"/>
      <c r="D30" s="35"/>
      <c r="E30" s="35"/>
    </row>
    <row r="31" spans="1:12" ht="18.75" customHeight="1">
      <c r="G31" s="769" t="s">
        <v>46</v>
      </c>
      <c r="H31" s="770"/>
      <c r="J31" s="771" t="s">
        <v>47</v>
      </c>
      <c r="K31" s="771" t="s">
        <v>48</v>
      </c>
      <c r="L31" s="771" t="s">
        <v>49</v>
      </c>
    </row>
    <row r="32" spans="1:12" ht="18.75" customHeight="1">
      <c r="B32" s="45"/>
      <c r="C32" s="45"/>
      <c r="D32" s="46" t="s">
        <v>50</v>
      </c>
      <c r="E32" s="47" t="s">
        <v>51</v>
      </c>
      <c r="F32" s="48" t="s">
        <v>52</v>
      </c>
      <c r="G32" s="49" t="s">
        <v>53</v>
      </c>
      <c r="H32" s="50" t="s">
        <v>54</v>
      </c>
      <c r="I32" s="51"/>
      <c r="J32" s="772"/>
      <c r="K32" s="772"/>
      <c r="L32" s="772"/>
    </row>
    <row r="33" spans="1:13" ht="18.75" customHeight="1">
      <c r="A33" s="52" t="s">
        <v>55</v>
      </c>
      <c r="B33" s="53"/>
      <c r="C33" s="53">
        <v>1</v>
      </c>
      <c r="D33" s="54" t="s">
        <v>56</v>
      </c>
      <c r="E33" s="55" t="s">
        <v>57</v>
      </c>
      <c r="F33" s="56" t="s">
        <v>58</v>
      </c>
      <c r="G33" s="57" t="s">
        <v>22</v>
      </c>
      <c r="H33" s="58" t="str">
        <f>IF(G33="n","県放送(7月)運営担当校です。",IF(G33="k","高総文祭(10月)運営担当校です。",IF(G33="s","新人戦(11月)運営担当校です。","")))</f>
        <v>県放送(7月)運営担当校です。</v>
      </c>
      <c r="I33" s="59"/>
      <c r="J33" s="60" t="s">
        <v>446</v>
      </c>
      <c r="K33" s="60" t="s">
        <v>447</v>
      </c>
      <c r="L33" s="61"/>
      <c r="M33" s="34">
        <v>1</v>
      </c>
    </row>
    <row r="34" spans="1:13" ht="18.75" customHeight="1">
      <c r="A34" s="62" t="s">
        <v>59</v>
      </c>
      <c r="B34" s="63"/>
      <c r="C34" s="63">
        <v>2</v>
      </c>
      <c r="D34" s="64" t="s">
        <v>60</v>
      </c>
      <c r="E34" s="65" t="s">
        <v>61</v>
      </c>
      <c r="F34" s="66" t="s">
        <v>62</v>
      </c>
      <c r="G34" s="67" t="s">
        <v>22</v>
      </c>
      <c r="H34" s="68" t="str">
        <f t="shared" ref="H34:H95" si="0">IF(G34="n","県放送(7月)運営担当校です。",IF(G34="k","高総文祭(10月)運営担当校です。",IF(G34="s","新人戦(11月)運営担当校です。","")))</f>
        <v>県放送(7月)運営担当校です。</v>
      </c>
      <c r="I34" s="69"/>
      <c r="J34" s="70" t="s">
        <v>63</v>
      </c>
      <c r="K34" s="71" t="s">
        <v>457</v>
      </c>
      <c r="L34" s="70"/>
      <c r="M34" s="34">
        <v>1</v>
      </c>
    </row>
    <row r="35" spans="1:13" ht="18.75" customHeight="1">
      <c r="A35" s="62"/>
      <c r="B35" s="63"/>
      <c r="C35" s="63">
        <v>3</v>
      </c>
      <c r="D35" s="64" t="s">
        <v>64</v>
      </c>
      <c r="E35" s="65" t="s">
        <v>65</v>
      </c>
      <c r="F35" s="66" t="s">
        <v>66</v>
      </c>
      <c r="G35" s="67"/>
      <c r="H35" s="68" t="str">
        <f t="shared" si="0"/>
        <v/>
      </c>
      <c r="I35" s="69"/>
      <c r="J35" s="70"/>
      <c r="K35" s="71"/>
      <c r="L35" s="70"/>
    </row>
    <row r="36" spans="1:13" ht="18.75" customHeight="1">
      <c r="A36" s="62"/>
      <c r="B36" s="63"/>
      <c r="C36" s="63">
        <v>4</v>
      </c>
      <c r="D36" s="64" t="s">
        <v>67</v>
      </c>
      <c r="E36" s="65" t="s">
        <v>68</v>
      </c>
      <c r="F36" s="66" t="s">
        <v>69</v>
      </c>
      <c r="G36" s="67" t="s">
        <v>24</v>
      </c>
      <c r="H36" s="68" t="str">
        <f t="shared" si="0"/>
        <v>新人戦(11月)運営担当校です。</v>
      </c>
      <c r="I36" s="69"/>
      <c r="J36" s="70" t="s">
        <v>448</v>
      </c>
      <c r="K36" s="71" t="s">
        <v>458</v>
      </c>
      <c r="L36" s="70"/>
      <c r="M36" s="34">
        <v>1</v>
      </c>
    </row>
    <row r="37" spans="1:13" ht="18.75" customHeight="1">
      <c r="A37" s="62"/>
      <c r="B37" s="63"/>
      <c r="C37" s="63">
        <v>5</v>
      </c>
      <c r="D37" s="64" t="s">
        <v>70</v>
      </c>
      <c r="E37" s="65" t="s">
        <v>71</v>
      </c>
      <c r="F37" s="66" t="s">
        <v>72</v>
      </c>
      <c r="G37" s="67" t="s">
        <v>24</v>
      </c>
      <c r="H37" s="68" t="str">
        <f t="shared" si="0"/>
        <v>新人戦(11月)運営担当校です。</v>
      </c>
      <c r="I37" s="69"/>
      <c r="J37" s="70" t="s">
        <v>73</v>
      </c>
      <c r="K37" s="70" t="s">
        <v>459</v>
      </c>
      <c r="L37" s="70" t="s">
        <v>460</v>
      </c>
      <c r="M37" s="34">
        <v>1</v>
      </c>
    </row>
    <row r="38" spans="1:13" ht="18.75" customHeight="1">
      <c r="A38" s="62"/>
      <c r="B38" s="63"/>
      <c r="C38" s="63">
        <v>6</v>
      </c>
      <c r="D38" s="64" t="s">
        <v>74</v>
      </c>
      <c r="E38" s="65" t="s">
        <v>75</v>
      </c>
      <c r="F38" s="66" t="s">
        <v>76</v>
      </c>
      <c r="G38" s="67" t="s">
        <v>24</v>
      </c>
      <c r="H38" s="68" t="str">
        <f t="shared" si="0"/>
        <v>新人戦(11月)運営担当校です。</v>
      </c>
      <c r="I38" s="69"/>
      <c r="J38" s="70" t="s">
        <v>404</v>
      </c>
      <c r="K38" s="71"/>
      <c r="L38" s="70"/>
    </row>
    <row r="39" spans="1:13" ht="18.75" customHeight="1">
      <c r="A39" s="62"/>
      <c r="B39" s="63"/>
      <c r="C39" s="63">
        <v>7</v>
      </c>
      <c r="D39" s="64" t="s">
        <v>77</v>
      </c>
      <c r="E39" s="65" t="s">
        <v>78</v>
      </c>
      <c r="F39" s="66" t="s">
        <v>79</v>
      </c>
      <c r="G39" s="67" t="s">
        <v>24</v>
      </c>
      <c r="H39" s="68" t="str">
        <f t="shared" si="0"/>
        <v>新人戦(11月)運営担当校です。</v>
      </c>
      <c r="I39" s="69"/>
      <c r="J39" s="71" t="s">
        <v>80</v>
      </c>
      <c r="K39" s="71"/>
      <c r="L39" s="70"/>
      <c r="M39" s="34">
        <v>0</v>
      </c>
    </row>
    <row r="40" spans="1:13" ht="18.75" customHeight="1">
      <c r="A40" s="62"/>
      <c r="B40" s="63"/>
      <c r="C40" s="63">
        <v>8</v>
      </c>
      <c r="D40" s="64" t="s">
        <v>81</v>
      </c>
      <c r="E40" s="65" t="s">
        <v>82</v>
      </c>
      <c r="F40" s="66" t="s">
        <v>83</v>
      </c>
      <c r="G40" s="67" t="s">
        <v>22</v>
      </c>
      <c r="H40" s="68" t="str">
        <f t="shared" si="0"/>
        <v>県放送(7月)運営担当校です。</v>
      </c>
      <c r="I40" s="69"/>
      <c r="J40" s="70" t="s">
        <v>84</v>
      </c>
      <c r="K40" s="71" t="s">
        <v>461</v>
      </c>
      <c r="L40" s="70"/>
      <c r="M40" s="34">
        <v>1</v>
      </c>
    </row>
    <row r="41" spans="1:13" ht="18.75" customHeight="1">
      <c r="A41" s="62"/>
      <c r="B41" s="63"/>
      <c r="C41" s="63">
        <v>9</v>
      </c>
      <c r="D41" s="64" t="s">
        <v>85</v>
      </c>
      <c r="E41" s="65" t="s">
        <v>86</v>
      </c>
      <c r="F41" s="66" t="s">
        <v>87</v>
      </c>
      <c r="G41" s="67"/>
      <c r="H41" s="68" t="str">
        <f t="shared" si="0"/>
        <v/>
      </c>
      <c r="I41" s="69"/>
      <c r="J41" s="70" t="s">
        <v>449</v>
      </c>
      <c r="K41" s="71"/>
      <c r="L41" s="70"/>
    </row>
    <row r="42" spans="1:13" ht="18.75" customHeight="1">
      <c r="A42" s="62"/>
      <c r="B42" s="63"/>
      <c r="C42" s="63">
        <v>10</v>
      </c>
      <c r="D42" s="64" t="s">
        <v>88</v>
      </c>
      <c r="E42" s="65" t="s">
        <v>89</v>
      </c>
      <c r="F42" s="66" t="s">
        <v>90</v>
      </c>
      <c r="G42" s="67" t="s">
        <v>22</v>
      </c>
      <c r="H42" s="68" t="str">
        <f t="shared" si="0"/>
        <v>県放送(7月)運営担当校です。</v>
      </c>
      <c r="I42" s="69"/>
      <c r="J42" s="71" t="s">
        <v>450</v>
      </c>
      <c r="K42" s="70" t="s">
        <v>462</v>
      </c>
      <c r="L42" s="70"/>
      <c r="M42" s="34">
        <v>1</v>
      </c>
    </row>
    <row r="43" spans="1:13" ht="18.75" customHeight="1">
      <c r="A43" s="62"/>
      <c r="B43" s="63"/>
      <c r="C43" s="63">
        <v>13</v>
      </c>
      <c r="D43" s="64" t="s">
        <v>93</v>
      </c>
      <c r="E43" s="65" t="s">
        <v>94</v>
      </c>
      <c r="F43" s="72" t="s">
        <v>95</v>
      </c>
      <c r="G43" s="67" t="s">
        <v>22</v>
      </c>
      <c r="H43" s="68" t="str">
        <f t="shared" si="0"/>
        <v>県放送(7月)運営担当校です。</v>
      </c>
      <c r="I43" s="69"/>
      <c r="J43" s="70" t="s">
        <v>96</v>
      </c>
      <c r="K43" s="71" t="s">
        <v>489</v>
      </c>
      <c r="L43" s="70"/>
      <c r="M43" s="34">
        <v>1</v>
      </c>
    </row>
    <row r="44" spans="1:13" ht="18.75" customHeight="1">
      <c r="A44" s="62"/>
      <c r="B44" s="63"/>
      <c r="C44" s="63">
        <v>14</v>
      </c>
      <c r="D44" s="64" t="s">
        <v>97</v>
      </c>
      <c r="E44" s="65" t="s">
        <v>98</v>
      </c>
      <c r="F44" s="72" t="s">
        <v>99</v>
      </c>
      <c r="G44" s="67" t="s">
        <v>24</v>
      </c>
      <c r="H44" s="68" t="str">
        <f t="shared" si="0"/>
        <v>新人戦(11月)運営担当校です。</v>
      </c>
      <c r="I44" s="69"/>
      <c r="J44" s="71" t="s">
        <v>463</v>
      </c>
      <c r="K44" s="70" t="s">
        <v>464</v>
      </c>
      <c r="L44" s="70"/>
      <c r="M44" s="34">
        <v>1</v>
      </c>
    </row>
    <row r="45" spans="1:13" ht="18.75" customHeight="1">
      <c r="A45" s="62"/>
      <c r="B45" s="63"/>
      <c r="C45" s="63">
        <v>15</v>
      </c>
      <c r="D45" s="64" t="s">
        <v>100</v>
      </c>
      <c r="E45" s="65" t="s">
        <v>101</v>
      </c>
      <c r="F45" s="72" t="s">
        <v>102</v>
      </c>
      <c r="G45" s="67" t="s">
        <v>22</v>
      </c>
      <c r="H45" s="68" t="str">
        <f t="shared" si="0"/>
        <v>県放送(7月)運営担当校です。</v>
      </c>
      <c r="I45" s="69"/>
      <c r="J45" s="71" t="s">
        <v>465</v>
      </c>
      <c r="K45" s="71" t="s">
        <v>466</v>
      </c>
      <c r="L45" s="70" t="s">
        <v>467</v>
      </c>
      <c r="M45" s="34">
        <v>1</v>
      </c>
    </row>
    <row r="46" spans="1:13" ht="18.75" customHeight="1">
      <c r="A46" s="62"/>
      <c r="B46" s="63"/>
      <c r="C46" s="63">
        <v>16</v>
      </c>
      <c r="D46" s="64" t="s">
        <v>103</v>
      </c>
      <c r="E46" s="65" t="s">
        <v>104</v>
      </c>
      <c r="F46" s="72" t="s">
        <v>105</v>
      </c>
      <c r="G46" s="67" t="s">
        <v>22</v>
      </c>
      <c r="H46" s="68" t="str">
        <f t="shared" si="0"/>
        <v>県放送(7月)運営担当校です。</v>
      </c>
      <c r="I46" s="69"/>
      <c r="J46" s="70"/>
      <c r="K46" s="71"/>
      <c r="L46" s="70"/>
    </row>
    <row r="47" spans="1:13" ht="18.75" customHeight="1">
      <c r="A47" s="62"/>
      <c r="B47" s="63"/>
      <c r="C47" s="63">
        <v>17</v>
      </c>
      <c r="D47" s="64" t="s">
        <v>451</v>
      </c>
      <c r="E47" s="65" t="s">
        <v>92</v>
      </c>
      <c r="F47" s="72" t="s">
        <v>452</v>
      </c>
      <c r="G47" s="67" t="s">
        <v>24</v>
      </c>
      <c r="H47" s="68" t="str">
        <f t="shared" si="0"/>
        <v>新人戦(11月)運営担当校です。</v>
      </c>
      <c r="I47" s="69"/>
      <c r="J47" s="70" t="s">
        <v>106</v>
      </c>
      <c r="K47" s="70"/>
      <c r="L47" s="70"/>
    </row>
    <row r="48" spans="1:13" ht="18.75" customHeight="1">
      <c r="A48" s="75" t="s">
        <v>107</v>
      </c>
      <c r="B48" s="63"/>
      <c r="C48" s="63">
        <v>21</v>
      </c>
      <c r="D48" s="64" t="s">
        <v>108</v>
      </c>
      <c r="E48" s="65" t="s">
        <v>109</v>
      </c>
      <c r="F48" s="66" t="s">
        <v>110</v>
      </c>
      <c r="G48" s="67" t="s">
        <v>23</v>
      </c>
      <c r="H48" s="68" t="str">
        <f t="shared" si="0"/>
        <v>高総文祭(10月)運営担当校です。</v>
      </c>
      <c r="I48" s="73"/>
      <c r="J48" s="70"/>
      <c r="K48" s="74"/>
      <c r="L48" s="70"/>
    </row>
    <row r="49" spans="1:13" ht="18.75" customHeight="1">
      <c r="A49" s="62" t="s">
        <v>112</v>
      </c>
      <c r="B49" s="63"/>
      <c r="C49" s="63">
        <v>22</v>
      </c>
      <c r="D49" s="64" t="s">
        <v>113</v>
      </c>
      <c r="E49" s="65" t="s">
        <v>114</v>
      </c>
      <c r="F49" s="66" t="s">
        <v>115</v>
      </c>
      <c r="G49" s="67" t="s">
        <v>23</v>
      </c>
      <c r="H49" s="68" t="str">
        <f t="shared" si="0"/>
        <v>高総文祭(10月)運営担当校です。</v>
      </c>
      <c r="I49" s="73"/>
      <c r="J49" s="70" t="s">
        <v>468</v>
      </c>
      <c r="K49" s="74"/>
      <c r="L49" s="70"/>
      <c r="M49" s="34">
        <v>1</v>
      </c>
    </row>
    <row r="50" spans="1:13" ht="18.75" customHeight="1">
      <c r="A50" s="75"/>
      <c r="B50" s="63"/>
      <c r="C50" s="63">
        <v>23</v>
      </c>
      <c r="D50" s="64" t="s">
        <v>116</v>
      </c>
      <c r="E50" s="65" t="s">
        <v>117</v>
      </c>
      <c r="F50" s="66" t="s">
        <v>118</v>
      </c>
      <c r="G50" s="67" t="s">
        <v>23</v>
      </c>
      <c r="H50" s="68" t="str">
        <f t="shared" si="0"/>
        <v>高総文祭(10月)運営担当校です。</v>
      </c>
      <c r="I50" s="73"/>
      <c r="J50" s="70" t="s">
        <v>119</v>
      </c>
      <c r="K50" s="74"/>
      <c r="L50" s="70"/>
      <c r="M50" s="34">
        <v>1</v>
      </c>
    </row>
    <row r="51" spans="1:13" ht="18.75" customHeight="1">
      <c r="A51" s="75"/>
      <c r="B51" s="63"/>
      <c r="C51" s="63">
        <v>24</v>
      </c>
      <c r="D51" s="64" t="s">
        <v>120</v>
      </c>
      <c r="E51" s="65" t="s">
        <v>121</v>
      </c>
      <c r="F51" s="66" t="s">
        <v>122</v>
      </c>
      <c r="G51" s="67" t="s">
        <v>23</v>
      </c>
      <c r="H51" s="68" t="str">
        <f t="shared" si="0"/>
        <v>高総文祭(10月)運営担当校です。</v>
      </c>
      <c r="I51" s="73"/>
      <c r="J51" s="70"/>
      <c r="K51" s="74"/>
      <c r="L51" s="70"/>
    </row>
    <row r="52" spans="1:13" ht="18.75" customHeight="1">
      <c r="A52" s="75"/>
      <c r="B52" s="63"/>
      <c r="C52" s="63">
        <v>25</v>
      </c>
      <c r="D52" s="64" t="s">
        <v>123</v>
      </c>
      <c r="E52" s="65" t="s">
        <v>124</v>
      </c>
      <c r="F52" s="66" t="s">
        <v>125</v>
      </c>
      <c r="G52" s="67" t="s">
        <v>23</v>
      </c>
      <c r="H52" s="68" t="str">
        <f t="shared" si="0"/>
        <v>高総文祭(10月)運営担当校です。</v>
      </c>
      <c r="I52" s="73"/>
      <c r="J52" s="70" t="s">
        <v>405</v>
      </c>
      <c r="K52" s="74"/>
      <c r="L52" s="70"/>
      <c r="M52" s="34">
        <v>1</v>
      </c>
    </row>
    <row r="53" spans="1:13" ht="18.75" customHeight="1">
      <c r="A53" s="75"/>
      <c r="B53" s="63"/>
      <c r="C53" s="63">
        <v>26</v>
      </c>
      <c r="D53" s="64" t="s">
        <v>126</v>
      </c>
      <c r="E53" s="65" t="s">
        <v>127</v>
      </c>
      <c r="F53" s="66" t="s">
        <v>128</v>
      </c>
      <c r="G53" s="67" t="s">
        <v>23</v>
      </c>
      <c r="H53" s="68" t="str">
        <f t="shared" si="0"/>
        <v>高総文祭(10月)運営担当校です。</v>
      </c>
      <c r="I53" s="73"/>
      <c r="J53" s="70" t="s">
        <v>469</v>
      </c>
      <c r="K53" s="74" t="s">
        <v>470</v>
      </c>
      <c r="L53" s="70"/>
      <c r="M53" s="34">
        <v>1</v>
      </c>
    </row>
    <row r="54" spans="1:13" ht="18.75" customHeight="1">
      <c r="A54" s="75"/>
      <c r="B54" s="63"/>
      <c r="C54" s="63">
        <v>27</v>
      </c>
      <c r="D54" s="64" t="s">
        <v>129</v>
      </c>
      <c r="E54" s="65" t="s">
        <v>130</v>
      </c>
      <c r="F54" s="72" t="s">
        <v>131</v>
      </c>
      <c r="G54" s="67" t="s">
        <v>24</v>
      </c>
      <c r="H54" s="68" t="str">
        <f t="shared" si="0"/>
        <v>新人戦(11月)運営担当校です。</v>
      </c>
      <c r="I54" s="69"/>
      <c r="J54" s="70" t="s">
        <v>132</v>
      </c>
      <c r="K54" s="71"/>
      <c r="L54" s="70"/>
    </row>
    <row r="55" spans="1:13" ht="18.75" customHeight="1">
      <c r="A55" s="75"/>
      <c r="B55" s="63"/>
      <c r="C55" s="63">
        <v>28</v>
      </c>
      <c r="D55" s="64" t="s">
        <v>133</v>
      </c>
      <c r="E55" s="65" t="s">
        <v>134</v>
      </c>
      <c r="F55" s="72" t="s">
        <v>135</v>
      </c>
      <c r="G55" s="67" t="s">
        <v>23</v>
      </c>
      <c r="H55" s="68" t="str">
        <f t="shared" si="0"/>
        <v>高総文祭(10月)運営担当校です。</v>
      </c>
      <c r="I55" s="69"/>
      <c r="J55" s="70" t="s">
        <v>406</v>
      </c>
      <c r="K55" s="71"/>
      <c r="L55" s="70"/>
    </row>
    <row r="56" spans="1:13" ht="18.75" customHeight="1">
      <c r="A56" s="75"/>
      <c r="B56" s="63"/>
      <c r="C56" s="63">
        <v>29</v>
      </c>
      <c r="D56" s="64" t="s">
        <v>136</v>
      </c>
      <c r="E56" s="65" t="s">
        <v>137</v>
      </c>
      <c r="F56" s="72" t="s">
        <v>138</v>
      </c>
      <c r="G56" s="67" t="s">
        <v>23</v>
      </c>
      <c r="H56" s="68" t="str">
        <f t="shared" si="0"/>
        <v>高総文祭(10月)運営担当校です。</v>
      </c>
      <c r="I56" s="73"/>
      <c r="J56" s="70"/>
      <c r="K56" s="74"/>
      <c r="L56" s="70"/>
    </row>
    <row r="57" spans="1:13" ht="18.75" customHeight="1" collapsed="1">
      <c r="A57" s="75" t="s">
        <v>139</v>
      </c>
      <c r="B57" s="63"/>
      <c r="C57" s="63">
        <v>41</v>
      </c>
      <c r="D57" s="64" t="s">
        <v>140</v>
      </c>
      <c r="E57" s="65" t="s">
        <v>141</v>
      </c>
      <c r="F57" s="66" t="s">
        <v>142</v>
      </c>
      <c r="G57" s="67" t="s">
        <v>22</v>
      </c>
      <c r="H57" s="68" t="str">
        <f t="shared" si="0"/>
        <v>県放送(7月)運営担当校です。</v>
      </c>
      <c r="I57" s="73"/>
      <c r="J57" s="70" t="s">
        <v>407</v>
      </c>
      <c r="K57" s="74"/>
      <c r="L57" s="70"/>
      <c r="M57" s="34">
        <v>1</v>
      </c>
    </row>
    <row r="58" spans="1:13" ht="18.75" customHeight="1">
      <c r="A58" s="62" t="s">
        <v>143</v>
      </c>
      <c r="B58" s="63"/>
      <c r="C58" s="63">
        <v>42</v>
      </c>
      <c r="D58" s="64" t="s">
        <v>144</v>
      </c>
      <c r="E58" s="65" t="s">
        <v>145</v>
      </c>
      <c r="F58" s="66" t="s">
        <v>146</v>
      </c>
      <c r="G58" s="67" t="s">
        <v>22</v>
      </c>
      <c r="H58" s="68" t="str">
        <f t="shared" si="0"/>
        <v>県放送(7月)運営担当校です。</v>
      </c>
      <c r="I58" s="73"/>
      <c r="J58" s="70" t="s">
        <v>453</v>
      </c>
      <c r="K58" s="74"/>
      <c r="L58" s="70"/>
      <c r="M58" s="34">
        <v>1</v>
      </c>
    </row>
    <row r="59" spans="1:13" ht="18.75" customHeight="1">
      <c r="A59" s="75"/>
      <c r="B59" s="63"/>
      <c r="C59" s="63">
        <v>43</v>
      </c>
      <c r="D59" s="64" t="s">
        <v>147</v>
      </c>
      <c r="E59" s="65" t="s">
        <v>148</v>
      </c>
      <c r="F59" s="66" t="s">
        <v>149</v>
      </c>
      <c r="G59" s="67" t="s">
        <v>22</v>
      </c>
      <c r="H59" s="68" t="str">
        <f t="shared" si="0"/>
        <v>県放送(7月)運営担当校です。</v>
      </c>
      <c r="I59" s="73"/>
      <c r="J59" s="70" t="s">
        <v>408</v>
      </c>
      <c r="K59" s="74"/>
      <c r="L59" s="70"/>
    </row>
    <row r="60" spans="1:13" ht="18.75" customHeight="1">
      <c r="A60" s="75"/>
      <c r="B60" s="63"/>
      <c r="C60" s="63">
        <v>44</v>
      </c>
      <c r="D60" s="64" t="s">
        <v>150</v>
      </c>
      <c r="E60" s="65" t="s">
        <v>151</v>
      </c>
      <c r="F60" s="66" t="s">
        <v>152</v>
      </c>
      <c r="G60" s="67" t="s">
        <v>22</v>
      </c>
      <c r="H60" s="68" t="str">
        <f t="shared" si="0"/>
        <v>県放送(7月)運営担当校です。</v>
      </c>
      <c r="I60" s="73"/>
      <c r="J60" s="70" t="s">
        <v>153</v>
      </c>
      <c r="K60" s="74"/>
      <c r="L60" s="70"/>
      <c r="M60" s="34">
        <v>1</v>
      </c>
    </row>
    <row r="61" spans="1:13" ht="18.75" customHeight="1">
      <c r="A61" s="75"/>
      <c r="B61" s="63"/>
      <c r="C61" s="63">
        <v>45</v>
      </c>
      <c r="D61" s="64" t="s">
        <v>154</v>
      </c>
      <c r="E61" s="65" t="s">
        <v>155</v>
      </c>
      <c r="F61" s="72" t="s">
        <v>156</v>
      </c>
      <c r="G61" s="67"/>
      <c r="H61" s="68" t="str">
        <f t="shared" si="0"/>
        <v/>
      </c>
      <c r="I61" s="73"/>
      <c r="J61" s="70"/>
      <c r="K61" s="74"/>
      <c r="L61" s="70"/>
    </row>
    <row r="62" spans="1:13" ht="18.75" customHeight="1">
      <c r="A62" s="75"/>
      <c r="B62" s="63"/>
      <c r="C62" s="63">
        <v>46</v>
      </c>
      <c r="D62" s="64" t="s">
        <v>157</v>
      </c>
      <c r="E62" s="65" t="s">
        <v>158</v>
      </c>
      <c r="F62" s="72" t="s">
        <v>159</v>
      </c>
      <c r="G62" s="67" t="s">
        <v>22</v>
      </c>
      <c r="H62" s="68" t="str">
        <f t="shared" si="0"/>
        <v>県放送(7月)運営担当校です。</v>
      </c>
      <c r="I62" s="73"/>
      <c r="J62" s="70" t="s">
        <v>409</v>
      </c>
      <c r="K62" s="74" t="s">
        <v>471</v>
      </c>
      <c r="L62" s="70"/>
      <c r="M62" s="34">
        <v>1</v>
      </c>
    </row>
    <row r="63" spans="1:13" ht="18.75" customHeight="1">
      <c r="A63" s="75"/>
      <c r="B63" s="63"/>
      <c r="C63" s="63">
        <v>47</v>
      </c>
      <c r="D63" s="64" t="s">
        <v>160</v>
      </c>
      <c r="E63" s="65" t="s">
        <v>161</v>
      </c>
      <c r="F63" s="66" t="s">
        <v>162</v>
      </c>
      <c r="G63" s="67" t="s">
        <v>22</v>
      </c>
      <c r="H63" s="68" t="str">
        <f t="shared" si="0"/>
        <v>県放送(7月)運営担当校です。</v>
      </c>
      <c r="I63" s="73"/>
      <c r="J63" s="70" t="s">
        <v>91</v>
      </c>
      <c r="K63" s="74"/>
      <c r="L63" s="70"/>
      <c r="M63" s="34">
        <v>1</v>
      </c>
    </row>
    <row r="64" spans="1:13" ht="18.75" customHeight="1">
      <c r="A64" s="75"/>
      <c r="B64" s="63"/>
      <c r="C64" s="63">
        <v>48</v>
      </c>
      <c r="D64" s="64" t="s">
        <v>163</v>
      </c>
      <c r="E64" s="65" t="s">
        <v>164</v>
      </c>
      <c r="F64" s="66" t="s">
        <v>165</v>
      </c>
      <c r="G64" s="67" t="s">
        <v>22</v>
      </c>
      <c r="H64" s="68" t="str">
        <f t="shared" si="0"/>
        <v>県放送(7月)運営担当校です。</v>
      </c>
      <c r="I64" s="73"/>
      <c r="J64" s="70" t="s">
        <v>410</v>
      </c>
      <c r="K64" s="74" t="s">
        <v>472</v>
      </c>
      <c r="L64" s="70"/>
      <c r="M64" s="34">
        <v>1</v>
      </c>
    </row>
    <row r="65" spans="1:13" ht="18.75" customHeight="1">
      <c r="A65" s="75"/>
      <c r="B65" s="63"/>
      <c r="C65" s="63">
        <v>49</v>
      </c>
      <c r="D65" s="64" t="s">
        <v>166</v>
      </c>
      <c r="E65" s="65" t="s">
        <v>167</v>
      </c>
      <c r="F65" s="72" t="s">
        <v>168</v>
      </c>
      <c r="G65" s="67" t="s">
        <v>22</v>
      </c>
      <c r="H65" s="68" t="str">
        <f t="shared" si="0"/>
        <v>県放送(7月)運営担当校です。</v>
      </c>
      <c r="I65" s="69"/>
      <c r="J65" s="70" t="s">
        <v>473</v>
      </c>
      <c r="K65" s="71" t="s">
        <v>474</v>
      </c>
      <c r="L65" s="70"/>
      <c r="M65" s="34">
        <v>1</v>
      </c>
    </row>
    <row r="66" spans="1:13" ht="18.75" customHeight="1">
      <c r="A66" s="75"/>
      <c r="B66" s="63"/>
      <c r="C66" s="63">
        <v>50</v>
      </c>
      <c r="D66" s="64" t="s">
        <v>169</v>
      </c>
      <c r="E66" s="65" t="s">
        <v>170</v>
      </c>
      <c r="F66" s="72" t="s">
        <v>171</v>
      </c>
      <c r="G66" s="67" t="s">
        <v>23</v>
      </c>
      <c r="H66" s="68" t="str">
        <f t="shared" si="0"/>
        <v>高総文祭(10月)運営担当校です。</v>
      </c>
      <c r="I66" s="69"/>
      <c r="J66" s="70" t="s">
        <v>172</v>
      </c>
      <c r="K66" s="71" t="s">
        <v>475</v>
      </c>
      <c r="L66" s="70"/>
      <c r="M66" s="34">
        <v>1</v>
      </c>
    </row>
    <row r="67" spans="1:13" ht="18.75" customHeight="1">
      <c r="A67" s="75"/>
      <c r="B67" s="63"/>
      <c r="C67" s="63">
        <v>51</v>
      </c>
      <c r="D67" s="64" t="s">
        <v>173</v>
      </c>
      <c r="E67" s="65" t="s">
        <v>174</v>
      </c>
      <c r="F67" s="72" t="s">
        <v>175</v>
      </c>
      <c r="G67" s="67" t="s">
        <v>23</v>
      </c>
      <c r="H67" s="68" t="str">
        <f t="shared" si="0"/>
        <v>高総文祭(10月)運営担当校です。</v>
      </c>
      <c r="I67" s="69"/>
      <c r="J67" s="70" t="s">
        <v>454</v>
      </c>
      <c r="K67" s="71" t="s">
        <v>476</v>
      </c>
      <c r="L67" s="70"/>
      <c r="M67" s="34">
        <v>1</v>
      </c>
    </row>
    <row r="68" spans="1:13" ht="18.75" customHeight="1" collapsed="1">
      <c r="A68" s="75" t="s">
        <v>176</v>
      </c>
      <c r="B68" s="63"/>
      <c r="C68" s="63">
        <v>61</v>
      </c>
      <c r="D68" s="64" t="s">
        <v>177</v>
      </c>
      <c r="E68" s="65" t="s">
        <v>178</v>
      </c>
      <c r="F68" s="72" t="s">
        <v>179</v>
      </c>
      <c r="G68" s="67" t="s">
        <v>24</v>
      </c>
      <c r="H68" s="68" t="str">
        <f t="shared" si="0"/>
        <v>新人戦(11月)運営担当校です。</v>
      </c>
      <c r="I68" s="69"/>
      <c r="J68" s="70" t="s">
        <v>411</v>
      </c>
      <c r="K68" s="71" t="s">
        <v>477</v>
      </c>
      <c r="L68" s="70"/>
      <c r="M68" s="34">
        <v>1</v>
      </c>
    </row>
    <row r="69" spans="1:13" ht="18.75" customHeight="1">
      <c r="A69" s="62" t="s">
        <v>180</v>
      </c>
      <c r="B69" s="63"/>
      <c r="C69" s="63">
        <v>62</v>
      </c>
      <c r="D69" s="64" t="s">
        <v>181</v>
      </c>
      <c r="E69" s="65" t="s">
        <v>182</v>
      </c>
      <c r="F69" s="72" t="s">
        <v>183</v>
      </c>
      <c r="G69" s="67" t="s">
        <v>24</v>
      </c>
      <c r="H69" s="68" t="str">
        <f t="shared" si="0"/>
        <v>新人戦(11月)運営担当校です。</v>
      </c>
      <c r="I69" s="69"/>
      <c r="J69" s="71" t="s">
        <v>455</v>
      </c>
      <c r="K69" s="70" t="s">
        <v>478</v>
      </c>
      <c r="L69" s="70" t="s">
        <v>479</v>
      </c>
      <c r="M69" s="34">
        <v>1</v>
      </c>
    </row>
    <row r="70" spans="1:13" ht="18.75" customHeight="1">
      <c r="A70" s="75"/>
      <c r="B70" s="63"/>
      <c r="C70" s="63">
        <v>63</v>
      </c>
      <c r="D70" s="64" t="s">
        <v>184</v>
      </c>
      <c r="E70" s="65" t="s">
        <v>185</v>
      </c>
      <c r="F70" s="66" t="s">
        <v>186</v>
      </c>
      <c r="G70" s="67" t="s">
        <v>24</v>
      </c>
      <c r="H70" s="68" t="str">
        <f t="shared" si="0"/>
        <v>新人戦(11月)運営担当校です。</v>
      </c>
      <c r="I70" s="73"/>
      <c r="J70" s="70" t="s">
        <v>187</v>
      </c>
      <c r="K70" s="74"/>
      <c r="L70" s="70"/>
      <c r="M70" s="34">
        <v>1</v>
      </c>
    </row>
    <row r="71" spans="1:13" ht="18.75" customHeight="1" collapsed="1">
      <c r="A71" s="62" t="s">
        <v>188</v>
      </c>
      <c r="B71" s="63"/>
      <c r="C71" s="63">
        <v>71</v>
      </c>
      <c r="D71" s="64" t="s">
        <v>189</v>
      </c>
      <c r="E71" s="65" t="s">
        <v>190</v>
      </c>
      <c r="F71" s="72" t="s">
        <v>191</v>
      </c>
      <c r="G71" s="67" t="s">
        <v>24</v>
      </c>
      <c r="H71" s="68" t="str">
        <f t="shared" si="0"/>
        <v>新人戦(11月)運営担当校です。</v>
      </c>
      <c r="I71" s="69"/>
      <c r="J71" s="70"/>
      <c r="K71" s="71"/>
      <c r="L71" s="70"/>
    </row>
    <row r="72" spans="1:13" ht="18.75" customHeight="1">
      <c r="A72" s="62" t="s">
        <v>192</v>
      </c>
      <c r="B72" s="63"/>
      <c r="C72" s="63">
        <v>72</v>
      </c>
      <c r="D72" s="64" t="s">
        <v>193</v>
      </c>
      <c r="E72" s="65" t="s">
        <v>194</v>
      </c>
      <c r="F72" s="72" t="s">
        <v>195</v>
      </c>
      <c r="G72" s="67" t="s">
        <v>23</v>
      </c>
      <c r="H72" s="68" t="str">
        <f t="shared" si="0"/>
        <v>高総文祭(10月)運営担当校です。</v>
      </c>
      <c r="I72" s="69"/>
      <c r="J72" s="70" t="s">
        <v>196</v>
      </c>
      <c r="K72" s="71"/>
      <c r="L72" s="70"/>
    </row>
    <row r="73" spans="1:13" ht="18.75" customHeight="1">
      <c r="A73" s="62"/>
      <c r="B73" s="63"/>
      <c r="C73" s="63">
        <v>73</v>
      </c>
      <c r="D73" s="64" t="s">
        <v>197</v>
      </c>
      <c r="E73" s="65" t="s">
        <v>198</v>
      </c>
      <c r="F73" s="72" t="s">
        <v>199</v>
      </c>
      <c r="G73" s="67" t="s">
        <v>23</v>
      </c>
      <c r="H73" s="68" t="str">
        <f t="shared" si="0"/>
        <v>高総文祭(10月)運営担当校です。</v>
      </c>
      <c r="I73" s="69"/>
      <c r="J73" s="70" t="s">
        <v>200</v>
      </c>
      <c r="K73" s="71" t="s">
        <v>480</v>
      </c>
      <c r="L73" s="70"/>
      <c r="M73" s="34">
        <v>1</v>
      </c>
    </row>
    <row r="74" spans="1:13" ht="18.75" customHeight="1">
      <c r="A74" s="62"/>
      <c r="B74" s="63"/>
      <c r="C74" s="63">
        <v>74</v>
      </c>
      <c r="D74" s="64" t="s">
        <v>201</v>
      </c>
      <c r="E74" s="65" t="s">
        <v>202</v>
      </c>
      <c r="F74" s="72" t="s">
        <v>203</v>
      </c>
      <c r="G74" s="67"/>
      <c r="H74" s="68" t="str">
        <f t="shared" si="0"/>
        <v/>
      </c>
      <c r="I74" s="69"/>
      <c r="J74" s="70"/>
      <c r="K74" s="71"/>
      <c r="L74" s="70"/>
    </row>
    <row r="75" spans="1:13" ht="18.75" customHeight="1">
      <c r="A75" s="62"/>
      <c r="B75" s="63"/>
      <c r="C75" s="63">
        <v>75</v>
      </c>
      <c r="D75" s="64" t="s">
        <v>204</v>
      </c>
      <c r="E75" s="65" t="s">
        <v>205</v>
      </c>
      <c r="F75" s="72" t="s">
        <v>206</v>
      </c>
      <c r="G75" s="67" t="s">
        <v>22</v>
      </c>
      <c r="H75" s="68" t="str">
        <f t="shared" si="0"/>
        <v>県放送(7月)運営担当校です。</v>
      </c>
      <c r="I75" s="69"/>
      <c r="J75" s="70" t="s">
        <v>207</v>
      </c>
      <c r="K75" s="71" t="s">
        <v>481</v>
      </c>
      <c r="L75" s="70"/>
      <c r="M75" s="34">
        <v>1</v>
      </c>
    </row>
    <row r="76" spans="1:13" ht="18.75" customHeight="1">
      <c r="A76" s="62"/>
      <c r="B76" s="63"/>
      <c r="C76" s="63">
        <v>76</v>
      </c>
      <c r="D76" s="64" t="s">
        <v>208</v>
      </c>
      <c r="E76" s="65" t="s">
        <v>209</v>
      </c>
      <c r="F76" s="72" t="s">
        <v>210</v>
      </c>
      <c r="G76" s="67" t="s">
        <v>24</v>
      </c>
      <c r="H76" s="68" t="str">
        <f t="shared" si="0"/>
        <v>新人戦(11月)運営担当校です。</v>
      </c>
      <c r="I76" s="69"/>
      <c r="J76" s="70" t="s">
        <v>211</v>
      </c>
      <c r="K76" s="71"/>
      <c r="L76" s="70"/>
      <c r="M76" s="34">
        <v>1</v>
      </c>
    </row>
    <row r="77" spans="1:13" ht="18.75" customHeight="1">
      <c r="A77" s="62"/>
      <c r="B77" s="63"/>
      <c r="C77" s="63">
        <v>77</v>
      </c>
      <c r="D77" s="64" t="s">
        <v>212</v>
      </c>
      <c r="E77" s="65" t="s">
        <v>213</v>
      </c>
      <c r="F77" s="72" t="s">
        <v>214</v>
      </c>
      <c r="G77" s="67" t="s">
        <v>24</v>
      </c>
      <c r="H77" s="68" t="str">
        <f t="shared" si="0"/>
        <v>新人戦(11月)運営担当校です。</v>
      </c>
      <c r="I77" s="69"/>
      <c r="J77" s="70" t="s">
        <v>215</v>
      </c>
      <c r="K77" s="71"/>
      <c r="L77" s="70"/>
    </row>
    <row r="78" spans="1:13" ht="18.75" customHeight="1">
      <c r="A78" s="62"/>
      <c r="B78" s="63"/>
      <c r="C78" s="63">
        <v>78</v>
      </c>
      <c r="D78" s="64" t="s">
        <v>216</v>
      </c>
      <c r="E78" s="65" t="s">
        <v>217</v>
      </c>
      <c r="F78" s="72" t="s">
        <v>218</v>
      </c>
      <c r="G78" s="67"/>
      <c r="H78" s="68" t="str">
        <f t="shared" si="0"/>
        <v/>
      </c>
      <c r="I78" s="69"/>
      <c r="J78" s="70"/>
      <c r="K78" s="71"/>
      <c r="L78" s="70"/>
    </row>
    <row r="79" spans="1:13" ht="18.75" customHeight="1">
      <c r="A79" s="62"/>
      <c r="B79" s="63"/>
      <c r="C79" s="63">
        <v>79</v>
      </c>
      <c r="D79" s="64" t="s">
        <v>219</v>
      </c>
      <c r="E79" s="65" t="s">
        <v>220</v>
      </c>
      <c r="F79" s="72" t="s">
        <v>221</v>
      </c>
      <c r="G79" s="67"/>
      <c r="H79" s="68" t="str">
        <f t="shared" si="0"/>
        <v/>
      </c>
      <c r="I79" s="69"/>
      <c r="J79" s="70"/>
      <c r="K79" s="71"/>
      <c r="L79" s="70"/>
    </row>
    <row r="80" spans="1:13" ht="18.75" customHeight="1">
      <c r="A80" s="62"/>
      <c r="B80" s="63"/>
      <c r="C80" s="63">
        <v>80</v>
      </c>
      <c r="D80" s="64" t="s">
        <v>222</v>
      </c>
      <c r="E80" s="65" t="s">
        <v>223</v>
      </c>
      <c r="F80" s="66" t="s">
        <v>224</v>
      </c>
      <c r="G80" s="67"/>
      <c r="H80" s="68" t="str">
        <f t="shared" si="0"/>
        <v/>
      </c>
      <c r="I80" s="69"/>
      <c r="J80" s="70"/>
      <c r="K80" s="71"/>
      <c r="L80" s="70"/>
    </row>
    <row r="81" spans="1:13" ht="18.75" customHeight="1">
      <c r="A81" s="62"/>
      <c r="B81" s="63"/>
      <c r="C81" s="63">
        <v>81</v>
      </c>
      <c r="D81" s="64" t="s">
        <v>225</v>
      </c>
      <c r="E81" s="65" t="s">
        <v>226</v>
      </c>
      <c r="F81" s="66" t="s">
        <v>227</v>
      </c>
      <c r="G81" s="67" t="s">
        <v>111</v>
      </c>
      <c r="H81" s="68" t="str">
        <f t="shared" si="0"/>
        <v>新人戦(11月)運営担当校です。</v>
      </c>
      <c r="I81" s="69"/>
      <c r="J81" s="71" t="s">
        <v>482</v>
      </c>
      <c r="K81" s="71"/>
      <c r="L81" s="70"/>
      <c r="M81" s="34">
        <v>1</v>
      </c>
    </row>
    <row r="82" spans="1:13" ht="18.75" customHeight="1">
      <c r="A82" s="62"/>
      <c r="B82" s="63"/>
      <c r="C82" s="63">
        <v>82</v>
      </c>
      <c r="D82" s="64" t="s">
        <v>228</v>
      </c>
      <c r="E82" s="65" t="s">
        <v>229</v>
      </c>
      <c r="F82" s="66" t="s">
        <v>230</v>
      </c>
      <c r="G82" s="67" t="s">
        <v>22</v>
      </c>
      <c r="H82" s="68" t="str">
        <f t="shared" si="0"/>
        <v>県放送(7月)運営担当校です。</v>
      </c>
      <c r="I82" s="69"/>
      <c r="J82" s="70" t="s">
        <v>456</v>
      </c>
      <c r="K82" s="71"/>
      <c r="L82" s="70"/>
    </row>
    <row r="83" spans="1:13" ht="18.75" customHeight="1">
      <c r="A83" s="62"/>
      <c r="B83" s="63"/>
      <c r="C83" s="63">
        <v>83</v>
      </c>
      <c r="D83" s="64" t="s">
        <v>231</v>
      </c>
      <c r="E83" s="65" t="s">
        <v>232</v>
      </c>
      <c r="F83" s="72" t="s">
        <v>233</v>
      </c>
      <c r="G83" s="67" t="s">
        <v>22</v>
      </c>
      <c r="H83" s="68" t="str">
        <f t="shared" si="0"/>
        <v>県放送(7月)運営担当校です。</v>
      </c>
      <c r="I83" s="69"/>
      <c r="J83" s="70" t="s">
        <v>483</v>
      </c>
      <c r="K83" s="71" t="s">
        <v>484</v>
      </c>
      <c r="L83" s="70"/>
      <c r="M83" s="34">
        <v>1</v>
      </c>
    </row>
    <row r="84" spans="1:13" ht="18.75" customHeight="1">
      <c r="A84" s="62"/>
      <c r="B84" s="63"/>
      <c r="C84" s="63">
        <v>84</v>
      </c>
      <c r="D84" s="64" t="s">
        <v>234</v>
      </c>
      <c r="E84" s="65" t="s">
        <v>235</v>
      </c>
      <c r="F84" s="72" t="s">
        <v>236</v>
      </c>
      <c r="G84" s="67"/>
      <c r="H84" s="68" t="str">
        <f t="shared" si="0"/>
        <v/>
      </c>
      <c r="I84" s="69"/>
      <c r="J84" s="70"/>
      <c r="K84" s="71"/>
      <c r="L84" s="70"/>
    </row>
    <row r="85" spans="1:13" ht="18.75" customHeight="1">
      <c r="A85" s="62"/>
      <c r="B85" s="63"/>
      <c r="C85" s="63">
        <v>85</v>
      </c>
      <c r="D85" s="64" t="s">
        <v>237</v>
      </c>
      <c r="E85" s="65" t="s">
        <v>238</v>
      </c>
      <c r="F85" s="72" t="s">
        <v>239</v>
      </c>
      <c r="G85" s="67"/>
      <c r="H85" s="68" t="str">
        <f t="shared" si="0"/>
        <v/>
      </c>
      <c r="I85" s="69"/>
      <c r="J85" s="70"/>
      <c r="K85" s="71"/>
      <c r="L85" s="70"/>
    </row>
    <row r="86" spans="1:13" ht="18.75" customHeight="1">
      <c r="A86" s="62"/>
      <c r="B86" s="63"/>
      <c r="C86" s="63">
        <v>86</v>
      </c>
      <c r="D86" s="64" t="s">
        <v>240</v>
      </c>
      <c r="E86" s="65" t="s">
        <v>241</v>
      </c>
      <c r="F86" s="72" t="s">
        <v>242</v>
      </c>
      <c r="G86" s="67"/>
      <c r="H86" s="68" t="str">
        <f t="shared" si="0"/>
        <v/>
      </c>
      <c r="I86" s="69"/>
      <c r="J86" s="70"/>
      <c r="K86" s="71"/>
      <c r="L86" s="70"/>
    </row>
    <row r="87" spans="1:13" ht="18.75" customHeight="1">
      <c r="A87" s="62"/>
      <c r="B87" s="63"/>
      <c r="C87" s="63">
        <v>87</v>
      </c>
      <c r="D87" s="76" t="s">
        <v>243</v>
      </c>
      <c r="E87" s="77" t="s">
        <v>244</v>
      </c>
      <c r="F87" s="72" t="s">
        <v>245</v>
      </c>
      <c r="G87" s="67"/>
      <c r="H87" s="68" t="str">
        <f t="shared" si="0"/>
        <v/>
      </c>
      <c r="I87" s="69"/>
      <c r="J87" s="70"/>
      <c r="K87" s="71"/>
      <c r="L87" s="70"/>
    </row>
    <row r="88" spans="1:13" ht="18.75" customHeight="1" collapsed="1">
      <c r="A88" s="62" t="s">
        <v>246</v>
      </c>
      <c r="B88" s="63"/>
      <c r="C88" s="63">
        <v>91</v>
      </c>
      <c r="D88" s="64" t="s">
        <v>247</v>
      </c>
      <c r="E88" s="77" t="s">
        <v>248</v>
      </c>
      <c r="F88" s="72" t="s">
        <v>249</v>
      </c>
      <c r="G88" s="67"/>
      <c r="H88" s="68" t="str">
        <f t="shared" si="0"/>
        <v/>
      </c>
      <c r="I88" s="69"/>
      <c r="J88" s="70"/>
      <c r="K88" s="71"/>
      <c r="L88" s="70"/>
    </row>
    <row r="89" spans="1:13" ht="18.75" customHeight="1">
      <c r="A89" s="62" t="s">
        <v>250</v>
      </c>
      <c r="B89" s="63"/>
      <c r="C89" s="63">
        <v>92</v>
      </c>
      <c r="D89" s="64" t="s">
        <v>251</v>
      </c>
      <c r="E89" s="65" t="s">
        <v>252</v>
      </c>
      <c r="F89" s="72" t="s">
        <v>253</v>
      </c>
      <c r="G89" s="67"/>
      <c r="H89" s="68" t="str">
        <f t="shared" si="0"/>
        <v/>
      </c>
      <c r="I89" s="69"/>
      <c r="J89" s="70"/>
      <c r="K89" s="71"/>
      <c r="L89" s="70"/>
    </row>
    <row r="90" spans="1:13" ht="18.75" customHeight="1">
      <c r="A90" s="62"/>
      <c r="B90" s="63"/>
      <c r="C90" s="63">
        <v>93</v>
      </c>
      <c r="D90" s="64" t="s">
        <v>254</v>
      </c>
      <c r="E90" s="65" t="s">
        <v>255</v>
      </c>
      <c r="F90" s="72" t="s">
        <v>256</v>
      </c>
      <c r="G90" s="67"/>
      <c r="H90" s="68" t="str">
        <f t="shared" si="0"/>
        <v/>
      </c>
      <c r="I90" s="69"/>
      <c r="J90" s="70"/>
      <c r="K90" s="71"/>
      <c r="L90" s="70"/>
    </row>
    <row r="91" spans="1:13" ht="18.75" customHeight="1">
      <c r="A91" s="62"/>
      <c r="B91" s="63"/>
      <c r="C91" s="63">
        <v>94</v>
      </c>
      <c r="D91" s="64" t="s">
        <v>257</v>
      </c>
      <c r="E91" s="65" t="s">
        <v>258</v>
      </c>
      <c r="F91" s="72" t="s">
        <v>259</v>
      </c>
      <c r="G91" s="67"/>
      <c r="H91" s="68" t="str">
        <f t="shared" si="0"/>
        <v/>
      </c>
      <c r="I91" s="69"/>
      <c r="J91" s="70"/>
      <c r="K91" s="71"/>
      <c r="L91" s="70"/>
    </row>
    <row r="92" spans="1:13" ht="18.75" customHeight="1">
      <c r="A92" s="62"/>
      <c r="B92" s="63"/>
      <c r="C92" s="63">
        <v>95</v>
      </c>
      <c r="D92" s="64" t="s">
        <v>260</v>
      </c>
      <c r="E92" s="65" t="s">
        <v>261</v>
      </c>
      <c r="F92" s="72" t="s">
        <v>262</v>
      </c>
      <c r="G92" s="67"/>
      <c r="H92" s="68" t="str">
        <f t="shared" si="0"/>
        <v/>
      </c>
      <c r="I92" s="69"/>
      <c r="J92" s="70"/>
      <c r="K92" s="71"/>
      <c r="L92" s="70"/>
    </row>
    <row r="93" spans="1:13" ht="18.75" customHeight="1">
      <c r="A93" s="62"/>
      <c r="B93" s="63"/>
      <c r="C93" s="63">
        <v>96</v>
      </c>
      <c r="D93" s="64" t="s">
        <v>263</v>
      </c>
      <c r="E93" s="65" t="s">
        <v>264</v>
      </c>
      <c r="F93" s="72" t="s">
        <v>265</v>
      </c>
      <c r="G93" s="67"/>
      <c r="H93" s="68" t="str">
        <f t="shared" si="0"/>
        <v/>
      </c>
      <c r="I93" s="69"/>
      <c r="J93" s="70"/>
      <c r="K93" s="71"/>
      <c r="L93" s="70"/>
    </row>
    <row r="94" spans="1:13" ht="18.75" customHeight="1">
      <c r="A94" s="62"/>
      <c r="B94" s="63"/>
      <c r="C94" s="63">
        <v>97</v>
      </c>
      <c r="D94" s="64" t="s">
        <v>266</v>
      </c>
      <c r="E94" s="65" t="s">
        <v>267</v>
      </c>
      <c r="F94" s="72" t="s">
        <v>268</v>
      </c>
      <c r="G94" s="67"/>
      <c r="H94" s="68" t="str">
        <f t="shared" si="0"/>
        <v/>
      </c>
      <c r="I94" s="69"/>
      <c r="J94" s="70"/>
      <c r="K94" s="71"/>
      <c r="L94" s="70"/>
    </row>
    <row r="95" spans="1:13" ht="18.75" customHeight="1">
      <c r="A95" s="62"/>
      <c r="B95" s="63"/>
      <c r="C95" s="63">
        <v>98</v>
      </c>
      <c r="D95" s="64" t="s">
        <v>269</v>
      </c>
      <c r="E95" s="65" t="s">
        <v>270</v>
      </c>
      <c r="F95" s="72" t="s">
        <v>271</v>
      </c>
      <c r="G95" s="67"/>
      <c r="H95" s="68" t="str">
        <f t="shared" si="0"/>
        <v/>
      </c>
      <c r="I95" s="69"/>
      <c r="J95" s="70"/>
      <c r="K95" s="71"/>
      <c r="L95" s="70"/>
    </row>
    <row r="96" spans="1:13" ht="18.75" customHeight="1">
      <c r="A96" s="62"/>
      <c r="B96" s="63"/>
      <c r="C96" s="63">
        <v>99</v>
      </c>
      <c r="D96" s="64" t="s">
        <v>272</v>
      </c>
      <c r="E96" s="65" t="s">
        <v>273</v>
      </c>
      <c r="F96" s="72" t="s">
        <v>274</v>
      </c>
      <c r="G96" s="67"/>
      <c r="H96" s="68" t="str">
        <f t="shared" ref="H96:H100" si="1">IF(G96="n","県放送(7月)運営担当校です。",IF(G96="k","高総文祭(10月)運営担当校です。",IF(G96="s","新人戦(11月)運営担当校です。","")))</f>
        <v/>
      </c>
      <c r="I96" s="69"/>
      <c r="J96" s="70"/>
      <c r="K96" s="71"/>
      <c r="L96" s="70"/>
    </row>
    <row r="97" spans="1:12" ht="18.75" customHeight="1">
      <c r="A97" s="62"/>
      <c r="B97" s="63"/>
      <c r="C97" s="63">
        <v>100</v>
      </c>
      <c r="D97" s="64" t="s">
        <v>275</v>
      </c>
      <c r="E97" s="65" t="s">
        <v>276</v>
      </c>
      <c r="F97" s="72" t="s">
        <v>277</v>
      </c>
      <c r="G97" s="67"/>
      <c r="H97" s="68" t="str">
        <f t="shared" si="1"/>
        <v/>
      </c>
      <c r="I97" s="69"/>
      <c r="J97" s="70"/>
      <c r="K97" s="71"/>
      <c r="L97" s="70"/>
    </row>
    <row r="98" spans="1:12" ht="18.75" customHeight="1">
      <c r="A98" s="62"/>
      <c r="B98" s="63"/>
      <c r="C98" s="63">
        <v>101</v>
      </c>
      <c r="D98" s="76" t="s">
        <v>278</v>
      </c>
      <c r="E98" s="65" t="s">
        <v>279</v>
      </c>
      <c r="F98" s="72" t="s">
        <v>280</v>
      </c>
      <c r="G98" s="67"/>
      <c r="H98" s="68" t="str">
        <f t="shared" si="1"/>
        <v/>
      </c>
      <c r="I98" s="69"/>
      <c r="J98" s="70"/>
      <c r="K98" s="71"/>
      <c r="L98" s="70"/>
    </row>
    <row r="99" spans="1:12" ht="18.75" customHeight="1">
      <c r="A99" s="62"/>
      <c r="B99" s="63"/>
      <c r="C99" s="63">
        <v>102</v>
      </c>
      <c r="D99" s="76" t="s">
        <v>281</v>
      </c>
      <c r="E99" s="77" t="s">
        <v>264</v>
      </c>
      <c r="F99" s="72" t="s">
        <v>282</v>
      </c>
      <c r="G99" s="67"/>
      <c r="H99" s="68" t="str">
        <f t="shared" si="1"/>
        <v/>
      </c>
      <c r="I99" s="69"/>
      <c r="J99" s="70"/>
      <c r="K99" s="71"/>
      <c r="L99" s="70"/>
    </row>
    <row r="100" spans="1:12" ht="18.75" customHeight="1">
      <c r="A100" s="62"/>
      <c r="B100" s="63"/>
      <c r="C100" s="63">
        <v>103</v>
      </c>
      <c r="D100" s="76" t="s">
        <v>283</v>
      </c>
      <c r="E100" s="77" t="s">
        <v>267</v>
      </c>
      <c r="F100" s="72" t="s">
        <v>284</v>
      </c>
      <c r="G100" s="67"/>
      <c r="H100" s="68" t="str">
        <f t="shared" si="1"/>
        <v/>
      </c>
      <c r="I100" s="69"/>
      <c r="J100" s="78"/>
      <c r="K100" s="79"/>
      <c r="L100" s="78"/>
    </row>
    <row r="101" spans="1:12" ht="18.75" hidden="1" customHeight="1">
      <c r="A101" s="62"/>
      <c r="B101" s="63"/>
      <c r="C101" s="63">
        <v>104</v>
      </c>
      <c r="D101" s="76"/>
      <c r="E101" s="76"/>
      <c r="F101" s="66"/>
      <c r="G101" s="80"/>
      <c r="H101" s="76"/>
      <c r="I101" s="81"/>
      <c r="J101" s="82"/>
      <c r="K101" s="81"/>
      <c r="L101" s="82"/>
    </row>
    <row r="102" spans="1:12" ht="18.75" hidden="1" customHeight="1">
      <c r="A102" s="62"/>
      <c r="B102" s="63"/>
      <c r="C102" s="63">
        <v>105</v>
      </c>
      <c r="D102" s="76"/>
      <c r="E102" s="76"/>
      <c r="F102" s="66"/>
      <c r="G102" s="80"/>
      <c r="H102" s="76"/>
      <c r="I102" s="76"/>
      <c r="J102" s="83"/>
      <c r="K102" s="76"/>
      <c r="L102" s="83"/>
    </row>
    <row r="103" spans="1:12" ht="18.75" hidden="1" customHeight="1">
      <c r="A103" s="62"/>
      <c r="B103" s="63"/>
      <c r="C103" s="63">
        <v>106</v>
      </c>
      <c r="D103" s="76"/>
      <c r="E103" s="76"/>
      <c r="F103" s="66"/>
      <c r="G103" s="80"/>
      <c r="H103" s="76"/>
      <c r="I103" s="76"/>
      <c r="J103" s="83"/>
      <c r="K103" s="76"/>
      <c r="L103" s="83"/>
    </row>
    <row r="104" spans="1:12" ht="18.75" hidden="1" customHeight="1">
      <c r="A104" s="62"/>
      <c r="B104" s="63"/>
      <c r="C104" s="63">
        <v>107</v>
      </c>
      <c r="D104" s="76"/>
      <c r="E104" s="76"/>
      <c r="F104" s="66"/>
      <c r="G104" s="80"/>
      <c r="H104" s="76"/>
      <c r="I104" s="76"/>
      <c r="J104" s="83"/>
      <c r="K104" s="76"/>
      <c r="L104" s="83"/>
    </row>
    <row r="105" spans="1:12" ht="18.75" hidden="1" customHeight="1">
      <c r="A105" s="62"/>
      <c r="B105" s="63"/>
      <c r="C105" s="63">
        <v>108</v>
      </c>
      <c r="D105" s="76"/>
      <c r="E105" s="76"/>
      <c r="F105" s="66"/>
      <c r="G105" s="80"/>
      <c r="H105" s="76"/>
      <c r="I105" s="76"/>
      <c r="J105" s="83"/>
      <c r="K105" s="76"/>
      <c r="L105" s="83"/>
    </row>
    <row r="106" spans="1:12" ht="18.75" hidden="1" customHeight="1">
      <c r="A106" s="62"/>
      <c r="B106" s="63"/>
      <c r="C106" s="63">
        <v>109</v>
      </c>
      <c r="D106" s="76"/>
      <c r="E106" s="76"/>
      <c r="F106" s="66"/>
      <c r="G106" s="80"/>
      <c r="H106" s="76"/>
      <c r="I106" s="76"/>
      <c r="J106" s="83"/>
      <c r="K106" s="76"/>
      <c r="L106" s="83"/>
    </row>
    <row r="107" spans="1:12" ht="18.75" hidden="1" customHeight="1">
      <c r="A107" s="84"/>
      <c r="B107" s="85"/>
      <c r="C107" s="85">
        <v>110</v>
      </c>
      <c r="D107" s="86"/>
      <c r="E107" s="86"/>
      <c r="F107" s="87"/>
      <c r="G107" s="88"/>
      <c r="H107" s="86"/>
      <c r="I107" s="86"/>
      <c r="J107" s="89"/>
      <c r="K107" s="86"/>
      <c r="L107" s="89"/>
    </row>
    <row r="108" spans="1:12" collapsed="1"/>
  </sheetData>
  <mergeCells count="4">
    <mergeCell ref="G31:H31"/>
    <mergeCell ref="J31:J32"/>
    <mergeCell ref="K31:K32"/>
    <mergeCell ref="L31:L32"/>
  </mergeCells>
  <phoneticPr fontId="6"/>
  <dataValidations count="2">
    <dataValidation type="list" showInputMessage="1" showErrorMessage="1" sqref="I33 E7 G33:G100" xr:uid="{C7B47F51-CCFE-4BD6-A588-50F1D12E5818}">
      <formula1>"n,k,s"</formula1>
    </dataValidation>
    <dataValidation type="list" showInputMessage="1" showErrorMessage="1" sqref="E5" xr:uid="{EE19687D-FCF0-4A1F-B619-9895E0864E76}">
      <formula1>"　,NHK杯,高総文祭,新人戦"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70071-6694-4B14-BAA8-0BFDFF843070}">
  <dimension ref="A1:AU213"/>
  <sheetViews>
    <sheetView showZeros="0" view="pageBreakPreview" topLeftCell="A22" zoomScaleNormal="100" zoomScaleSheetLayoutView="100" workbookViewId="0">
      <selection activeCell="R22" sqref="R22"/>
    </sheetView>
  </sheetViews>
  <sheetFormatPr defaultRowHeight="18.75"/>
  <cols>
    <col min="1" max="1" width="3.375" customWidth="1"/>
    <col min="2" max="2" width="9.75" hidden="1" customWidth="1"/>
    <col min="3" max="3" width="13.75" customWidth="1"/>
    <col min="4" max="4" width="15.25" customWidth="1"/>
    <col min="5" max="5" width="13.75" hidden="1" customWidth="1"/>
    <col min="6" max="6" width="5.375" style="542" hidden="1" customWidth="1"/>
    <col min="7" max="7" width="6.375" customWidth="1"/>
    <col min="8" max="8" width="5" style="542" hidden="1" customWidth="1"/>
    <col min="9" max="9" width="7.5" customWidth="1"/>
    <col min="10" max="10" width="5.125" hidden="1" customWidth="1"/>
    <col min="11" max="11" width="15.625" style="249" customWidth="1"/>
    <col min="12" max="12" width="5.25" hidden="1" customWidth="1"/>
    <col min="13" max="13" width="14.125" customWidth="1"/>
    <col min="14" max="14" width="4.5" style="239" hidden="1" customWidth="1"/>
    <col min="15" max="15" width="5.25" style="239" customWidth="1"/>
    <col min="16" max="16" width="5.25" style="239" hidden="1" customWidth="1"/>
    <col min="17" max="17" width="6.375" style="239" customWidth="1"/>
    <col min="18" max="21" width="9.75" style="239" customWidth="1"/>
    <col min="22" max="22" width="11" style="239" customWidth="1"/>
    <col min="23" max="23" width="6.125" style="239" customWidth="1"/>
    <col min="24" max="24" width="9" style="240"/>
    <col min="25" max="25" width="9" style="241"/>
    <col min="26" max="26" width="9" style="242"/>
    <col min="27" max="27" width="9" style="243"/>
    <col min="28" max="28" width="9" style="244"/>
    <col min="29" max="37" width="9" style="231"/>
    <col min="38" max="38" width="9" style="240"/>
  </cols>
  <sheetData>
    <row r="1" spans="1:38" ht="39.950000000000003" customHeight="1">
      <c r="A1" s="237" t="s">
        <v>357</v>
      </c>
      <c r="B1" s="971" t="str">
        <f>(初期設定!D3)</f>
        <v>第42回宮崎県高等学校総合文化祭 放送部門　
参加申込及び部顧問（運営委員）の動静調査の入力</v>
      </c>
      <c r="C1" s="971"/>
      <c r="D1" s="971"/>
      <c r="E1" s="971"/>
      <c r="F1" s="971"/>
      <c r="G1" s="971"/>
      <c r="H1" s="971"/>
      <c r="I1" s="971"/>
      <c r="J1" s="971"/>
      <c r="K1" s="971"/>
      <c r="M1" s="238" t="s">
        <v>358</v>
      </c>
      <c r="O1" s="972" t="s">
        <v>359</v>
      </c>
      <c r="P1" s="972"/>
      <c r="Q1" s="972"/>
    </row>
    <row r="2" spans="1:38" ht="15" customHeight="1" thickBot="1">
      <c r="C2" s="245" t="s">
        <v>360</v>
      </c>
      <c r="D2" s="8"/>
      <c r="E2" s="8"/>
      <c r="F2" s="246"/>
      <c r="G2" s="8"/>
      <c r="H2" s="247"/>
      <c r="I2" s="8"/>
      <c r="J2" s="248"/>
      <c r="L2" s="8"/>
      <c r="M2" s="8"/>
      <c r="N2" s="250" t="s">
        <v>361</v>
      </c>
      <c r="O2" s="972"/>
      <c r="P2" s="972"/>
      <c r="Q2" s="972"/>
      <c r="R2" s="250"/>
      <c r="Y2" s="240"/>
      <c r="Z2" s="240"/>
      <c r="AA2" s="251"/>
      <c r="AH2" s="240"/>
    </row>
    <row r="3" spans="1:38" s="252" customFormat="1" ht="25.5" customHeight="1" thickBot="1">
      <c r="C3" s="973">
        <f>(Ⅰ!C9)</f>
        <v>0</v>
      </c>
      <c r="D3" s="974"/>
      <c r="F3" s="253" t="e">
        <f>(Ⅳ１!#REF!)</f>
        <v>#REF!</v>
      </c>
      <c r="G3" s="253" t="str">
        <f>(Ⅳ１!D7)</f>
        <v/>
      </c>
      <c r="H3" s="254"/>
      <c r="I3" s="254"/>
      <c r="J3" s="254"/>
      <c r="K3" s="254"/>
      <c r="L3" s="254"/>
      <c r="M3" s="254"/>
      <c r="N3" s="254"/>
      <c r="O3" s="255"/>
      <c r="P3" s="255"/>
      <c r="Q3" s="256" t="s">
        <v>362</v>
      </c>
      <c r="R3" s="255"/>
      <c r="S3" s="257"/>
      <c r="T3" s="257"/>
      <c r="U3" s="257"/>
      <c r="V3" s="257"/>
      <c r="W3" s="257"/>
      <c r="X3" s="258"/>
      <c r="Y3" s="258"/>
      <c r="Z3" s="258"/>
      <c r="AB3" s="259"/>
      <c r="AC3" s="258"/>
      <c r="AD3" s="258"/>
      <c r="AE3" s="258"/>
      <c r="AF3" s="258"/>
      <c r="AG3" s="258"/>
      <c r="AH3" s="258"/>
      <c r="AI3" s="258"/>
      <c r="AJ3" s="229"/>
      <c r="AK3" s="229"/>
      <c r="AL3" s="258"/>
    </row>
    <row r="4" spans="1:38" s="252" customFormat="1" ht="9.75" customHeight="1" thickBot="1">
      <c r="B4" s="260"/>
      <c r="C4" s="261" t="str">
        <f>IF(ISERROR(VLOOKUP(C3,初期設定!D33:E100,2,0)),"",VLOOKUP(C3,初期設定!D33:E100,2,0))</f>
        <v/>
      </c>
      <c r="D4" s="262"/>
      <c r="E4" s="262"/>
      <c r="F4" s="263"/>
      <c r="G4" s="264"/>
      <c r="H4" s="264"/>
      <c r="I4" s="264"/>
      <c r="J4" s="265"/>
      <c r="K4" s="266"/>
      <c r="L4" s="265"/>
      <c r="M4" s="265"/>
      <c r="N4" s="262"/>
      <c r="O4" s="262"/>
      <c r="P4" s="262"/>
      <c r="Q4" s="262"/>
      <c r="R4" s="262"/>
      <c r="S4" s="257"/>
      <c r="T4" s="257"/>
      <c r="U4" s="257"/>
      <c r="V4" s="257"/>
      <c r="W4" s="257"/>
      <c r="X4" s="258"/>
      <c r="Y4" s="258"/>
      <c r="Z4" s="258"/>
      <c r="AB4" s="259"/>
      <c r="AC4" s="267"/>
      <c r="AD4" s="258"/>
      <c r="AE4" s="258"/>
      <c r="AF4" s="229"/>
      <c r="AG4" s="229"/>
      <c r="AH4" s="258"/>
      <c r="AI4" s="258"/>
      <c r="AJ4" s="229"/>
      <c r="AK4" s="229"/>
      <c r="AL4" s="258"/>
    </row>
    <row r="5" spans="1:38" s="252" customFormat="1" ht="28.5" customHeight="1" thickBot="1">
      <c r="B5" s="260"/>
      <c r="C5" s="268" t="s">
        <v>363</v>
      </c>
      <c r="D5" s="269" t="s">
        <v>320</v>
      </c>
      <c r="G5" s="975" t="s">
        <v>304</v>
      </c>
      <c r="H5" s="976"/>
      <c r="I5" s="976"/>
      <c r="J5" s="270"/>
      <c r="K5" s="271" t="s">
        <v>320</v>
      </c>
      <c r="L5" s="272"/>
      <c r="M5" s="273" t="s">
        <v>306</v>
      </c>
      <c r="N5" s="274"/>
      <c r="O5" s="977" t="s">
        <v>320</v>
      </c>
      <c r="P5" s="978"/>
      <c r="Q5" s="979"/>
      <c r="R5" s="262"/>
      <c r="S5" s="257"/>
      <c r="T5" s="257"/>
      <c r="U5" s="257"/>
      <c r="V5" s="257"/>
      <c r="W5" s="257"/>
      <c r="X5" s="258"/>
      <c r="Y5" s="258"/>
      <c r="Z5" s="258"/>
      <c r="AB5" s="259"/>
      <c r="AC5" s="267"/>
      <c r="AD5" s="258"/>
      <c r="AE5" s="258"/>
      <c r="AF5" s="229"/>
      <c r="AG5" s="229"/>
      <c r="AH5" s="258"/>
      <c r="AI5" s="229"/>
      <c r="AJ5" s="229"/>
      <c r="AK5" s="229"/>
      <c r="AL5" s="258"/>
    </row>
    <row r="6" spans="1:38" s="252" customFormat="1" ht="9.75" customHeight="1" thickBot="1">
      <c r="B6" s="275"/>
      <c r="C6" s="276"/>
      <c r="D6" s="276"/>
      <c r="E6" s="276"/>
      <c r="F6" s="276"/>
      <c r="G6" s="276"/>
      <c r="H6" s="277"/>
      <c r="I6" s="278"/>
      <c r="J6" s="278"/>
      <c r="K6" s="278"/>
      <c r="L6" s="276"/>
      <c r="M6" s="279"/>
      <c r="N6" s="280"/>
      <c r="O6" s="281"/>
      <c r="P6" s="281"/>
      <c r="Q6" s="281"/>
      <c r="R6" s="282"/>
      <c r="S6" s="257"/>
      <c r="T6" s="257"/>
      <c r="U6" s="257"/>
      <c r="V6" s="257"/>
      <c r="W6" s="257"/>
      <c r="X6" s="258"/>
      <c r="Y6" s="258"/>
      <c r="Z6" s="258"/>
      <c r="AB6" s="259"/>
      <c r="AC6" s="258"/>
      <c r="AD6" s="229"/>
      <c r="AE6" s="229"/>
      <c r="AF6" s="229"/>
      <c r="AG6" s="229"/>
      <c r="AH6" s="258"/>
      <c r="AI6" s="229"/>
      <c r="AJ6" s="229"/>
      <c r="AK6" s="229"/>
      <c r="AL6" s="258"/>
    </row>
    <row r="7" spans="1:38" s="252" customFormat="1" ht="22.5" customHeight="1" thickBot="1">
      <c r="B7" s="283"/>
      <c r="C7" s="284" t="str">
        <f>(Ⅳ１!B12)</f>
        <v/>
      </c>
      <c r="D7" s="285">
        <f>(Ⅳ１!C12)</f>
        <v>0</v>
      </c>
      <c r="F7" s="276"/>
      <c r="G7" s="965" t="str">
        <f>(Ⅳ１!D12)</f>
        <v/>
      </c>
      <c r="H7" s="966"/>
      <c r="I7" s="967"/>
      <c r="J7" s="276"/>
      <c r="K7" s="286">
        <f>(Ⅳ１!E12)</f>
        <v>0</v>
      </c>
      <c r="L7" s="276"/>
      <c r="M7" s="287" t="str">
        <f>(Ⅳ１!F12)</f>
        <v/>
      </c>
      <c r="N7" s="288"/>
      <c r="O7" s="968">
        <f>(Ⅳ１!G12)</f>
        <v>0</v>
      </c>
      <c r="P7" s="969"/>
      <c r="Q7" s="970"/>
      <c r="R7" s="276"/>
      <c r="S7" s="257"/>
      <c r="T7" s="257"/>
      <c r="U7" s="257"/>
      <c r="V7" s="257"/>
      <c r="W7" s="257"/>
      <c r="X7" s="258"/>
      <c r="Y7" s="258"/>
      <c r="Z7" s="258"/>
      <c r="AB7" s="259"/>
      <c r="AC7" s="229"/>
      <c r="AD7" s="229"/>
      <c r="AE7" s="229"/>
      <c r="AF7" s="229"/>
      <c r="AG7" s="229"/>
      <c r="AH7" s="229"/>
      <c r="AI7" s="229"/>
      <c r="AJ7" s="229"/>
      <c r="AK7" s="229"/>
      <c r="AL7" s="258"/>
    </row>
    <row r="8" spans="1:38" s="252" customFormat="1" ht="9.75" customHeight="1">
      <c r="B8" s="289"/>
      <c r="C8" s="290" t="s">
        <v>324</v>
      </c>
      <c r="D8" s="291"/>
      <c r="F8" s="276"/>
      <c r="G8" s="292" t="s">
        <v>324</v>
      </c>
      <c r="H8" s="293"/>
      <c r="I8" s="294"/>
      <c r="J8" s="276"/>
      <c r="K8" s="295"/>
      <c r="L8" s="276"/>
      <c r="M8" s="296" t="s">
        <v>324</v>
      </c>
      <c r="N8" s="276"/>
      <c r="O8" s="297"/>
      <c r="P8" s="664"/>
      <c r="Q8" s="298"/>
      <c r="R8" s="276"/>
      <c r="S8" s="257"/>
      <c r="V8" s="257"/>
      <c r="W8" s="257"/>
      <c r="X8" s="258"/>
      <c r="Y8" s="258"/>
      <c r="Z8" s="258"/>
      <c r="AB8" s="259"/>
      <c r="AC8" s="229"/>
      <c r="AD8" s="229"/>
      <c r="AE8" s="229"/>
      <c r="AF8" s="229"/>
      <c r="AG8" s="229"/>
      <c r="AH8" s="229"/>
      <c r="AI8" s="229"/>
      <c r="AJ8" s="229"/>
      <c r="AK8" s="229"/>
      <c r="AL8" s="258"/>
    </row>
    <row r="9" spans="1:38" s="252" customFormat="1" ht="22.5" customHeight="1">
      <c r="B9" s="299"/>
      <c r="C9" s="300">
        <f>(Ⅳ１!B14)</f>
        <v>0</v>
      </c>
      <c r="D9" s="301" t="str">
        <f>(Ⅳ１!C14)</f>
        <v/>
      </c>
      <c r="E9" s="302"/>
      <c r="F9" s="303"/>
      <c r="G9" s="938">
        <f>(Ⅳ１!D14)</f>
        <v>0</v>
      </c>
      <c r="H9" s="939"/>
      <c r="I9" s="940"/>
      <c r="J9" s="303"/>
      <c r="K9" s="304" t="str">
        <f>(Ⅳ１!E14)</f>
        <v/>
      </c>
      <c r="L9" s="303"/>
      <c r="M9" s="305">
        <f>(Ⅳ１!F14)</f>
        <v>0</v>
      </c>
      <c r="N9" s="306"/>
      <c r="O9" s="941" t="str">
        <f>(Ⅳ１!G14)</f>
        <v/>
      </c>
      <c r="P9" s="942"/>
      <c r="Q9" s="943"/>
      <c r="R9" s="307"/>
      <c r="S9" s="257"/>
      <c r="V9" s="257"/>
      <c r="W9" s="257"/>
      <c r="X9" s="258"/>
      <c r="Y9" s="258"/>
      <c r="Z9" s="258"/>
      <c r="AB9" s="259"/>
      <c r="AC9" s="229"/>
      <c r="AD9" s="229"/>
      <c r="AE9" s="229"/>
      <c r="AF9" s="229"/>
      <c r="AG9" s="229"/>
      <c r="AH9" s="229"/>
      <c r="AI9" s="229"/>
      <c r="AJ9" s="229"/>
      <c r="AK9" s="229"/>
      <c r="AL9" s="258"/>
    </row>
    <row r="10" spans="1:38" s="252" customFormat="1" ht="9.75" customHeight="1">
      <c r="B10" s="308"/>
      <c r="C10" s="292" t="s">
        <v>325</v>
      </c>
      <c r="D10" s="309"/>
      <c r="F10" s="276"/>
      <c r="G10" s="290" t="s">
        <v>325</v>
      </c>
      <c r="H10" s="310"/>
      <c r="I10" s="311"/>
      <c r="J10" s="276"/>
      <c r="K10" s="312"/>
      <c r="L10" s="276"/>
      <c r="M10" s="296" t="s">
        <v>325</v>
      </c>
      <c r="N10" s="276"/>
      <c r="O10" s="313"/>
      <c r="P10" s="665"/>
      <c r="Q10" s="314"/>
      <c r="R10" s="276"/>
      <c r="S10" s="257"/>
      <c r="V10" s="257"/>
      <c r="W10" s="257"/>
      <c r="X10" s="258"/>
      <c r="Y10" s="258"/>
      <c r="Z10" s="258"/>
      <c r="AB10" s="259"/>
      <c r="AC10" s="229"/>
      <c r="AD10" s="229"/>
      <c r="AE10" s="229"/>
      <c r="AF10" s="229"/>
      <c r="AG10" s="229"/>
      <c r="AH10" s="229"/>
      <c r="AI10" s="229"/>
      <c r="AJ10" s="229"/>
      <c r="AK10" s="229"/>
      <c r="AL10" s="258"/>
    </row>
    <row r="11" spans="1:38" s="252" customFormat="1" ht="22.5" customHeight="1">
      <c r="B11" s="299"/>
      <c r="C11" s="315">
        <f>(Ⅳ１!B16)</f>
        <v>0</v>
      </c>
      <c r="D11" s="316" t="str">
        <f>(Ⅳ１!C16)</f>
        <v/>
      </c>
      <c r="F11" s="276"/>
      <c r="G11" s="944">
        <f>(Ⅳ１!D16)</f>
        <v>0</v>
      </c>
      <c r="H11" s="945"/>
      <c r="I11" s="946"/>
      <c r="J11" s="276"/>
      <c r="K11" s="317" t="str">
        <f>(Ⅳ１!E16)</f>
        <v/>
      </c>
      <c r="L11" s="276"/>
      <c r="M11" s="318">
        <f>(Ⅳ１!F16)</f>
        <v>0</v>
      </c>
      <c r="N11" s="307"/>
      <c r="O11" s="947" t="str">
        <f>(Ⅳ１!G16)</f>
        <v/>
      </c>
      <c r="P11" s="948"/>
      <c r="Q11" s="949"/>
      <c r="R11" s="307"/>
      <c r="S11" s="257"/>
      <c r="V11" s="257"/>
      <c r="W11" s="257"/>
      <c r="X11" s="258"/>
      <c r="Y11" s="258"/>
      <c r="Z11" s="258"/>
      <c r="AB11" s="259"/>
      <c r="AC11" s="229"/>
      <c r="AD11" s="229"/>
      <c r="AE11" s="229"/>
      <c r="AF11" s="229"/>
      <c r="AG11" s="229"/>
      <c r="AH11" s="229"/>
      <c r="AI11" s="229"/>
      <c r="AJ11" s="229"/>
      <c r="AK11" s="229"/>
      <c r="AL11" s="258"/>
    </row>
    <row r="12" spans="1:38" s="252" customFormat="1" ht="9.75" customHeight="1">
      <c r="B12" s="308"/>
      <c r="C12" s="292" t="s">
        <v>326</v>
      </c>
      <c r="D12" s="309"/>
      <c r="F12" s="276"/>
      <c r="G12" s="292" t="s">
        <v>326</v>
      </c>
      <c r="H12" s="319"/>
      <c r="I12" s="311"/>
      <c r="J12" s="276"/>
      <c r="K12" s="320"/>
      <c r="L12" s="276"/>
      <c r="M12" s="296" t="s">
        <v>326</v>
      </c>
      <c r="N12" s="276"/>
      <c r="O12" s="321"/>
      <c r="P12" s="666"/>
      <c r="Q12" s="314"/>
      <c r="R12" s="276"/>
      <c r="S12" s="257"/>
      <c r="T12" s="257"/>
      <c r="U12" s="257"/>
      <c r="V12" s="257"/>
      <c r="W12" s="257"/>
      <c r="X12" s="258"/>
      <c r="Y12" s="258"/>
      <c r="Z12" s="258"/>
      <c r="AB12" s="259"/>
      <c r="AC12" s="229"/>
      <c r="AD12" s="229"/>
      <c r="AE12" s="229"/>
      <c r="AF12" s="229"/>
      <c r="AG12" s="229"/>
      <c r="AH12" s="229"/>
      <c r="AI12" s="229"/>
      <c r="AJ12" s="229"/>
      <c r="AK12" s="229"/>
      <c r="AL12" s="258"/>
    </row>
    <row r="13" spans="1:38" s="252" customFormat="1" ht="22.5" customHeight="1">
      <c r="B13" s="299"/>
      <c r="C13" s="315">
        <f>(Ⅳ１!B18)</f>
        <v>0</v>
      </c>
      <c r="D13" s="316" t="str">
        <f>(Ⅳ１!C18)</f>
        <v/>
      </c>
      <c r="F13" s="276"/>
      <c r="G13" s="944">
        <f>(Ⅳ１!D18)</f>
        <v>0</v>
      </c>
      <c r="H13" s="945"/>
      <c r="I13" s="946"/>
      <c r="J13" s="322"/>
      <c r="K13" s="317" t="str">
        <f>(Ⅳ１!E18)</f>
        <v/>
      </c>
      <c r="L13" s="276"/>
      <c r="M13" s="318">
        <f>(Ⅳ１!F18)</f>
        <v>0</v>
      </c>
      <c r="N13" s="307"/>
      <c r="O13" s="947" t="str">
        <f>(Ⅳ１!G18)</f>
        <v/>
      </c>
      <c r="P13" s="948"/>
      <c r="Q13" s="949"/>
      <c r="R13" s="307"/>
      <c r="S13" s="257"/>
      <c r="T13" s="257"/>
      <c r="U13" s="257"/>
      <c r="V13" s="257"/>
      <c r="W13" s="257"/>
      <c r="X13" s="229"/>
      <c r="Y13" s="258"/>
      <c r="Z13" s="258"/>
      <c r="AB13" s="259"/>
      <c r="AC13" s="229"/>
      <c r="AD13" s="229"/>
      <c r="AE13" s="229"/>
      <c r="AF13" s="229"/>
      <c r="AG13" s="229"/>
      <c r="AH13" s="229"/>
      <c r="AI13" s="229"/>
      <c r="AJ13" s="229"/>
      <c r="AK13" s="229"/>
      <c r="AL13" s="258"/>
    </row>
    <row r="14" spans="1:38" s="252" customFormat="1" ht="9.75" customHeight="1">
      <c r="B14" s="323"/>
      <c r="C14" s="292" t="s">
        <v>327</v>
      </c>
      <c r="D14" s="324"/>
      <c r="E14" s="325"/>
      <c r="F14" s="263"/>
      <c r="G14" s="290" t="s">
        <v>327</v>
      </c>
      <c r="H14" s="326"/>
      <c r="I14" s="276"/>
      <c r="J14" s="276"/>
      <c r="K14" s="327"/>
      <c r="L14" s="276"/>
      <c r="M14" s="292" t="s">
        <v>327</v>
      </c>
      <c r="N14" s="322"/>
      <c r="O14" s="328"/>
      <c r="P14" s="328"/>
      <c r="Q14" s="329"/>
      <c r="R14" s="276"/>
      <c r="S14" s="257"/>
      <c r="T14" s="257"/>
      <c r="U14" s="257"/>
      <c r="V14" s="257"/>
      <c r="W14" s="257"/>
      <c r="X14" s="258"/>
      <c r="Y14" s="258"/>
      <c r="Z14" s="258"/>
      <c r="AB14" s="259"/>
      <c r="AC14" s="229"/>
      <c r="AD14" s="229"/>
      <c r="AE14" s="229"/>
      <c r="AF14" s="229"/>
      <c r="AG14" s="229"/>
      <c r="AH14" s="229"/>
      <c r="AI14" s="229"/>
      <c r="AJ14" s="229"/>
      <c r="AK14" s="229"/>
      <c r="AL14" s="258"/>
    </row>
    <row r="15" spans="1:38" s="252" customFormat="1" ht="32.25" customHeight="1" thickBot="1">
      <c r="B15" s="283"/>
      <c r="C15" s="950" t="str">
        <f>CONCATENATE(Ⅳ１!B20,"[",Ⅳ１!C20,"]")</f>
        <v>[弁当注文について]</v>
      </c>
      <c r="D15" s="951"/>
      <c r="G15" s="952" t="str">
        <f>CONCATENATE(Ⅳ１!D20,"[",Ⅳ１!E20,"]")</f>
        <v>[弁当注文について]</v>
      </c>
      <c r="H15" s="953"/>
      <c r="I15" s="953"/>
      <c r="J15" s="953"/>
      <c r="K15" s="954"/>
      <c r="L15" s="330"/>
      <c r="M15" s="955" t="str">
        <f>CONCATENATE(Ⅳ１!F20,"[",Ⅳ１!G20,"]")</f>
        <v>[弁当注文について]</v>
      </c>
      <c r="N15" s="956"/>
      <c r="O15" s="957"/>
      <c r="P15" s="958"/>
      <c r="Q15" s="959"/>
      <c r="R15" s="331"/>
      <c r="S15" s="257"/>
      <c r="T15" s="257"/>
      <c r="U15" s="257"/>
      <c r="V15" s="257"/>
      <c r="W15" s="257"/>
      <c r="X15" s="229"/>
      <c r="Y15" s="258"/>
      <c r="Z15" s="258"/>
      <c r="AB15" s="259"/>
      <c r="AC15" s="229"/>
      <c r="AD15" s="229"/>
      <c r="AE15" s="229"/>
      <c r="AF15" s="229"/>
      <c r="AG15" s="229"/>
      <c r="AH15" s="229"/>
      <c r="AI15" s="229"/>
      <c r="AJ15" s="229"/>
      <c r="AK15" s="229"/>
      <c r="AL15" s="258"/>
    </row>
    <row r="16" spans="1:38" s="252" customFormat="1" ht="9.75" customHeight="1">
      <c r="B16" s="323"/>
      <c r="C16" s="332" t="s">
        <v>328</v>
      </c>
      <c r="D16" s="333"/>
      <c r="G16" s="960" t="s">
        <v>328</v>
      </c>
      <c r="H16" s="961"/>
      <c r="I16" s="329"/>
      <c r="J16" s="276"/>
      <c r="K16" s="334"/>
      <c r="L16" s="276"/>
      <c r="M16" s="335" t="s">
        <v>328</v>
      </c>
      <c r="N16" s="328"/>
      <c r="O16" s="336"/>
      <c r="P16" s="288"/>
      <c r="Q16" s="288"/>
      <c r="R16" s="276"/>
      <c r="S16" s="257"/>
      <c r="T16" s="257"/>
      <c r="U16" s="257"/>
      <c r="V16" s="257"/>
      <c r="W16" s="257"/>
      <c r="X16" s="258"/>
      <c r="Y16" s="258"/>
      <c r="Z16" s="240"/>
      <c r="AA16" s="251"/>
      <c r="AB16" s="259"/>
      <c r="AC16" s="229"/>
      <c r="AD16" s="229"/>
      <c r="AE16" s="229"/>
      <c r="AF16" s="229"/>
      <c r="AG16" s="229"/>
      <c r="AH16" s="229"/>
      <c r="AI16" s="229"/>
      <c r="AJ16" s="229"/>
      <c r="AK16" s="229"/>
      <c r="AL16" s="240"/>
    </row>
    <row r="17" spans="2:47" s="252" customFormat="1" ht="20.25" customHeight="1" thickBot="1">
      <c r="B17" s="299"/>
      <c r="C17" s="638">
        <f>(Ⅳ１!B22)</f>
        <v>0</v>
      </c>
      <c r="D17" s="338"/>
      <c r="G17" s="962">
        <f>(Ⅳ１!D22)</f>
        <v>0</v>
      </c>
      <c r="H17" s="963"/>
      <c r="I17" s="964"/>
      <c r="J17" s="339"/>
      <c r="K17" s="340"/>
      <c r="L17" s="341"/>
      <c r="M17" s="637">
        <f>(Ⅳ１!F22)</f>
        <v>0</v>
      </c>
      <c r="N17" s="342"/>
      <c r="O17" s="343"/>
      <c r="P17" s="667"/>
      <c r="Q17" s="307"/>
      <c r="R17" s="307"/>
      <c r="S17" s="257"/>
      <c r="T17" s="257"/>
      <c r="U17" s="257"/>
      <c r="V17" s="257"/>
      <c r="W17" s="257"/>
      <c r="X17" s="258"/>
      <c r="Y17" s="258"/>
      <c r="Z17" s="240"/>
      <c r="AA17" s="251"/>
      <c r="AB17" s="259"/>
      <c r="AC17" s="229"/>
      <c r="AD17" s="229"/>
      <c r="AE17" s="229"/>
      <c r="AF17" s="229"/>
      <c r="AG17" s="229"/>
      <c r="AH17" s="229"/>
      <c r="AI17" s="229"/>
      <c r="AJ17" s="229"/>
      <c r="AK17" s="229"/>
      <c r="AL17" s="240"/>
    </row>
    <row r="18" spans="2:47" s="252" customFormat="1" ht="7.5" customHeight="1" thickBot="1">
      <c r="B18" s="344"/>
      <c r="C18" s="344"/>
      <c r="D18" s="308"/>
      <c r="E18" s="345"/>
      <c r="F18" s="346"/>
      <c r="G18" s="347"/>
      <c r="H18" s="346"/>
      <c r="I18" s="348"/>
      <c r="J18" s="348"/>
      <c r="K18" s="349"/>
      <c r="L18" s="348"/>
      <c r="M18" s="348"/>
      <c r="N18" s="350"/>
      <c r="O18" s="350"/>
      <c r="P18" s="350"/>
      <c r="Q18" s="350"/>
      <c r="R18" s="350"/>
      <c r="S18" s="257"/>
      <c r="T18" s="257"/>
      <c r="U18" s="257"/>
      <c r="V18" s="257"/>
      <c r="W18" s="257"/>
      <c r="X18" s="229"/>
      <c r="Y18" s="258"/>
      <c r="Z18" s="240"/>
      <c r="AA18" s="251"/>
      <c r="AB18" s="259"/>
      <c r="AC18" s="229"/>
      <c r="AD18" s="229"/>
      <c r="AE18" s="229"/>
      <c r="AF18" s="229"/>
      <c r="AG18" s="229"/>
      <c r="AH18" s="229"/>
      <c r="AI18" s="229"/>
      <c r="AJ18" s="229"/>
      <c r="AK18" s="229"/>
      <c r="AL18" s="240"/>
    </row>
    <row r="19" spans="2:47" s="351" customFormat="1" ht="24.75" customHeight="1" thickBot="1">
      <c r="B19" s="352"/>
      <c r="C19" s="935" t="s">
        <v>364</v>
      </c>
      <c r="D19" s="936"/>
      <c r="E19" s="936"/>
      <c r="F19" s="936"/>
      <c r="G19" s="936"/>
      <c r="H19" s="936"/>
      <c r="I19" s="936"/>
      <c r="J19" s="936"/>
      <c r="K19" s="936"/>
      <c r="L19" s="936"/>
      <c r="M19" s="936"/>
      <c r="N19" s="936"/>
      <c r="O19" s="936"/>
      <c r="P19" s="936"/>
      <c r="Q19" s="937"/>
      <c r="R19" s="353"/>
      <c r="X19" s="229"/>
      <c r="Y19" s="258"/>
      <c r="Z19" s="241"/>
      <c r="AA19" s="243"/>
      <c r="AB19" s="244"/>
      <c r="AC19" s="229"/>
      <c r="AD19" s="229"/>
      <c r="AE19" s="229"/>
      <c r="AF19" s="229"/>
      <c r="AG19" s="229"/>
      <c r="AH19" s="229"/>
      <c r="AI19" s="229"/>
      <c r="AJ19" s="230"/>
      <c r="AK19" s="230"/>
      <c r="AL19" s="240"/>
    </row>
    <row r="20" spans="2:47" s="252" customFormat="1" ht="18.75" customHeight="1" thickBot="1">
      <c r="B20" s="354"/>
      <c r="C20" s="912" t="s">
        <v>365</v>
      </c>
      <c r="D20" s="913"/>
      <c r="E20" s="913"/>
      <c r="F20" s="913"/>
      <c r="G20" s="913"/>
      <c r="H20" s="913"/>
      <c r="I20" s="913"/>
      <c r="J20" s="913"/>
      <c r="K20" s="913"/>
      <c r="L20" s="913"/>
      <c r="M20" s="914"/>
      <c r="N20" s="355"/>
      <c r="O20" s="355"/>
      <c r="P20" s="355"/>
      <c r="Q20" s="356"/>
      <c r="S20" s="257"/>
      <c r="T20" s="257"/>
      <c r="U20" s="257"/>
      <c r="V20" s="257"/>
      <c r="W20" s="257"/>
      <c r="X20" s="229"/>
      <c r="Y20" s="258"/>
      <c r="Z20" s="240"/>
      <c r="AA20" s="251"/>
      <c r="AB20" s="244"/>
      <c r="AC20" s="229"/>
      <c r="AD20" s="229"/>
      <c r="AE20" s="229"/>
      <c r="AF20" s="229"/>
      <c r="AG20" s="229"/>
      <c r="AH20" s="229"/>
      <c r="AI20" s="229"/>
      <c r="AJ20" s="229"/>
      <c r="AK20" s="229"/>
      <c r="AL20" s="240"/>
    </row>
    <row r="21" spans="2:47" s="260" customFormat="1" ht="12" customHeight="1">
      <c r="B21" s="915"/>
      <c r="C21" s="357" t="s">
        <v>366</v>
      </c>
      <c r="D21" s="358" t="s">
        <v>367</v>
      </c>
      <c r="E21" s="359"/>
      <c r="F21" s="359"/>
      <c r="G21" s="917" t="e">
        <f>(初期設定!#REF!)</f>
        <v>#REF!</v>
      </c>
      <c r="H21" s="917"/>
      <c r="I21" s="917"/>
      <c r="J21" s="360"/>
      <c r="K21" s="361">
        <f>(初期設定!D14)</f>
        <v>0</v>
      </c>
      <c r="L21" s="362"/>
      <c r="M21" s="363">
        <f>(初期設定!D13)</f>
        <v>0</v>
      </c>
      <c r="N21" s="364"/>
      <c r="O21" s="918" t="s">
        <v>368</v>
      </c>
      <c r="P21" s="919"/>
      <c r="Q21" s="920"/>
      <c r="R21" s="365"/>
      <c r="S21" s="366"/>
      <c r="T21" s="366"/>
      <c r="U21" s="366"/>
      <c r="V21" s="366"/>
      <c r="W21" s="366"/>
      <c r="X21" s="367"/>
      <c r="Y21" s="368"/>
      <c r="Z21" s="368"/>
      <c r="AA21" s="366"/>
      <c r="AB21" s="369"/>
      <c r="AC21" s="367"/>
      <c r="AD21" s="367"/>
      <c r="AE21" s="367"/>
      <c r="AF21" s="367"/>
      <c r="AG21" s="367"/>
      <c r="AH21" s="367"/>
      <c r="AI21" s="367"/>
      <c r="AJ21" s="367"/>
      <c r="AK21" s="367"/>
      <c r="AL21" s="368"/>
    </row>
    <row r="22" spans="2:47" s="252" customFormat="1" ht="18" customHeight="1" thickBot="1">
      <c r="B22" s="916"/>
      <c r="C22" s="370">
        <f ca="1">COUNTIF($C$51:$C$124,"アナウンス")</f>
        <v>0</v>
      </c>
      <c r="D22" s="371">
        <f ca="1">COUNTIF($C$51:$C$124,"朗読")</f>
        <v>0</v>
      </c>
      <c r="E22" s="372"/>
      <c r="F22" s="373"/>
      <c r="G22" s="921">
        <f ca="1">COUNTIF($C$51:$C$124,"オーディオピクチャー(AP)")</f>
        <v>0</v>
      </c>
      <c r="H22" s="921"/>
      <c r="I22" s="921"/>
      <c r="J22" s="372"/>
      <c r="K22" s="374">
        <f ca="1">COUNTIF($C$51:$C$124,"ビデオメッセージ(VM)")</f>
        <v>0</v>
      </c>
      <c r="L22" s="373"/>
      <c r="M22" s="375">
        <f ca="1">COUNTIF($C$51:$C$124,"番組部門のみ参加")</f>
        <v>0</v>
      </c>
      <c r="N22" s="376"/>
      <c r="O22" s="922">
        <f ca="1">C22+D22++G22+K22+C24+D24+G24</f>
        <v>0</v>
      </c>
      <c r="P22" s="923"/>
      <c r="Q22" s="924"/>
      <c r="R22" s="377"/>
      <c r="S22" s="257"/>
      <c r="T22" s="257"/>
      <c r="U22" s="257"/>
      <c r="V22" s="257"/>
      <c r="W22" s="257"/>
      <c r="X22" s="258"/>
      <c r="Y22" s="258"/>
      <c r="Z22" s="240"/>
      <c r="AA22" s="243"/>
      <c r="AB22" s="244"/>
      <c r="AC22" s="229"/>
      <c r="AD22" s="229"/>
      <c r="AE22" s="229"/>
      <c r="AF22" s="229"/>
      <c r="AG22" s="229"/>
      <c r="AH22" s="229"/>
      <c r="AI22" s="229"/>
      <c r="AJ22" s="229"/>
      <c r="AK22" s="229"/>
      <c r="AL22" s="240"/>
    </row>
    <row r="23" spans="2:47" s="252" customFormat="1" ht="12" customHeight="1">
      <c r="B23" s="916"/>
      <c r="C23" s="357">
        <f>(初期設定!D16)</f>
        <v>0</v>
      </c>
      <c r="D23" s="358">
        <f>(初期設定!D17)</f>
        <v>0</v>
      </c>
      <c r="E23" s="378"/>
      <c r="F23" s="360"/>
      <c r="G23" s="917">
        <f>(初期設定!D18)</f>
        <v>0</v>
      </c>
      <c r="H23" s="917"/>
      <c r="I23" s="925"/>
      <c r="J23" s="276"/>
      <c r="L23" s="276"/>
      <c r="M23" s="926" t="s">
        <v>369</v>
      </c>
      <c r="N23" s="926"/>
      <c r="O23" s="926"/>
      <c r="P23" s="926"/>
      <c r="Q23" s="927"/>
      <c r="R23" s="379"/>
      <c r="S23" s="257"/>
      <c r="T23" s="257"/>
      <c r="U23" s="257"/>
      <c r="V23" s="257"/>
      <c r="W23" s="257"/>
      <c r="X23" s="258"/>
      <c r="Y23" s="258"/>
      <c r="Z23" s="240"/>
      <c r="AA23" s="251"/>
      <c r="AB23" s="244"/>
      <c r="AC23" s="229"/>
      <c r="AD23" s="229"/>
      <c r="AE23" s="229"/>
      <c r="AF23" s="229"/>
      <c r="AG23" s="229"/>
      <c r="AH23" s="229"/>
      <c r="AI23" s="229"/>
      <c r="AJ23" s="229"/>
      <c r="AK23" s="229"/>
      <c r="AL23" s="240"/>
    </row>
    <row r="24" spans="2:47" s="252" customFormat="1" ht="18" customHeight="1" thickBot="1">
      <c r="B24" s="916"/>
      <c r="C24" s="380">
        <f ca="1">COUNTIF($C$51:$C$124,"創作テレビドラマ")</f>
        <v>0</v>
      </c>
      <c r="D24" s="374">
        <f ca="1">COUNTIF($C$51:$C$124,"創作テレビドラマ")</f>
        <v>0</v>
      </c>
      <c r="E24" s="372"/>
      <c r="F24" s="381"/>
      <c r="G24" s="921">
        <f ca="1">COUNTIF($C$51:$C$124,"研究発表")</f>
        <v>0</v>
      </c>
      <c r="H24" s="921"/>
      <c r="I24" s="928"/>
      <c r="J24" s="276"/>
      <c r="L24" s="276"/>
      <c r="M24" s="382" t="s">
        <v>370</v>
      </c>
      <c r="N24" s="383"/>
      <c r="O24" s="383"/>
      <c r="P24" s="383"/>
      <c r="Q24" s="384"/>
      <c r="R24" s="379"/>
      <c r="S24" s="257"/>
      <c r="T24" s="257"/>
      <c r="U24" s="257"/>
      <c r="V24" s="257"/>
      <c r="W24" s="257"/>
      <c r="X24" s="258"/>
      <c r="Y24" s="258"/>
      <c r="Z24" s="240"/>
      <c r="AA24" s="251"/>
      <c r="AB24" s="244"/>
      <c r="AC24" s="229"/>
      <c r="AD24" s="229"/>
      <c r="AE24" s="229"/>
      <c r="AF24" s="229"/>
      <c r="AG24" s="229"/>
      <c r="AH24" s="229"/>
      <c r="AI24" s="229"/>
      <c r="AJ24" s="229"/>
      <c r="AK24" s="229"/>
      <c r="AL24" s="240"/>
    </row>
    <row r="25" spans="2:47" s="252" customFormat="1" ht="5.25" customHeight="1">
      <c r="B25" s="385"/>
      <c r="C25" s="386"/>
      <c r="D25" s="379"/>
      <c r="E25" s="379"/>
      <c r="F25" s="379"/>
      <c r="G25" s="379"/>
      <c r="H25" s="377"/>
      <c r="I25"/>
      <c r="J25" s="379"/>
      <c r="M25" s="379"/>
      <c r="N25" s="379"/>
      <c r="O25" s="379"/>
      <c r="P25" s="379"/>
      <c r="Q25" s="387"/>
      <c r="R25" s="379"/>
      <c r="S25" s="257"/>
      <c r="T25" s="388"/>
      <c r="U25" s="388"/>
      <c r="V25" s="388"/>
      <c r="W25" s="257"/>
      <c r="X25" s="258"/>
      <c r="Y25" s="258"/>
      <c r="Z25" s="240"/>
      <c r="AA25" s="251"/>
      <c r="AB25" s="244"/>
      <c r="AC25" s="229"/>
      <c r="AD25" s="229"/>
      <c r="AE25" s="229"/>
      <c r="AF25" s="229"/>
      <c r="AG25" s="229"/>
      <c r="AH25" s="229"/>
      <c r="AI25" s="229"/>
      <c r="AJ25" s="229"/>
      <c r="AK25" s="229"/>
      <c r="AL25" s="240"/>
    </row>
    <row r="26" spans="2:47" s="252" customFormat="1" ht="39.75" customHeight="1">
      <c r="B26" s="389"/>
      <c r="C26" s="390" t="b">
        <v>0</v>
      </c>
      <c r="D26" s="391"/>
      <c r="E26" s="391"/>
      <c r="F26" s="391"/>
      <c r="G26" s="391"/>
      <c r="H26" s="391"/>
      <c r="I26" s="391"/>
      <c r="J26" s="391"/>
      <c r="K26" s="391"/>
      <c r="L26" s="391"/>
      <c r="M26" s="391"/>
      <c r="N26" s="391"/>
      <c r="O26" s="391"/>
      <c r="P26" s="391"/>
      <c r="Q26" s="392"/>
      <c r="R26" s="379"/>
      <c r="S26" s="257"/>
      <c r="T26" s="388"/>
      <c r="V26" s="388"/>
      <c r="W26" s="257"/>
      <c r="X26" s="258"/>
      <c r="Y26" s="258"/>
      <c r="Z26" s="240"/>
      <c r="AA26" s="251"/>
      <c r="AB26" s="244"/>
      <c r="AC26" s="229"/>
      <c r="AD26" s="229"/>
      <c r="AE26" s="229"/>
      <c r="AF26" s="229"/>
      <c r="AG26" s="229"/>
      <c r="AH26" s="229"/>
      <c r="AI26" s="229"/>
      <c r="AJ26" s="229"/>
      <c r="AK26" s="229"/>
      <c r="AL26" s="240"/>
    </row>
    <row r="27" spans="2:47" s="252" customFormat="1" ht="38.25" customHeight="1">
      <c r="B27" s="393"/>
      <c r="C27" s="394"/>
      <c r="D27" s="929" t="s">
        <v>422</v>
      </c>
      <c r="E27" s="929"/>
      <c r="F27" s="929"/>
      <c r="G27" s="929"/>
      <c r="H27" s="929"/>
      <c r="I27" s="929"/>
      <c r="J27" s="929"/>
      <c r="K27" s="929"/>
      <c r="L27" s="929"/>
      <c r="M27" s="929"/>
      <c r="N27" s="929"/>
      <c r="O27" s="929"/>
      <c r="P27" s="929"/>
      <c r="Q27" s="930"/>
      <c r="R27" s="379"/>
      <c r="S27" s="257"/>
      <c r="T27" s="388"/>
      <c r="U27" s="388"/>
      <c r="V27" s="388"/>
      <c r="W27" s="257"/>
      <c r="X27" s="258"/>
      <c r="Y27" s="229"/>
      <c r="Z27" s="241"/>
      <c r="AA27" s="243"/>
      <c r="AB27" s="244"/>
      <c r="AC27" s="229"/>
      <c r="AD27" s="229"/>
      <c r="AE27" s="229"/>
      <c r="AF27" s="229"/>
      <c r="AG27" s="229"/>
      <c r="AH27" s="229"/>
      <c r="AI27" s="229"/>
      <c r="AJ27" s="229"/>
      <c r="AK27" s="229"/>
      <c r="AL27" s="240"/>
    </row>
    <row r="28" spans="2:47" s="252" customFormat="1" ht="99" customHeight="1">
      <c r="B28" s="393"/>
      <c r="C28" s="394"/>
      <c r="D28" s="929" t="s">
        <v>371</v>
      </c>
      <c r="E28" s="929"/>
      <c r="F28" s="929"/>
      <c r="G28" s="929"/>
      <c r="H28" s="929"/>
      <c r="I28" s="929"/>
      <c r="J28" s="929"/>
      <c r="K28" s="929"/>
      <c r="L28" s="929"/>
      <c r="M28" s="929"/>
      <c r="N28" s="929"/>
      <c r="O28" s="929"/>
      <c r="P28" s="929"/>
      <c r="Q28" s="930"/>
      <c r="R28" s="379"/>
      <c r="S28" s="257"/>
      <c r="T28" s="388"/>
      <c r="U28" s="388"/>
      <c r="V28" s="388"/>
      <c r="W28" s="257"/>
      <c r="X28" s="258"/>
      <c r="Y28" s="258"/>
      <c r="Z28" s="240"/>
      <c r="AA28" s="251"/>
      <c r="AB28" s="244"/>
      <c r="AC28" s="229"/>
      <c r="AD28" s="229"/>
      <c r="AE28" s="229"/>
      <c r="AF28" s="229"/>
      <c r="AG28" s="229"/>
      <c r="AH28" s="229"/>
      <c r="AI28" s="229"/>
      <c r="AJ28" s="229"/>
      <c r="AK28" s="229"/>
      <c r="AL28" s="240"/>
    </row>
    <row r="29" spans="2:47" s="252" customFormat="1" ht="30" customHeight="1">
      <c r="B29" s="395"/>
      <c r="C29" s="394"/>
      <c r="D29" s="931" t="s">
        <v>372</v>
      </c>
      <c r="E29" s="931"/>
      <c r="F29" s="931"/>
      <c r="G29" s="931"/>
      <c r="H29" s="931"/>
      <c r="I29" s="931"/>
      <c r="J29" s="931"/>
      <c r="K29" s="931"/>
      <c r="L29" s="931"/>
      <c r="M29" s="931"/>
      <c r="N29" s="931"/>
      <c r="O29" s="931"/>
      <c r="P29" s="931"/>
      <c r="Q29" s="932"/>
      <c r="R29" s="379"/>
      <c r="S29" s="257"/>
      <c r="T29" s="388"/>
      <c r="U29" s="388"/>
      <c r="V29" s="388"/>
      <c r="W29" s="257"/>
      <c r="X29" s="258"/>
      <c r="Y29" s="229"/>
      <c r="Z29" s="229"/>
      <c r="AB29" s="244"/>
      <c r="AC29" s="229"/>
      <c r="AD29" s="229"/>
      <c r="AE29" s="229"/>
      <c r="AF29" s="229"/>
      <c r="AG29" s="229"/>
      <c r="AH29" s="229"/>
      <c r="AI29" s="396"/>
      <c r="AJ29" s="396"/>
      <c r="AK29" s="396"/>
      <c r="AL29" s="396"/>
      <c r="AM29" s="396"/>
      <c r="AN29" s="396"/>
      <c r="AO29" s="396"/>
      <c r="AP29" s="396"/>
      <c r="AQ29" s="396"/>
      <c r="AR29" s="396"/>
      <c r="AS29" s="396"/>
      <c r="AT29" s="396"/>
      <c r="AU29" s="397"/>
    </row>
    <row r="30" spans="2:47" s="252" customFormat="1" ht="40.5" customHeight="1">
      <c r="B30" s="398"/>
      <c r="C30" s="394"/>
      <c r="D30" s="931" t="s">
        <v>373</v>
      </c>
      <c r="E30" s="931"/>
      <c r="F30" s="931"/>
      <c r="G30" s="931"/>
      <c r="H30" s="931"/>
      <c r="I30" s="931"/>
      <c r="J30" s="931"/>
      <c r="K30" s="931"/>
      <c r="L30" s="931"/>
      <c r="M30" s="931"/>
      <c r="N30" s="931"/>
      <c r="O30" s="931"/>
      <c r="P30" s="931"/>
      <c r="Q30" s="932"/>
      <c r="R30" s="379"/>
      <c r="S30" s="257"/>
      <c r="T30" s="388"/>
      <c r="U30" s="388"/>
      <c r="V30" s="388"/>
      <c r="W30" s="257"/>
      <c r="X30" s="258"/>
      <c r="Y30" s="229"/>
      <c r="Z30" s="229"/>
      <c r="AB30" s="244"/>
      <c r="AC30" s="229"/>
      <c r="AD30" s="229"/>
      <c r="AE30" s="229"/>
      <c r="AF30" s="229"/>
      <c r="AG30" s="229"/>
      <c r="AH30" s="229"/>
      <c r="AI30" s="229"/>
      <c r="AJ30" s="229"/>
      <c r="AK30" s="229"/>
      <c r="AL30" s="240"/>
    </row>
    <row r="31" spans="2:47" s="252" customFormat="1" ht="30.75" customHeight="1" thickBot="1">
      <c r="B31" s="399"/>
      <c r="C31" s="400"/>
      <c r="D31" s="933" t="s">
        <v>374</v>
      </c>
      <c r="E31" s="933"/>
      <c r="F31" s="933"/>
      <c r="G31" s="933"/>
      <c r="H31" s="933"/>
      <c r="I31" s="933"/>
      <c r="J31" s="933"/>
      <c r="K31" s="933"/>
      <c r="L31" s="933"/>
      <c r="M31" s="933"/>
      <c r="N31" s="933"/>
      <c r="O31" s="933"/>
      <c r="P31" s="933"/>
      <c r="Q31" s="934"/>
      <c r="R31" s="401"/>
      <c r="S31" s="257"/>
      <c r="T31" s="388"/>
      <c r="U31" s="388"/>
      <c r="V31" s="388"/>
      <c r="W31" s="257"/>
      <c r="X31" s="229"/>
      <c r="Y31" s="229"/>
      <c r="Z31" s="229"/>
      <c r="AB31" s="244"/>
      <c r="AC31" s="229"/>
      <c r="AD31" s="229"/>
      <c r="AE31" s="229"/>
      <c r="AF31" s="229"/>
      <c r="AG31" s="229"/>
      <c r="AH31" s="229"/>
      <c r="AI31" s="229"/>
      <c r="AJ31" s="229"/>
      <c r="AK31" s="229"/>
      <c r="AL31" s="241"/>
    </row>
    <row r="32" spans="2:47" s="252" customFormat="1" ht="23.25" customHeight="1">
      <c r="B32" s="260"/>
      <c r="C32" s="402" t="s">
        <v>375</v>
      </c>
      <c r="D32" s="402"/>
      <c r="E32" s="403"/>
      <c r="F32" s="404"/>
      <c r="G32" s="391"/>
      <c r="H32" s="391"/>
      <c r="I32" s="404"/>
      <c r="J32" s="391"/>
      <c r="K32" s="405"/>
      <c r="L32" s="405"/>
      <c r="M32" s="391"/>
      <c r="N32" s="406"/>
      <c r="O32" s="406"/>
      <c r="P32" s="406"/>
      <c r="Q32" s="406"/>
      <c r="R32" s="401"/>
      <c r="T32" s="388"/>
      <c r="U32" s="388"/>
      <c r="V32" s="388"/>
      <c r="X32" s="229"/>
      <c r="Y32" s="258"/>
      <c r="Z32" s="240"/>
      <c r="AA32" s="251"/>
      <c r="AB32" s="244"/>
      <c r="AC32" s="229"/>
      <c r="AD32" s="229"/>
      <c r="AE32" s="229"/>
      <c r="AF32" s="229"/>
      <c r="AG32" s="229"/>
      <c r="AH32" s="229"/>
      <c r="AI32" s="229"/>
      <c r="AJ32" s="229"/>
      <c r="AK32" s="229"/>
      <c r="AL32" s="240"/>
    </row>
    <row r="33" spans="2:38" s="276" customFormat="1" ht="23.25" customHeight="1" thickBot="1">
      <c r="C33" s="407" t="s">
        <v>376</v>
      </c>
      <c r="D33" s="408">
        <f>(Ⅰ!C19)</f>
        <v>0</v>
      </c>
      <c r="G33" s="409" t="s">
        <v>377</v>
      </c>
      <c r="I33" s="410">
        <f>(Ⅰ!F19)</f>
        <v>0</v>
      </c>
      <c r="K33" s="411"/>
      <c r="L33" s="341"/>
      <c r="M33" s="341"/>
      <c r="N33" s="341"/>
      <c r="O33" s="412"/>
      <c r="P33" s="668"/>
      <c r="Q33" s="413"/>
      <c r="R33" s="413"/>
      <c r="T33" s="414"/>
      <c r="U33" s="414"/>
      <c r="V33" s="414"/>
      <c r="X33" s="415"/>
      <c r="Y33" s="415"/>
      <c r="Z33" s="33"/>
      <c r="AA33" s="416"/>
      <c r="AB33" s="417"/>
      <c r="AC33" s="415"/>
      <c r="AD33" s="415"/>
      <c r="AE33" s="415"/>
      <c r="AF33" s="415"/>
      <c r="AG33" s="415"/>
      <c r="AH33" s="415"/>
      <c r="AI33" s="415"/>
      <c r="AJ33" s="415"/>
      <c r="AK33" s="415"/>
      <c r="AL33" s="33"/>
    </row>
    <row r="34" spans="2:38" s="276" customFormat="1" ht="7.5" customHeight="1" thickBot="1">
      <c r="C34" s="407"/>
      <c r="D34" s="418"/>
      <c r="G34" s="409"/>
      <c r="I34" s="419"/>
      <c r="K34" s="420"/>
      <c r="O34" s="413"/>
      <c r="P34" s="413"/>
      <c r="Q34" s="413"/>
      <c r="R34" s="421"/>
      <c r="T34" s="38"/>
      <c r="U34" s="38"/>
      <c r="V34" s="38"/>
      <c r="W34" s="38"/>
      <c r="X34" s="38"/>
      <c r="Y34" s="38"/>
      <c r="Z34" s="38"/>
      <c r="AA34" s="416"/>
      <c r="AB34" s="417"/>
      <c r="AC34" s="415"/>
      <c r="AD34" s="415"/>
      <c r="AE34" s="415"/>
      <c r="AF34" s="415"/>
      <c r="AG34" s="415"/>
      <c r="AH34" s="415"/>
      <c r="AI34" s="415"/>
      <c r="AJ34" s="415"/>
      <c r="AK34" s="415"/>
      <c r="AL34" s="33"/>
    </row>
    <row r="35" spans="2:38" s="276" customFormat="1" ht="21.75" customHeight="1" thickBot="1">
      <c r="C35" s="907" t="s">
        <v>378</v>
      </c>
      <c r="D35" s="908"/>
      <c r="E35" s="422"/>
      <c r="F35" s="422"/>
      <c r="G35" s="423"/>
      <c r="H35" s="422"/>
      <c r="I35" s="424"/>
      <c r="J35" s="422"/>
      <c r="K35" s="425"/>
      <c r="L35" s="422"/>
      <c r="M35" s="909" t="s">
        <v>379</v>
      </c>
      <c r="N35" s="910"/>
      <c r="O35" s="910"/>
      <c r="P35" s="910"/>
      <c r="Q35" s="911"/>
      <c r="R35" s="101"/>
      <c r="T35" s="38"/>
      <c r="U35" s="38"/>
      <c r="V35" s="38"/>
      <c r="W35" s="38"/>
      <c r="X35" s="38"/>
      <c r="Y35" s="38"/>
      <c r="Z35" s="38"/>
      <c r="AA35" s="416"/>
      <c r="AB35" s="417"/>
      <c r="AC35" s="415"/>
      <c r="AD35" s="415"/>
      <c r="AE35" s="415"/>
      <c r="AF35" s="415"/>
      <c r="AG35" s="415"/>
      <c r="AH35" s="415"/>
      <c r="AI35" s="415"/>
      <c r="AJ35" s="415"/>
      <c r="AK35" s="415"/>
      <c r="AL35" s="33"/>
    </row>
    <row r="36" spans="2:38" s="276" customFormat="1" ht="21.75" customHeight="1" thickBot="1">
      <c r="C36" s="426" t="s">
        <v>380</v>
      </c>
      <c r="D36" s="427"/>
      <c r="E36" s="428"/>
      <c r="F36" s="428"/>
      <c r="G36" s="429"/>
      <c r="H36" s="428"/>
      <c r="I36" s="430"/>
      <c r="J36" s="428"/>
      <c r="K36" s="431"/>
      <c r="L36" s="428"/>
      <c r="M36" s="899" t="str">
        <f>IF(ISERROR(VLOOKUP(C3,(初期設定!D31):(初期設定!F106),3,0)),"",VLOOKUP(C3,(初期設定!D31):(初期設定!F106),3,0))</f>
        <v/>
      </c>
      <c r="N36" s="900"/>
      <c r="O36" s="900"/>
      <c r="P36" s="900"/>
      <c r="Q36" s="901"/>
      <c r="R36" s="101"/>
      <c r="S36" s="101"/>
      <c r="T36" s="38"/>
      <c r="U36" s="38"/>
      <c r="V36" s="38"/>
      <c r="W36" s="38"/>
      <c r="X36" s="38"/>
      <c r="Y36" s="38"/>
      <c r="Z36" s="38"/>
      <c r="AA36" s="416"/>
      <c r="AB36" s="417"/>
      <c r="AC36" s="415"/>
      <c r="AD36" s="415"/>
      <c r="AE36" s="415"/>
      <c r="AF36" s="415"/>
      <c r="AG36" s="415"/>
      <c r="AH36" s="415"/>
      <c r="AI36" s="415"/>
      <c r="AJ36" s="415"/>
      <c r="AK36" s="415"/>
      <c r="AL36" s="33"/>
    </row>
    <row r="37" spans="2:38" s="276" customFormat="1" ht="18.75" customHeight="1" thickTop="1">
      <c r="C37" s="432" t="s">
        <v>381</v>
      </c>
      <c r="D37" s="427"/>
      <c r="E37" s="428"/>
      <c r="F37" s="428"/>
      <c r="G37" s="429"/>
      <c r="H37" s="428"/>
      <c r="I37" s="430"/>
      <c r="J37" s="428"/>
      <c r="K37" s="431"/>
      <c r="L37" s="431"/>
      <c r="M37" s="431"/>
      <c r="N37" s="431"/>
      <c r="O37" s="431"/>
      <c r="P37" s="431"/>
      <c r="Q37" s="433"/>
      <c r="R37" s="101"/>
      <c r="S37" s="101"/>
      <c r="T37" s="38"/>
      <c r="U37" s="38"/>
      <c r="V37" s="38"/>
      <c r="W37" s="38"/>
      <c r="X37" s="38"/>
      <c r="Y37" s="38"/>
      <c r="Z37" s="38"/>
      <c r="AA37" s="416"/>
      <c r="AB37" s="417"/>
      <c r="AC37" s="415"/>
      <c r="AD37" s="415"/>
      <c r="AE37" s="415"/>
      <c r="AF37" s="415"/>
      <c r="AG37" s="415"/>
      <c r="AH37" s="415"/>
      <c r="AI37" s="415"/>
      <c r="AJ37" s="415"/>
      <c r="AK37" s="415"/>
      <c r="AL37" s="33"/>
    </row>
    <row r="38" spans="2:38" s="276" customFormat="1" ht="18.75" customHeight="1">
      <c r="C38" s="434" t="s">
        <v>382</v>
      </c>
      <c r="D38" s="427"/>
      <c r="E38" s="428"/>
      <c r="F38" s="428"/>
      <c r="G38" s="429"/>
      <c r="H38" s="428"/>
      <c r="I38" s="430"/>
      <c r="J38" s="428"/>
      <c r="K38" s="431"/>
      <c r="L38" s="428"/>
      <c r="M38" s="428"/>
      <c r="N38" s="428"/>
      <c r="O38" s="435"/>
      <c r="P38" s="435"/>
      <c r="Q38" s="433"/>
      <c r="R38" s="101"/>
      <c r="S38" s="101"/>
      <c r="T38" s="38"/>
      <c r="U38" s="38"/>
      <c r="V38" s="38"/>
      <c r="W38" s="38"/>
      <c r="X38" s="38"/>
      <c r="Y38" s="38"/>
      <c r="Z38" s="38"/>
      <c r="AA38" s="416"/>
      <c r="AB38" s="417"/>
      <c r="AC38" s="415"/>
      <c r="AD38" s="415"/>
      <c r="AE38" s="415"/>
      <c r="AF38" s="415"/>
      <c r="AG38" s="415"/>
      <c r="AH38" s="415"/>
      <c r="AI38" s="415"/>
      <c r="AJ38" s="415"/>
      <c r="AK38" s="415"/>
      <c r="AL38" s="33"/>
    </row>
    <row r="39" spans="2:38" s="276" customFormat="1" ht="18.75" customHeight="1">
      <c r="C39" s="436" t="s">
        <v>383</v>
      </c>
      <c r="D39" s="427"/>
      <c r="E39" s="428"/>
      <c r="F39" s="428"/>
      <c r="G39" s="429"/>
      <c r="H39" s="428"/>
      <c r="I39" s="430"/>
      <c r="J39" s="428"/>
      <c r="K39" s="431"/>
      <c r="L39" s="428"/>
      <c r="M39" s="428"/>
      <c r="N39" s="428"/>
      <c r="O39" s="435"/>
      <c r="P39" s="435"/>
      <c r="Q39" s="433"/>
      <c r="R39" s="101"/>
      <c r="S39" s="101"/>
      <c r="T39" s="38"/>
      <c r="U39" s="38"/>
      <c r="V39" s="38"/>
      <c r="W39" s="38"/>
      <c r="X39" s="38"/>
      <c r="Y39" s="38"/>
      <c r="Z39" s="38"/>
      <c r="AA39" s="416"/>
      <c r="AB39" s="417"/>
      <c r="AC39" s="415"/>
      <c r="AD39" s="415"/>
      <c r="AE39" s="415"/>
      <c r="AF39" s="415"/>
      <c r="AG39" s="415"/>
      <c r="AH39" s="415"/>
      <c r="AI39" s="415"/>
      <c r="AJ39" s="415"/>
      <c r="AK39" s="415"/>
      <c r="AL39" s="33"/>
    </row>
    <row r="40" spans="2:38" s="276" customFormat="1" ht="30" customHeight="1" thickBot="1">
      <c r="C40" s="902" t="s">
        <v>384</v>
      </c>
      <c r="D40" s="903"/>
      <c r="E40" s="903"/>
      <c r="F40" s="903"/>
      <c r="G40" s="903"/>
      <c r="H40" s="903"/>
      <c r="I40" s="903"/>
      <c r="J40" s="903"/>
      <c r="K40" s="903"/>
      <c r="L40" s="903"/>
      <c r="M40" s="903"/>
      <c r="N40" s="903"/>
      <c r="O40" s="903"/>
      <c r="P40" s="903"/>
      <c r="Q40" s="904"/>
      <c r="R40" s="437"/>
      <c r="Z40" s="100"/>
      <c r="AA40" s="416"/>
      <c r="AB40" s="417"/>
      <c r="AC40" s="415"/>
      <c r="AD40" s="415"/>
      <c r="AE40" s="415"/>
      <c r="AF40" s="415"/>
      <c r="AG40" s="415"/>
      <c r="AH40" s="415"/>
      <c r="AI40" s="415"/>
      <c r="AJ40" s="415"/>
      <c r="AK40" s="415"/>
      <c r="AL40" s="33"/>
    </row>
    <row r="41" spans="2:38" s="252" customFormat="1" ht="6" customHeight="1">
      <c r="B41" s="401"/>
      <c r="F41" s="346"/>
      <c r="I41" s="346"/>
      <c r="K41" s="349"/>
      <c r="L41" s="349"/>
      <c r="N41" s="401"/>
      <c r="O41" s="401"/>
      <c r="P41" s="401"/>
      <c r="Q41" s="401"/>
      <c r="R41" s="100"/>
      <c r="Z41" s="100"/>
      <c r="AA41" s="251"/>
      <c r="AB41" s="244"/>
      <c r="AC41" s="229"/>
      <c r="AD41" s="229"/>
      <c r="AE41" s="229"/>
      <c r="AF41" s="229"/>
      <c r="AG41" s="229"/>
      <c r="AH41" s="229"/>
      <c r="AI41" s="229"/>
      <c r="AJ41" s="229"/>
      <c r="AK41" s="229"/>
      <c r="AL41" s="240"/>
    </row>
    <row r="42" spans="2:38" s="252" customFormat="1" ht="39.950000000000003" customHeight="1">
      <c r="B42" s="897" t="str">
        <f>B1</f>
        <v>第42回宮崎県高等学校総合文化祭 放送部門　
参加申込及び部顧問（運営委員）の動静調査の入力</v>
      </c>
      <c r="C42" s="897"/>
      <c r="D42" s="897"/>
      <c r="E42" s="897"/>
      <c r="F42" s="897"/>
      <c r="G42" s="897"/>
      <c r="H42" s="897"/>
      <c r="I42" s="897"/>
      <c r="J42" s="897"/>
      <c r="K42" s="897"/>
      <c r="L42" s="255"/>
      <c r="M42" s="438" t="s">
        <v>385</v>
      </c>
      <c r="N42" s="250" t="s">
        <v>386</v>
      </c>
      <c r="O42" s="439"/>
      <c r="P42" s="439"/>
      <c r="Q42" s="439"/>
      <c r="R42" s="437"/>
      <c r="S42" s="437"/>
      <c r="T42" s="437"/>
      <c r="U42" s="437"/>
      <c r="V42" s="437"/>
      <c r="W42" s="437"/>
      <c r="X42" s="437"/>
      <c r="Y42" s="437"/>
      <c r="Z42" s="437"/>
      <c r="AA42" s="251"/>
      <c r="AB42" s="244"/>
      <c r="AC42" s="229"/>
      <c r="AD42" s="229"/>
      <c r="AE42" s="229"/>
      <c r="AF42" s="229"/>
      <c r="AG42" s="229"/>
      <c r="AH42" s="229"/>
      <c r="AI42" s="229"/>
      <c r="AJ42" s="229"/>
      <c r="AK42" s="229"/>
      <c r="AL42" s="240"/>
    </row>
    <row r="43" spans="2:38" s="252" customFormat="1" ht="18.75" customHeight="1">
      <c r="B43" s="276"/>
      <c r="C43" s="440" t="s">
        <v>387</v>
      </c>
      <c r="D43" s="898">
        <f>C3</f>
        <v>0</v>
      </c>
      <c r="E43" s="898"/>
      <c r="F43" s="898"/>
      <c r="G43" s="898"/>
      <c r="H43" s="898"/>
      <c r="I43" s="898"/>
      <c r="J43" s="276"/>
      <c r="K43" s="266"/>
      <c r="L43" s="265"/>
      <c r="M43" s="265"/>
      <c r="N43" s="262"/>
      <c r="O43" s="262"/>
      <c r="P43" s="262"/>
      <c r="Q43" s="262"/>
      <c r="R43" s="441"/>
      <c r="AA43" s="251"/>
      <c r="AB43" s="244"/>
      <c r="AC43" s="258"/>
      <c r="AD43" s="258"/>
      <c r="AE43" s="258"/>
      <c r="AF43" s="229"/>
      <c r="AG43" s="229"/>
      <c r="AH43" s="229"/>
      <c r="AI43" s="229"/>
      <c r="AJ43" s="229"/>
      <c r="AK43" s="229"/>
      <c r="AL43" s="240"/>
    </row>
    <row r="44" spans="2:38" s="252" customFormat="1" ht="7.5" customHeight="1">
      <c r="B44" s="276"/>
      <c r="C44" s="442"/>
      <c r="D44" s="443"/>
      <c r="E44" s="442"/>
      <c r="F44" s="443"/>
      <c r="G44" s="276"/>
      <c r="H44" s="276"/>
      <c r="I44" s="276"/>
      <c r="J44" s="276"/>
      <c r="K44" s="413"/>
      <c r="L44" s="413"/>
      <c r="M44" s="413"/>
      <c r="N44" s="262"/>
      <c r="O44" s="262"/>
      <c r="P44" s="262"/>
      <c r="Q44" s="262"/>
      <c r="R44" s="441"/>
      <c r="S44" s="441"/>
      <c r="T44" s="441"/>
      <c r="U44" s="441"/>
      <c r="V44" s="441"/>
      <c r="W44" s="441"/>
      <c r="X44" s="441"/>
      <c r="Y44" s="441"/>
      <c r="Z44" s="441"/>
      <c r="AA44" s="251"/>
      <c r="AB44" s="244"/>
      <c r="AC44" s="229"/>
      <c r="AD44" s="229"/>
      <c r="AE44" s="229"/>
      <c r="AF44" s="229"/>
      <c r="AG44" s="229"/>
      <c r="AH44" s="229"/>
      <c r="AI44" s="229"/>
      <c r="AJ44" s="229"/>
      <c r="AK44" s="229"/>
      <c r="AL44" s="240"/>
    </row>
    <row r="45" spans="2:38" s="252" customFormat="1" ht="16.5" customHeight="1">
      <c r="B45" s="276"/>
      <c r="C45" s="245" t="s">
        <v>388</v>
      </c>
      <c r="D45" s="444">
        <f>(Ⅰ!C17)</f>
        <v>0</v>
      </c>
      <c r="E45" s="445"/>
      <c r="F45" s="446"/>
      <c r="G45" s="276"/>
      <c r="H45" s="276"/>
      <c r="I45" s="276"/>
      <c r="J45" s="276"/>
      <c r="K45" s="447"/>
      <c r="L45" s="276"/>
      <c r="M45" s="448" t="s">
        <v>389</v>
      </c>
      <c r="N45" s="449">
        <v>1</v>
      </c>
      <c r="O45" s="450">
        <v>1</v>
      </c>
      <c r="P45" s="450"/>
      <c r="Q45" s="440" t="s">
        <v>390</v>
      </c>
      <c r="S45" s="257"/>
      <c r="T45" s="257"/>
      <c r="U45" s="257"/>
      <c r="V45" s="257"/>
      <c r="W45" s="257"/>
      <c r="X45" s="258"/>
      <c r="Y45" s="258"/>
      <c r="Z45" s="240"/>
      <c r="AA45" s="251"/>
      <c r="AB45" s="244"/>
      <c r="AC45" s="229"/>
      <c r="AD45" s="229"/>
      <c r="AE45" s="229"/>
      <c r="AF45" s="229"/>
      <c r="AG45" s="229"/>
      <c r="AH45" s="229"/>
      <c r="AI45" s="229"/>
      <c r="AJ45" s="229"/>
      <c r="AK45" s="229"/>
      <c r="AL45" s="240"/>
    </row>
    <row r="46" spans="2:38" s="252" customFormat="1" ht="7.5" hidden="1" customHeight="1">
      <c r="B46" s="276"/>
      <c r="C46" s="451"/>
      <c r="D46" s="452"/>
      <c r="E46" s="445"/>
      <c r="F46" s="446"/>
      <c r="G46" s="276"/>
      <c r="H46" s="276"/>
      <c r="I46" s="276"/>
      <c r="J46" s="276"/>
      <c r="K46" s="453"/>
      <c r="L46" s="266"/>
      <c r="M46" s="454"/>
      <c r="N46" s="454"/>
      <c r="O46" s="454"/>
      <c r="P46" s="454"/>
      <c r="Q46" s="454"/>
      <c r="R46" s="455"/>
      <c r="S46" s="257"/>
      <c r="T46" s="257"/>
      <c r="U46" s="257"/>
      <c r="V46" s="257"/>
      <c r="W46" s="257"/>
      <c r="X46" s="229"/>
      <c r="Y46" s="258"/>
      <c r="Z46" s="240"/>
      <c r="AA46" s="251"/>
      <c r="AB46" s="244"/>
      <c r="AC46" s="229"/>
      <c r="AD46" s="229"/>
      <c r="AE46" s="229"/>
      <c r="AF46" s="229"/>
      <c r="AG46" s="229"/>
      <c r="AH46" s="229"/>
      <c r="AI46" s="229"/>
      <c r="AJ46" s="229"/>
      <c r="AK46" s="229"/>
      <c r="AL46" s="240"/>
    </row>
    <row r="47" spans="2:38" s="252" customFormat="1" ht="16.5" hidden="1" customHeight="1">
      <c r="B47" s="276"/>
      <c r="C47" s="456" t="s">
        <v>391</v>
      </c>
      <c r="D47" s="444">
        <f>D33</f>
        <v>0</v>
      </c>
      <c r="E47" s="276"/>
      <c r="F47" s="276"/>
      <c r="G47" s="457" t="s">
        <v>392</v>
      </c>
      <c r="H47" s="444">
        <f>I33</f>
        <v>0</v>
      </c>
      <c r="I47" s="458">
        <f>(Ⅰ!F19)</f>
        <v>0</v>
      </c>
      <c r="J47" s="276"/>
      <c r="K47" s="276"/>
      <c r="L47" s="276"/>
      <c r="R47" s="459"/>
      <c r="S47" s="257"/>
      <c r="T47" s="257"/>
      <c r="U47" s="257"/>
      <c r="V47" s="257"/>
      <c r="W47" s="257"/>
      <c r="X47" s="229"/>
      <c r="Y47" s="258"/>
      <c r="Z47" s="240"/>
      <c r="AA47" s="251"/>
      <c r="AB47" s="244"/>
      <c r="AC47" s="229"/>
      <c r="AD47" s="229"/>
      <c r="AE47" s="229"/>
      <c r="AF47" s="229"/>
      <c r="AG47" s="229"/>
      <c r="AH47" s="229"/>
      <c r="AI47" s="229"/>
      <c r="AJ47" s="229"/>
      <c r="AK47" s="229"/>
      <c r="AL47" s="240"/>
    </row>
    <row r="48" spans="2:38" s="252" customFormat="1" ht="7.5" customHeight="1" thickBot="1">
      <c r="B48" s="262"/>
      <c r="C48" s="262"/>
      <c r="D48" s="445"/>
      <c r="E48" s="262"/>
      <c r="F48" s="263"/>
      <c r="G48" s="28"/>
      <c r="H48" s="263"/>
      <c r="I48" s="262"/>
      <c r="J48" s="262"/>
      <c r="K48" s="276"/>
      <c r="L48" s="276"/>
      <c r="M48" s="276"/>
      <c r="N48" s="276"/>
      <c r="O48" s="440"/>
      <c r="P48" s="440"/>
      <c r="Q48" s="440"/>
      <c r="R48" s="459"/>
      <c r="S48" s="257"/>
      <c r="T48" s="257"/>
      <c r="U48" s="257"/>
      <c r="V48" s="257"/>
      <c r="W48" s="257"/>
      <c r="X48" s="258"/>
      <c r="Y48" s="258"/>
      <c r="Z48" s="240"/>
      <c r="AA48" s="251"/>
      <c r="AB48" s="244"/>
      <c r="AC48" s="231"/>
      <c r="AD48" s="231"/>
      <c r="AE48" s="231"/>
      <c r="AF48" s="231"/>
      <c r="AG48" s="231"/>
      <c r="AH48" s="231"/>
      <c r="AI48" s="231"/>
      <c r="AJ48" s="229"/>
      <c r="AK48" s="229"/>
      <c r="AL48" s="240"/>
    </row>
    <row r="49" spans="1:27" ht="31.5" customHeight="1">
      <c r="B49" s="905" t="s">
        <v>393</v>
      </c>
      <c r="C49" s="885" t="s">
        <v>346</v>
      </c>
      <c r="D49" s="887" t="s">
        <v>394</v>
      </c>
      <c r="E49" s="889" t="s">
        <v>395</v>
      </c>
      <c r="F49" s="891" t="s">
        <v>349</v>
      </c>
      <c r="G49" s="892"/>
      <c r="H49" s="893" t="s">
        <v>350</v>
      </c>
      <c r="I49" s="894"/>
      <c r="J49" s="877" t="s">
        <v>424</v>
      </c>
      <c r="K49" s="878"/>
      <c r="L49" s="878"/>
      <c r="M49" s="878"/>
      <c r="N49" s="878"/>
      <c r="O49" s="878"/>
      <c r="P49" s="878"/>
      <c r="Q49" s="879"/>
      <c r="R49" s="895" t="s">
        <v>427</v>
      </c>
      <c r="S49" s="896"/>
      <c r="T49" s="895" t="s">
        <v>426</v>
      </c>
      <c r="U49" s="869"/>
      <c r="Y49" s="258"/>
      <c r="Z49" s="240"/>
      <c r="AA49" s="251"/>
    </row>
    <row r="50" spans="1:27" ht="24.75" customHeight="1" thickBot="1">
      <c r="B50" s="906"/>
      <c r="C50" s="886"/>
      <c r="D50" s="888"/>
      <c r="E50" s="890"/>
      <c r="F50" s="870" t="s">
        <v>352</v>
      </c>
      <c r="G50" s="871"/>
      <c r="H50" s="872" t="s">
        <v>353</v>
      </c>
      <c r="I50" s="873"/>
      <c r="J50" s="874" t="s">
        <v>354</v>
      </c>
      <c r="K50" s="875"/>
      <c r="L50" s="876" t="s">
        <v>396</v>
      </c>
      <c r="M50" s="876"/>
      <c r="N50" s="876" t="s">
        <v>356</v>
      </c>
      <c r="O50" s="876"/>
      <c r="P50" s="880" t="s">
        <v>423</v>
      </c>
      <c r="Q50" s="881"/>
      <c r="R50" s="460" t="s">
        <v>397</v>
      </c>
      <c r="S50" s="461" t="s">
        <v>398</v>
      </c>
      <c r="T50" s="462" t="s">
        <v>397</v>
      </c>
      <c r="U50" s="463" t="s">
        <v>398</v>
      </c>
      <c r="Y50" s="258"/>
      <c r="Z50" s="240"/>
      <c r="AA50" s="251"/>
    </row>
    <row r="51" spans="1:27" ht="15.75" customHeight="1" thickTop="1">
      <c r="A51">
        <v>1</v>
      </c>
      <c r="B51" s="464" t="str">
        <f>IF($C$4="", "",$C$4)</f>
        <v/>
      </c>
      <c r="C51" s="465" t="str">
        <f>IF($C$26=TRUE,(Ⅴ１!B6),"表示不可")</f>
        <v>表示不可</v>
      </c>
      <c r="D51" s="466" t="str">
        <f>IF($C$26=TRUE,(Ⅴ１!C6),"表示不可")</f>
        <v>表示不可</v>
      </c>
      <c r="E51" s="466" t="str">
        <f>IF($C$26=TRUE,(Ⅴ１!D6),"表示不可")</f>
        <v>表示不可</v>
      </c>
      <c r="F51" s="467" t="str">
        <f>IF($C$26=TRUE,(Ⅴ１!E6),"表示不可")</f>
        <v>表示不可</v>
      </c>
      <c r="G51" s="468" t="str">
        <f>IF($C$26=TRUE,(Ⅴ１!F6),"表示不可")</f>
        <v>表示不可</v>
      </c>
      <c r="H51" s="469" t="str">
        <f>IF(C51="アナウンス","記入→","")</f>
        <v/>
      </c>
      <c r="I51" s="470" t="str">
        <f>IF($C$26=TRUE,(Ⅴ１!H6),"表示不可")</f>
        <v>表示不可</v>
      </c>
      <c r="J51" s="471" t="str">
        <f>IF($C$26=TRUE,(Ⅴ１!I6),"表示不可")</f>
        <v>表示不可</v>
      </c>
      <c r="K51" s="472" t="str">
        <f>IF($C$26=TRUE,(Ⅴ１!J6),"表示不可")</f>
        <v>表示不可</v>
      </c>
      <c r="L51" s="473" t="str">
        <f>IF(C51="朗読","記入→","")</f>
        <v/>
      </c>
      <c r="M51" s="466" t="str">
        <f>IF($C$26=TRUE,(Ⅴ１!L6),"表示不可")</f>
        <v>表示不可</v>
      </c>
      <c r="N51" s="474" t="str">
        <f>IF($C$26=TRUE,(Ⅴ１!M6),"表示不可")</f>
        <v>表示不可</v>
      </c>
      <c r="O51" s="677" t="str">
        <f>IF($C$26=TRUE,(Ⅴ１!N6),"表示不可")</f>
        <v>表示不可</v>
      </c>
      <c r="P51" s="677" t="str">
        <f>IF($C$26=TRUE,(Ⅴ１!O6),"表示不可")</f>
        <v>表示不可</v>
      </c>
      <c r="Q51" s="678" t="str">
        <f>IF($C$26=TRUE,(Ⅴ１!P6),"表示不可")</f>
        <v>表示不可</v>
      </c>
      <c r="R51" s="475"/>
      <c r="S51" s="476"/>
      <c r="T51" s="477"/>
      <c r="U51" s="478"/>
      <c r="Y51" s="258"/>
      <c r="Z51" s="240"/>
      <c r="AA51" s="251"/>
    </row>
    <row r="52" spans="1:27" ht="15.75" customHeight="1">
      <c r="A52">
        <v>2</v>
      </c>
      <c r="B52" s="464" t="str">
        <f t="shared" ref="B52:B70" si="0">IF($C$4="", "",$C$4)</f>
        <v/>
      </c>
      <c r="C52" s="465" t="str">
        <f>IF($C$26=TRUE,(Ⅴ１!B7),"表示不可")</f>
        <v>表示不可</v>
      </c>
      <c r="D52" s="466" t="str">
        <f>IF($C$26=TRUE,(Ⅴ１!C7),"表示不可")</f>
        <v>表示不可</v>
      </c>
      <c r="E52" s="466" t="str">
        <f>IF($C$26=TRUE,(Ⅴ１!D7),"表示不可")</f>
        <v>表示不可</v>
      </c>
      <c r="F52" s="467" t="str">
        <f>IF($C$26=TRUE,(Ⅴ１!E7),"表示不可")</f>
        <v>表示不可</v>
      </c>
      <c r="G52" s="468" t="str">
        <f>IF($C$26=TRUE,(Ⅴ１!F7),"表示不可")</f>
        <v>表示不可</v>
      </c>
      <c r="H52" s="469" t="str">
        <f t="shared" ref="H52:H70" si="1">IF(C52="アナウンス","記入→","")</f>
        <v/>
      </c>
      <c r="I52" s="474" t="str">
        <f>IF($C$26=TRUE,(Ⅴ１!H7),"表示不可")</f>
        <v>表示不可</v>
      </c>
      <c r="J52" s="471" t="str">
        <f>IF($C$26=TRUE,(Ⅴ１!I7),"表示不可")</f>
        <v>表示不可</v>
      </c>
      <c r="K52" s="479" t="str">
        <f>IF($C$26=TRUE,(Ⅴ１!J7),"表示不可")</f>
        <v>表示不可</v>
      </c>
      <c r="L52" s="473" t="str">
        <f t="shared" ref="L52:L70" si="2">IF(C52="朗読","記入→","")</f>
        <v/>
      </c>
      <c r="M52" s="466" t="str">
        <f>IF($C$26=TRUE,(Ⅴ１!L7),"表示不可")</f>
        <v>表示不可</v>
      </c>
      <c r="N52" s="474" t="str">
        <f>IF($C$26=TRUE,(Ⅴ１!M7),"表示不可")</f>
        <v>表示不可</v>
      </c>
      <c r="O52" s="677" t="str">
        <f>IF($C$26=TRUE,(Ⅴ１!N7),"表示不可")</f>
        <v>表示不可</v>
      </c>
      <c r="P52" s="677" t="str">
        <f>IF($C$26=TRUE,(Ⅴ１!O7),"表示不可")</f>
        <v>表示不可</v>
      </c>
      <c r="Q52" s="678" t="str">
        <f>IF($C$26=TRUE,(Ⅴ１!P7),"表示不可")</f>
        <v>表示不可</v>
      </c>
      <c r="R52" s="480"/>
      <c r="S52" s="481"/>
      <c r="T52" s="482"/>
      <c r="U52" s="483"/>
      <c r="Y52" s="258"/>
      <c r="Z52" s="240"/>
      <c r="AA52" s="251"/>
    </row>
    <row r="53" spans="1:27" ht="15.75" customHeight="1">
      <c r="A53">
        <v>3</v>
      </c>
      <c r="B53" s="464" t="str">
        <f t="shared" si="0"/>
        <v/>
      </c>
      <c r="C53" s="465" t="str">
        <f>IF($C$26=TRUE,(Ⅴ１!B8),"表示不可")</f>
        <v>表示不可</v>
      </c>
      <c r="D53" s="466" t="str">
        <f>IF($C$26=TRUE,(Ⅴ１!C8),"表示不可")</f>
        <v>表示不可</v>
      </c>
      <c r="E53" s="466" t="str">
        <f>IF($C$26=TRUE,(Ⅴ１!D8),"表示不可")</f>
        <v>表示不可</v>
      </c>
      <c r="F53" s="467" t="str">
        <f>IF($C$26=TRUE,(Ⅴ１!E8),"表示不可")</f>
        <v>表示不可</v>
      </c>
      <c r="G53" s="468" t="str">
        <f>IF($C$26=TRUE,(Ⅴ１!F8),"表示不可")</f>
        <v>表示不可</v>
      </c>
      <c r="H53" s="469" t="str">
        <f t="shared" si="1"/>
        <v/>
      </c>
      <c r="I53" s="474" t="str">
        <f>IF($C$26=TRUE,(Ⅴ１!H8),"表示不可")</f>
        <v>表示不可</v>
      </c>
      <c r="J53" s="471" t="str">
        <f>IF($C$26=TRUE,(Ⅴ１!I8),"表示不可")</f>
        <v>表示不可</v>
      </c>
      <c r="K53" s="479" t="str">
        <f>IF($C$26=TRUE,(Ⅴ１!J8),"表示不可")</f>
        <v>表示不可</v>
      </c>
      <c r="L53" s="473" t="str">
        <f t="shared" si="2"/>
        <v/>
      </c>
      <c r="M53" s="466" t="str">
        <f>IF($C$26=TRUE,(Ⅴ１!L8),"表示不可")</f>
        <v>表示不可</v>
      </c>
      <c r="N53" s="474" t="str">
        <f>IF($C$26=TRUE,(Ⅴ１!M8),"表示不可")</f>
        <v>表示不可</v>
      </c>
      <c r="O53" s="677" t="str">
        <f>IF($C$26=TRUE,(Ⅴ１!N8),"表示不可")</f>
        <v>表示不可</v>
      </c>
      <c r="P53" s="677" t="str">
        <f>IF($C$26=TRUE,(Ⅴ１!O8),"表示不可")</f>
        <v>表示不可</v>
      </c>
      <c r="Q53" s="678" t="str">
        <f>IF($C$26=TRUE,(Ⅴ１!P8),"表示不可")</f>
        <v>表示不可</v>
      </c>
      <c r="R53" s="480"/>
      <c r="S53" s="481"/>
      <c r="T53" s="482"/>
      <c r="U53" s="483"/>
      <c r="Y53" s="258"/>
      <c r="Z53" s="240"/>
      <c r="AA53" s="251"/>
    </row>
    <row r="54" spans="1:27" ht="15.75" customHeight="1">
      <c r="A54">
        <v>4</v>
      </c>
      <c r="B54" s="464" t="str">
        <f t="shared" si="0"/>
        <v/>
      </c>
      <c r="C54" s="465" t="str">
        <f>IF($C$26=TRUE,(Ⅴ１!B9),"表示不可")</f>
        <v>表示不可</v>
      </c>
      <c r="D54" s="466" t="str">
        <f>IF($C$26=TRUE,(Ⅴ１!C9),"表示不可")</f>
        <v>表示不可</v>
      </c>
      <c r="E54" s="466" t="str">
        <f>IF($C$26=TRUE,(Ⅴ１!D9),"表示不可")</f>
        <v>表示不可</v>
      </c>
      <c r="F54" s="467" t="str">
        <f>IF($C$26=TRUE,(Ⅴ１!E9),"表示不可")</f>
        <v>表示不可</v>
      </c>
      <c r="G54" s="468" t="str">
        <f>IF($C$26=TRUE,(Ⅴ１!F9),"表示不可")</f>
        <v>表示不可</v>
      </c>
      <c r="H54" s="469" t="str">
        <f t="shared" si="1"/>
        <v/>
      </c>
      <c r="I54" s="474" t="str">
        <f>IF($C$26=TRUE,(Ⅴ１!H9),"表示不可")</f>
        <v>表示不可</v>
      </c>
      <c r="J54" s="471" t="str">
        <f>IF($C$26=TRUE,(Ⅴ１!I9),"表示不可")</f>
        <v>表示不可</v>
      </c>
      <c r="K54" s="479" t="str">
        <f>IF($C$26=TRUE,(Ⅴ１!J9),"表示不可")</f>
        <v>表示不可</v>
      </c>
      <c r="L54" s="473" t="str">
        <f t="shared" si="2"/>
        <v/>
      </c>
      <c r="M54" s="466" t="str">
        <f>IF($C$26=TRUE,(Ⅴ１!L9),"表示不可")</f>
        <v>表示不可</v>
      </c>
      <c r="N54" s="474" t="str">
        <f>IF($C$26=TRUE,(Ⅴ１!M9),"表示不可")</f>
        <v>表示不可</v>
      </c>
      <c r="O54" s="677" t="str">
        <f>IF($C$26=TRUE,(Ⅴ１!N9),"表示不可")</f>
        <v>表示不可</v>
      </c>
      <c r="P54" s="677" t="str">
        <f>IF($C$26=TRUE,(Ⅴ１!O9),"表示不可")</f>
        <v>表示不可</v>
      </c>
      <c r="Q54" s="678" t="str">
        <f>IF($C$26=TRUE,(Ⅴ１!P9),"表示不可")</f>
        <v>表示不可</v>
      </c>
      <c r="R54" s="480"/>
      <c r="S54" s="481"/>
      <c r="T54" s="482"/>
      <c r="U54" s="484"/>
      <c r="X54" s="485"/>
      <c r="Y54" s="258"/>
      <c r="Z54" s="240"/>
      <c r="AA54" s="251"/>
    </row>
    <row r="55" spans="1:27" ht="15.75" customHeight="1" thickBot="1">
      <c r="A55">
        <v>5</v>
      </c>
      <c r="B55" s="486" t="str">
        <f t="shared" si="0"/>
        <v/>
      </c>
      <c r="C55" s="487" t="str">
        <f>IF($C$26=TRUE,(Ⅴ１!B10),"表示不可")</f>
        <v>表示不可</v>
      </c>
      <c r="D55" s="488" t="str">
        <f>IF($C$26=TRUE,(Ⅴ１!C10),"表示不可")</f>
        <v>表示不可</v>
      </c>
      <c r="E55" s="488" t="str">
        <f>IF($C$26=TRUE,(Ⅴ１!D10),"表示不可")</f>
        <v>表示不可</v>
      </c>
      <c r="F55" s="489" t="str">
        <f>IF($C$26=TRUE,(Ⅴ１!E10),"表示不可")</f>
        <v>表示不可</v>
      </c>
      <c r="G55" s="490" t="str">
        <f>IF($C$26=TRUE,(Ⅴ１!F10),"表示不可")</f>
        <v>表示不可</v>
      </c>
      <c r="H55" s="491" t="str">
        <f t="shared" si="1"/>
        <v/>
      </c>
      <c r="I55" s="492" t="str">
        <f>IF($C$26=TRUE,(Ⅴ１!H10),"表示不可")</f>
        <v>表示不可</v>
      </c>
      <c r="J55" s="493" t="str">
        <f>IF($C$26=TRUE,(Ⅴ１!I10),"表示不可")</f>
        <v>表示不可</v>
      </c>
      <c r="K55" s="494" t="str">
        <f>IF($C$26=TRUE,(Ⅴ１!J10),"表示不可")</f>
        <v>表示不可</v>
      </c>
      <c r="L55" s="495" t="str">
        <f t="shared" si="2"/>
        <v/>
      </c>
      <c r="M55" s="488" t="str">
        <f>IF($C$26=TRUE,(Ⅴ１!L10),"表示不可")</f>
        <v>表示不可</v>
      </c>
      <c r="N55" s="492" t="str">
        <f>IF($C$26=TRUE,(Ⅴ１!M10),"表示不可")</f>
        <v>表示不可</v>
      </c>
      <c r="O55" s="683" t="str">
        <f>IF($C$26=TRUE,(Ⅴ１!N10),"表示不可")</f>
        <v>表示不可</v>
      </c>
      <c r="P55" s="683" t="str">
        <f>IF($C$26=TRUE,(Ⅴ１!O10),"表示不可")</f>
        <v>表示不可</v>
      </c>
      <c r="Q55" s="684" t="str">
        <f>IF($C$26=TRUE,(Ⅴ１!P10),"表示不可")</f>
        <v>表示不可</v>
      </c>
      <c r="R55" s="496"/>
      <c r="S55" s="497"/>
      <c r="T55" s="498"/>
      <c r="U55" s="499"/>
      <c r="Y55" s="258"/>
      <c r="Z55" s="240"/>
      <c r="AA55" s="251"/>
    </row>
    <row r="56" spans="1:27" ht="15.75" customHeight="1">
      <c r="A56">
        <v>6</v>
      </c>
      <c r="B56" s="500" t="str">
        <f t="shared" si="0"/>
        <v/>
      </c>
      <c r="C56" s="501" t="str">
        <f>IF($C$26=TRUE,(Ⅴ１!B11),"表示不可")</f>
        <v>表示不可</v>
      </c>
      <c r="D56" s="502" t="str">
        <f>IF($C$26=TRUE,(Ⅴ１!C11),"表示不可")</f>
        <v>表示不可</v>
      </c>
      <c r="E56" s="502" t="str">
        <f>IF($C$26=TRUE,(Ⅴ１!D11),"表示不可")</f>
        <v>表示不可</v>
      </c>
      <c r="F56" s="503" t="str">
        <f>IF($C$26=TRUE,(Ⅴ１!E11),"表示不可")</f>
        <v>表示不可</v>
      </c>
      <c r="G56" s="504" t="str">
        <f>IF($C$26=TRUE,(Ⅴ１!F11),"表示不可")</f>
        <v>表示不可</v>
      </c>
      <c r="H56" s="505" t="str">
        <f t="shared" si="1"/>
        <v/>
      </c>
      <c r="I56" s="506" t="str">
        <f>IF($C$26=TRUE,(Ⅴ１!H11),"表示不可")</f>
        <v>表示不可</v>
      </c>
      <c r="J56" s="507" t="str">
        <f>IF($C$26=TRUE,(Ⅴ１!I11),"表示不可")</f>
        <v>表示不可</v>
      </c>
      <c r="K56" s="508" t="str">
        <f>IF($C$26=TRUE,(Ⅴ１!J11),"表示不可")</f>
        <v>表示不可</v>
      </c>
      <c r="L56" s="509" t="str">
        <f t="shared" si="2"/>
        <v/>
      </c>
      <c r="M56" s="502" t="str">
        <f>IF($C$26=TRUE,(Ⅴ１!L11),"表示不可")</f>
        <v>表示不可</v>
      </c>
      <c r="N56" s="506" t="str">
        <f>IF($C$26=TRUE,(Ⅴ１!M11),"表示不可")</f>
        <v>表示不可</v>
      </c>
      <c r="O56" s="681" t="str">
        <f>IF($C$26=TRUE,(Ⅴ１!N11),"表示不可")</f>
        <v>表示不可</v>
      </c>
      <c r="P56" s="681" t="str">
        <f>IF($C$26=TRUE,(Ⅴ１!O11),"表示不可")</f>
        <v>表示不可</v>
      </c>
      <c r="Q56" s="682" t="str">
        <f>IF($C$26=TRUE,(Ⅴ１!P11),"表示不可")</f>
        <v>表示不可</v>
      </c>
      <c r="R56" s="510"/>
      <c r="S56" s="511"/>
      <c r="T56" s="512"/>
      <c r="U56" s="513"/>
      <c r="Y56" s="258"/>
      <c r="Z56" s="240"/>
      <c r="AA56" s="251"/>
    </row>
    <row r="57" spans="1:27" ht="15.75" customHeight="1">
      <c r="A57">
        <v>7</v>
      </c>
      <c r="B57" s="464" t="str">
        <f t="shared" si="0"/>
        <v/>
      </c>
      <c r="C57" s="465" t="str">
        <f>IF($C$26=TRUE,(Ⅴ１!B12),"表示不可")</f>
        <v>表示不可</v>
      </c>
      <c r="D57" s="466" t="str">
        <f>IF($C$26=TRUE,(Ⅴ１!C12),"表示不可")</f>
        <v>表示不可</v>
      </c>
      <c r="E57" s="466" t="str">
        <f>IF($C$26=TRUE,(Ⅴ１!D12),"表示不可")</f>
        <v>表示不可</v>
      </c>
      <c r="F57" s="467" t="str">
        <f>IF($C$26=TRUE,(Ⅴ１!E12),"表示不可")</f>
        <v>表示不可</v>
      </c>
      <c r="G57" s="468" t="str">
        <f>IF($C$26=TRUE,(Ⅴ１!F12),"表示不可")</f>
        <v>表示不可</v>
      </c>
      <c r="H57" s="469" t="str">
        <f t="shared" si="1"/>
        <v/>
      </c>
      <c r="I57" s="474" t="str">
        <f>IF($C$26=TRUE,(Ⅴ１!H12),"表示不可")</f>
        <v>表示不可</v>
      </c>
      <c r="J57" s="471" t="str">
        <f>IF($C$26=TRUE,(Ⅴ１!I12),"表示不可")</f>
        <v>表示不可</v>
      </c>
      <c r="K57" s="479" t="str">
        <f>IF($C$26=TRUE,(Ⅴ１!J12),"表示不可")</f>
        <v>表示不可</v>
      </c>
      <c r="L57" s="473" t="str">
        <f t="shared" si="2"/>
        <v/>
      </c>
      <c r="M57" s="466" t="str">
        <f>IF($C$26=TRUE,(Ⅴ１!L12),"表示不可")</f>
        <v>表示不可</v>
      </c>
      <c r="N57" s="474" t="str">
        <f>IF($C$26=TRUE,(Ⅴ１!M12),"表示不可")</f>
        <v>表示不可</v>
      </c>
      <c r="O57" s="677" t="str">
        <f>IF($C$26=TRUE,(Ⅴ１!N12),"表示不可")</f>
        <v>表示不可</v>
      </c>
      <c r="P57" s="677" t="str">
        <f>IF($C$26=TRUE,(Ⅴ１!O12),"表示不可")</f>
        <v>表示不可</v>
      </c>
      <c r="Q57" s="678" t="str">
        <f>IF($C$26=TRUE,(Ⅴ１!P12),"表示不可")</f>
        <v>表示不可</v>
      </c>
      <c r="R57" s="480"/>
      <c r="S57" s="481"/>
      <c r="T57" s="482"/>
      <c r="U57" s="484"/>
      <c r="X57" s="485"/>
      <c r="Y57" s="258"/>
      <c r="Z57" s="240"/>
      <c r="AA57" s="251"/>
    </row>
    <row r="58" spans="1:27" ht="15.75" customHeight="1">
      <c r="A58">
        <v>8</v>
      </c>
      <c r="B58" s="464" t="str">
        <f t="shared" si="0"/>
        <v/>
      </c>
      <c r="C58" s="465" t="str">
        <f>IF($C$26=TRUE,(Ⅴ１!B13),"表示不可")</f>
        <v>表示不可</v>
      </c>
      <c r="D58" s="466" t="str">
        <f>IF($C$26=TRUE,(Ⅴ１!C13),"表示不可")</f>
        <v>表示不可</v>
      </c>
      <c r="E58" s="466" t="str">
        <f>IF($C$26=TRUE,(Ⅴ１!D13),"表示不可")</f>
        <v>表示不可</v>
      </c>
      <c r="F58" s="467" t="str">
        <f>IF($C$26=TRUE,(Ⅴ１!E13),"表示不可")</f>
        <v>表示不可</v>
      </c>
      <c r="G58" s="468" t="str">
        <f>IF($C$26=TRUE,(Ⅴ１!F13),"表示不可")</f>
        <v>表示不可</v>
      </c>
      <c r="H58" s="469" t="str">
        <f t="shared" si="1"/>
        <v/>
      </c>
      <c r="I58" s="474" t="str">
        <f>IF($C$26=TRUE,(Ⅴ１!H13),"表示不可")</f>
        <v>表示不可</v>
      </c>
      <c r="J58" s="471" t="str">
        <f>IF($C$26=TRUE,(Ⅴ１!I13),"表示不可")</f>
        <v>表示不可</v>
      </c>
      <c r="K58" s="479" t="str">
        <f>IF($C$26=TRUE,(Ⅴ１!J13),"表示不可")</f>
        <v>表示不可</v>
      </c>
      <c r="L58" s="473" t="str">
        <f t="shared" si="2"/>
        <v/>
      </c>
      <c r="M58" s="466" t="str">
        <f>IF($C$26=TRUE,(Ⅴ１!L13),"表示不可")</f>
        <v>表示不可</v>
      </c>
      <c r="N58" s="474" t="str">
        <f>IF($C$26=TRUE,(Ⅴ１!M13),"表示不可")</f>
        <v>表示不可</v>
      </c>
      <c r="O58" s="677" t="str">
        <f>IF($C$26=TRUE,(Ⅴ１!N13),"表示不可")</f>
        <v>表示不可</v>
      </c>
      <c r="P58" s="677" t="str">
        <f>IF($C$26=TRUE,(Ⅴ１!O13),"表示不可")</f>
        <v>表示不可</v>
      </c>
      <c r="Q58" s="678" t="str">
        <f>IF($C$26=TRUE,(Ⅴ１!P13),"表示不可")</f>
        <v>表示不可</v>
      </c>
      <c r="R58" s="480"/>
      <c r="S58" s="481"/>
      <c r="T58" s="482"/>
      <c r="U58" s="483"/>
      <c r="Y58" s="258"/>
      <c r="Z58" s="240"/>
      <c r="AA58" s="251"/>
    </row>
    <row r="59" spans="1:27" ht="15.75" customHeight="1">
      <c r="A59">
        <v>9</v>
      </c>
      <c r="B59" s="464" t="str">
        <f t="shared" si="0"/>
        <v/>
      </c>
      <c r="C59" s="465" t="str">
        <f>IF($C$26=TRUE,(Ⅴ１!B14),"表示不可")</f>
        <v>表示不可</v>
      </c>
      <c r="D59" s="466" t="str">
        <f>IF($C$26=TRUE,(Ⅴ１!C14),"表示不可")</f>
        <v>表示不可</v>
      </c>
      <c r="E59" s="466" t="str">
        <f>IF($C$26=TRUE,(Ⅴ１!D14),"表示不可")</f>
        <v>表示不可</v>
      </c>
      <c r="F59" s="467" t="str">
        <f>IF($C$26=TRUE,(Ⅴ１!E14),"表示不可")</f>
        <v>表示不可</v>
      </c>
      <c r="G59" s="468" t="str">
        <f>IF($C$26=TRUE,(Ⅴ１!F14),"表示不可")</f>
        <v>表示不可</v>
      </c>
      <c r="H59" s="469" t="str">
        <f t="shared" si="1"/>
        <v/>
      </c>
      <c r="I59" s="474" t="str">
        <f>IF($C$26=TRUE,(Ⅴ１!H14),"表示不可")</f>
        <v>表示不可</v>
      </c>
      <c r="J59" s="471" t="str">
        <f>IF($C$26=TRUE,(Ⅴ１!I14),"表示不可")</f>
        <v>表示不可</v>
      </c>
      <c r="K59" s="479" t="str">
        <f>IF($C$26=TRUE,(Ⅴ１!J14),"表示不可")</f>
        <v>表示不可</v>
      </c>
      <c r="L59" s="473" t="str">
        <f t="shared" si="2"/>
        <v/>
      </c>
      <c r="M59" s="466" t="str">
        <f>IF($C$26=TRUE,(Ⅴ１!L14),"表示不可")</f>
        <v>表示不可</v>
      </c>
      <c r="N59" s="474" t="str">
        <f>IF($C$26=TRUE,(Ⅴ１!M14),"表示不可")</f>
        <v>表示不可</v>
      </c>
      <c r="O59" s="677" t="str">
        <f>IF($C$26=TRUE,(Ⅴ１!N14),"表示不可")</f>
        <v>表示不可</v>
      </c>
      <c r="P59" s="677" t="str">
        <f>IF($C$26=TRUE,(Ⅴ１!O14),"表示不可")</f>
        <v>表示不可</v>
      </c>
      <c r="Q59" s="678" t="str">
        <f>IF($C$26=TRUE,(Ⅴ１!P14),"表示不可")</f>
        <v>表示不可</v>
      </c>
      <c r="R59" s="480"/>
      <c r="S59" s="481"/>
      <c r="T59" s="482"/>
      <c r="U59" s="483"/>
      <c r="Y59" s="258"/>
      <c r="Z59" s="240"/>
      <c r="AA59" s="251"/>
    </row>
    <row r="60" spans="1:27" ht="15.75" customHeight="1" thickBot="1">
      <c r="A60">
        <v>10</v>
      </c>
      <c r="B60" s="514" t="str">
        <f t="shared" si="0"/>
        <v/>
      </c>
      <c r="C60" s="515" t="str">
        <f>IF($C$26=TRUE,(Ⅴ１!B15),"表示不可")</f>
        <v>表示不可</v>
      </c>
      <c r="D60" s="516" t="str">
        <f>IF($C$26=TRUE,(Ⅴ１!C15),"表示不可")</f>
        <v>表示不可</v>
      </c>
      <c r="E60" s="516" t="str">
        <f>IF($C$26=TRUE,(Ⅴ１!D15),"表示不可")</f>
        <v>表示不可</v>
      </c>
      <c r="F60" s="517" t="str">
        <f>IF($C$26=TRUE,(Ⅴ１!E15),"表示不可")</f>
        <v>表示不可</v>
      </c>
      <c r="G60" s="518" t="str">
        <f>IF($C$26=TRUE,(Ⅴ１!F15),"表示不可")</f>
        <v>表示不可</v>
      </c>
      <c r="H60" s="519" t="str">
        <f t="shared" si="1"/>
        <v/>
      </c>
      <c r="I60" s="520" t="str">
        <f>IF($C$26=TRUE,(Ⅴ１!H15),"表示不可")</f>
        <v>表示不可</v>
      </c>
      <c r="J60" s="521" t="str">
        <f>IF($C$26=TRUE,(Ⅴ１!I15),"表示不可")</f>
        <v>表示不可</v>
      </c>
      <c r="K60" s="522" t="str">
        <f>IF($C$26=TRUE,(Ⅴ１!J15),"表示不可")</f>
        <v>表示不可</v>
      </c>
      <c r="L60" s="523" t="str">
        <f t="shared" si="2"/>
        <v/>
      </c>
      <c r="M60" s="516" t="str">
        <f>IF($C$26=TRUE,(Ⅴ１!L15),"表示不可")</f>
        <v>表示不可</v>
      </c>
      <c r="N60" s="520" t="str">
        <f>IF($C$26=TRUE,(Ⅴ１!M15),"表示不可")</f>
        <v>表示不可</v>
      </c>
      <c r="O60" s="685" t="str">
        <f>IF($C$26=TRUE,(Ⅴ１!N15),"表示不可")</f>
        <v>表示不可</v>
      </c>
      <c r="P60" s="685" t="str">
        <f>IF($C$26=TRUE,(Ⅴ１!O15),"表示不可")</f>
        <v>表示不可</v>
      </c>
      <c r="Q60" s="686" t="str">
        <f>IF($C$26=TRUE,(Ⅴ１!P15),"表示不可")</f>
        <v>表示不可</v>
      </c>
      <c r="R60" s="524"/>
      <c r="S60" s="525"/>
      <c r="T60" s="526"/>
      <c r="U60" s="527"/>
      <c r="Y60" s="258"/>
      <c r="Z60" s="240"/>
      <c r="AA60" s="251"/>
    </row>
    <row r="61" spans="1:27" ht="15.75" customHeight="1">
      <c r="A61">
        <v>11</v>
      </c>
      <c r="B61" s="464" t="str">
        <f t="shared" si="0"/>
        <v/>
      </c>
      <c r="C61" s="465" t="str">
        <f>IF($C$26=TRUE,(Ⅴ１!B16),"表示不可")</f>
        <v>表示不可</v>
      </c>
      <c r="D61" s="466" t="str">
        <f>IF($C$26=TRUE,(Ⅴ１!C16),"表示不可")</f>
        <v>表示不可</v>
      </c>
      <c r="E61" s="466" t="str">
        <f>IF($C$26=TRUE,(Ⅴ１!D16),"表示不可")</f>
        <v>表示不可</v>
      </c>
      <c r="F61" s="467" t="str">
        <f>IF($C$26=TRUE,(Ⅴ１!E16),"表示不可")</f>
        <v>表示不可</v>
      </c>
      <c r="G61" s="468" t="str">
        <f>IF($C$26=TRUE,(Ⅴ１!F16),"表示不可")</f>
        <v>表示不可</v>
      </c>
      <c r="H61" s="469" t="str">
        <f t="shared" si="1"/>
        <v/>
      </c>
      <c r="I61" s="474" t="str">
        <f>IF($C$26=TRUE,(Ⅴ１!H16),"表示不可")</f>
        <v>表示不可</v>
      </c>
      <c r="J61" s="471" t="str">
        <f>IF($C$26=TRUE,(Ⅴ１!I16),"表示不可")</f>
        <v>表示不可</v>
      </c>
      <c r="K61" s="472" t="str">
        <f>IF($C$26=TRUE,(Ⅴ１!J16),"表示不可")</f>
        <v>表示不可</v>
      </c>
      <c r="L61" s="473" t="str">
        <f t="shared" si="2"/>
        <v/>
      </c>
      <c r="M61" s="466" t="str">
        <f>IF($C$26=TRUE,(Ⅴ１!L16),"表示不可")</f>
        <v>表示不可</v>
      </c>
      <c r="N61" s="474" t="str">
        <f>IF($C$26=TRUE,(Ⅴ１!M16),"表示不可")</f>
        <v>表示不可</v>
      </c>
      <c r="O61" s="677" t="str">
        <f>IF($C$26=TRUE,(Ⅴ１!N16),"表示不可")</f>
        <v>表示不可</v>
      </c>
      <c r="P61" s="677" t="str">
        <f>IF($C$26=TRUE,(Ⅴ１!O16),"表示不可")</f>
        <v>表示不可</v>
      </c>
      <c r="Q61" s="678" t="str">
        <f>IF($C$26=TRUE,(Ⅴ１!P16),"表示不可")</f>
        <v>表示不可</v>
      </c>
      <c r="R61" s="528"/>
      <c r="S61" s="529"/>
      <c r="T61" s="530"/>
      <c r="U61" s="531"/>
      <c r="Y61" s="258"/>
      <c r="Z61" s="240"/>
      <c r="AA61" s="251"/>
    </row>
    <row r="62" spans="1:27" ht="15.75" customHeight="1">
      <c r="A62">
        <v>12</v>
      </c>
      <c r="B62" s="464" t="str">
        <f t="shared" si="0"/>
        <v/>
      </c>
      <c r="C62" s="465" t="str">
        <f>IF($C$26=TRUE,(Ⅴ１!B17),"表示不可")</f>
        <v>表示不可</v>
      </c>
      <c r="D62" s="466" t="str">
        <f>IF($C$26=TRUE,(Ⅴ１!C17),"表示不可")</f>
        <v>表示不可</v>
      </c>
      <c r="E62" s="466" t="str">
        <f>IF($C$26=TRUE,(Ⅴ１!D17),"表示不可")</f>
        <v>表示不可</v>
      </c>
      <c r="F62" s="467" t="str">
        <f>IF($C$26=TRUE,(Ⅴ１!E17),"表示不可")</f>
        <v>表示不可</v>
      </c>
      <c r="G62" s="468" t="str">
        <f>IF($C$26=TRUE,(Ⅴ１!F17),"表示不可")</f>
        <v>表示不可</v>
      </c>
      <c r="H62" s="469" t="str">
        <f t="shared" si="1"/>
        <v/>
      </c>
      <c r="I62" s="474" t="str">
        <f>IF($C$26=TRUE,(Ⅴ１!H17),"表示不可")</f>
        <v>表示不可</v>
      </c>
      <c r="J62" s="471" t="str">
        <f>IF($C$26=TRUE,(Ⅴ１!I17),"表示不可")</f>
        <v>表示不可</v>
      </c>
      <c r="K62" s="479" t="str">
        <f>IF($C$26=TRUE,(Ⅴ１!J17),"表示不可")</f>
        <v>表示不可</v>
      </c>
      <c r="L62" s="473" t="str">
        <f t="shared" si="2"/>
        <v/>
      </c>
      <c r="M62" s="466" t="str">
        <f>IF($C$26=TRUE,(Ⅴ１!L17),"表示不可")</f>
        <v>表示不可</v>
      </c>
      <c r="N62" s="474" t="str">
        <f>IF($C$26=TRUE,(Ⅴ１!M17),"表示不可")</f>
        <v>表示不可</v>
      </c>
      <c r="O62" s="677" t="str">
        <f>IF($C$26=TRUE,(Ⅴ１!N17),"表示不可")</f>
        <v>表示不可</v>
      </c>
      <c r="P62" s="677" t="str">
        <f>IF($C$26=TRUE,(Ⅴ１!O17),"表示不可")</f>
        <v>表示不可</v>
      </c>
      <c r="Q62" s="678" t="str">
        <f>IF($C$26=TRUE,(Ⅴ１!P17),"表示不可")</f>
        <v>表示不可</v>
      </c>
      <c r="R62" s="480"/>
      <c r="S62" s="481"/>
      <c r="T62" s="482"/>
      <c r="U62" s="484"/>
      <c r="X62" s="485"/>
      <c r="Y62" s="258"/>
      <c r="Z62" s="240"/>
      <c r="AA62" s="251"/>
    </row>
    <row r="63" spans="1:27" ht="15.75" customHeight="1">
      <c r="A63">
        <v>13</v>
      </c>
      <c r="B63" s="464" t="str">
        <f t="shared" si="0"/>
        <v/>
      </c>
      <c r="C63" s="465" t="str">
        <f>IF($C$26=TRUE,(Ⅴ１!B18),"表示不可")</f>
        <v>表示不可</v>
      </c>
      <c r="D63" s="466" t="str">
        <f>IF($C$26=TRUE,(Ⅴ１!C18),"表示不可")</f>
        <v>表示不可</v>
      </c>
      <c r="E63" s="466" t="str">
        <f>IF($C$26=TRUE,(Ⅴ１!D18),"表示不可")</f>
        <v>表示不可</v>
      </c>
      <c r="F63" s="467" t="str">
        <f>IF($C$26=TRUE,(Ⅴ１!E18),"表示不可")</f>
        <v>表示不可</v>
      </c>
      <c r="G63" s="468" t="str">
        <f>IF($C$26=TRUE,(Ⅴ１!F18),"表示不可")</f>
        <v>表示不可</v>
      </c>
      <c r="H63" s="469" t="str">
        <f t="shared" si="1"/>
        <v/>
      </c>
      <c r="I63" s="474" t="str">
        <f>IF($C$26=TRUE,(Ⅴ１!H18),"表示不可")</f>
        <v>表示不可</v>
      </c>
      <c r="J63" s="471" t="str">
        <f>IF($C$26=TRUE,(Ⅴ１!I18),"表示不可")</f>
        <v>表示不可</v>
      </c>
      <c r="K63" s="479" t="str">
        <f>IF($C$26=TRUE,(Ⅴ１!J18),"表示不可")</f>
        <v>表示不可</v>
      </c>
      <c r="L63" s="473" t="str">
        <f t="shared" si="2"/>
        <v/>
      </c>
      <c r="M63" s="466" t="str">
        <f>IF($C$26=TRUE,(Ⅴ１!L18),"表示不可")</f>
        <v>表示不可</v>
      </c>
      <c r="N63" s="474" t="str">
        <f>IF($C$26=TRUE,(Ⅴ１!M18),"表示不可")</f>
        <v>表示不可</v>
      </c>
      <c r="O63" s="677" t="str">
        <f>IF($C$26=TRUE,(Ⅴ１!N18),"表示不可")</f>
        <v>表示不可</v>
      </c>
      <c r="P63" s="677" t="str">
        <f>IF($C$26=TRUE,(Ⅴ１!O18),"表示不可")</f>
        <v>表示不可</v>
      </c>
      <c r="Q63" s="678" t="str">
        <f>IF($C$26=TRUE,(Ⅴ１!P18),"表示不可")</f>
        <v>表示不可</v>
      </c>
      <c r="R63" s="480"/>
      <c r="S63" s="481"/>
      <c r="T63" s="482"/>
      <c r="U63" s="483"/>
      <c r="Y63" s="258"/>
      <c r="Z63" s="240"/>
      <c r="AA63" s="251"/>
    </row>
    <row r="64" spans="1:27" ht="15.75" customHeight="1">
      <c r="A64">
        <v>14</v>
      </c>
      <c r="B64" s="464" t="str">
        <f t="shared" si="0"/>
        <v/>
      </c>
      <c r="C64" s="465" t="str">
        <f>IF($C$26=TRUE,(Ⅴ１!B19),"表示不可")</f>
        <v>表示不可</v>
      </c>
      <c r="D64" s="466" t="str">
        <f>IF($C$26=TRUE,(Ⅴ１!C19),"表示不可")</f>
        <v>表示不可</v>
      </c>
      <c r="E64" s="466" t="str">
        <f>IF($C$26=TRUE,(Ⅴ１!D19),"表示不可")</f>
        <v>表示不可</v>
      </c>
      <c r="F64" s="467" t="str">
        <f>IF($C$26=TRUE,(Ⅴ１!E19),"表示不可")</f>
        <v>表示不可</v>
      </c>
      <c r="G64" s="468" t="str">
        <f>IF($C$26=TRUE,(Ⅴ１!F19),"表示不可")</f>
        <v>表示不可</v>
      </c>
      <c r="H64" s="469" t="str">
        <f t="shared" si="1"/>
        <v/>
      </c>
      <c r="I64" s="474" t="str">
        <f>IF($C$26=TRUE,(Ⅴ１!H19),"表示不可")</f>
        <v>表示不可</v>
      </c>
      <c r="J64" s="471" t="str">
        <f>IF($C$26=TRUE,(Ⅴ１!I19),"表示不可")</f>
        <v>表示不可</v>
      </c>
      <c r="K64" s="479" t="str">
        <f>IF($C$26=TRUE,(Ⅴ１!J19),"表示不可")</f>
        <v>表示不可</v>
      </c>
      <c r="L64" s="473" t="str">
        <f t="shared" si="2"/>
        <v/>
      </c>
      <c r="M64" s="466" t="str">
        <f>IF($C$26=TRUE,(Ⅴ１!L19),"表示不可")</f>
        <v>表示不可</v>
      </c>
      <c r="N64" s="474" t="str">
        <f>IF($C$26=TRUE,(Ⅴ１!M19),"表示不可")</f>
        <v>表示不可</v>
      </c>
      <c r="O64" s="677" t="str">
        <f>IF($C$26=TRUE,(Ⅴ１!N19),"表示不可")</f>
        <v>表示不可</v>
      </c>
      <c r="P64" s="677" t="str">
        <f>IF($C$26=TRUE,(Ⅴ１!O19),"表示不可")</f>
        <v>表示不可</v>
      </c>
      <c r="Q64" s="678" t="str">
        <f>IF($C$26=TRUE,(Ⅴ１!P19),"表示不可")</f>
        <v>表示不可</v>
      </c>
      <c r="R64" s="480"/>
      <c r="S64" s="481"/>
      <c r="T64" s="480"/>
      <c r="U64" s="483"/>
      <c r="Y64" s="258"/>
      <c r="Z64" s="240"/>
      <c r="AA64" s="251"/>
    </row>
    <row r="65" spans="1:38" ht="15.75" customHeight="1" thickBot="1">
      <c r="A65">
        <v>15</v>
      </c>
      <c r="B65" s="486" t="str">
        <f t="shared" si="0"/>
        <v/>
      </c>
      <c r="C65" s="487" t="str">
        <f>IF($C$26=TRUE,(Ⅴ１!B20),"表示不可")</f>
        <v>表示不可</v>
      </c>
      <c r="D65" s="488" t="str">
        <f>IF($C$26=TRUE,(Ⅴ１!C20),"表示不可")</f>
        <v>表示不可</v>
      </c>
      <c r="E65" s="488" t="str">
        <f>IF($C$26=TRUE,(Ⅴ１!D20),"表示不可")</f>
        <v>表示不可</v>
      </c>
      <c r="F65" s="489" t="str">
        <f>IF($C$26=TRUE,(Ⅴ１!E20),"表示不可")</f>
        <v>表示不可</v>
      </c>
      <c r="G65" s="490" t="str">
        <f>IF($C$26=TRUE,(Ⅴ１!F20),"表示不可")</f>
        <v>表示不可</v>
      </c>
      <c r="H65" s="491" t="str">
        <f t="shared" si="1"/>
        <v/>
      </c>
      <c r="I65" s="492" t="str">
        <f>IF($C$26=TRUE,(Ⅴ１!H20),"表示不可")</f>
        <v>表示不可</v>
      </c>
      <c r="J65" s="493" t="str">
        <f>IF($C$26=TRUE,(Ⅴ１!I20),"表示不可")</f>
        <v>表示不可</v>
      </c>
      <c r="K65" s="494" t="str">
        <f>IF($C$26=TRUE,(Ⅴ１!J20),"表示不可")</f>
        <v>表示不可</v>
      </c>
      <c r="L65" s="495" t="str">
        <f t="shared" si="2"/>
        <v/>
      </c>
      <c r="M65" s="488" t="str">
        <f>IF($C$26=TRUE,(Ⅴ１!L20),"表示不可")</f>
        <v>表示不可</v>
      </c>
      <c r="N65" s="492" t="str">
        <f>IF($C$26=TRUE,(Ⅴ１!M20),"表示不可")</f>
        <v>表示不可</v>
      </c>
      <c r="O65" s="683" t="str">
        <f>IF($C$26=TRUE,(Ⅴ１!N20),"表示不可")</f>
        <v>表示不可</v>
      </c>
      <c r="P65" s="683" t="str">
        <f>IF($C$26=TRUE,(Ⅴ１!O20),"表示不可")</f>
        <v>表示不可</v>
      </c>
      <c r="Q65" s="684" t="str">
        <f>IF($C$26=TRUE,(Ⅴ１!P20),"表示不可")</f>
        <v>表示不可</v>
      </c>
      <c r="R65" s="496"/>
      <c r="S65" s="497"/>
      <c r="T65" s="496"/>
      <c r="U65" s="499"/>
      <c r="Y65" s="258"/>
      <c r="Z65" s="240"/>
      <c r="AA65" s="251"/>
    </row>
    <row r="66" spans="1:38" ht="15.75" customHeight="1">
      <c r="A66">
        <v>16</v>
      </c>
      <c r="B66" s="500" t="str">
        <f t="shared" si="0"/>
        <v/>
      </c>
      <c r="C66" s="501" t="str">
        <f>IF($C$26=TRUE,(Ⅴ１!B21),"表示不可")</f>
        <v>表示不可</v>
      </c>
      <c r="D66" s="502" t="str">
        <f>IF($C$26=TRUE,(Ⅴ１!C21),"表示不可")</f>
        <v>表示不可</v>
      </c>
      <c r="E66" s="502" t="str">
        <f>IF($C$26=TRUE,(Ⅴ１!D21),"表示不可")</f>
        <v>表示不可</v>
      </c>
      <c r="F66" s="503" t="str">
        <f>IF($C$26=TRUE,(Ⅴ１!E21),"表示不可")</f>
        <v>表示不可</v>
      </c>
      <c r="G66" s="504" t="str">
        <f>IF($C$26=TRUE,(Ⅴ１!F21),"表示不可")</f>
        <v>表示不可</v>
      </c>
      <c r="H66" s="505" t="str">
        <f t="shared" si="1"/>
        <v/>
      </c>
      <c r="I66" s="506" t="str">
        <f>IF($C$26=TRUE,(Ⅴ１!H21),"表示不可")</f>
        <v>表示不可</v>
      </c>
      <c r="J66" s="507" t="str">
        <f>IF($C$26=TRUE,(Ⅴ１!I21),"表示不可")</f>
        <v>表示不可</v>
      </c>
      <c r="K66" s="508" t="str">
        <f>IF($C$26=TRUE,(Ⅴ１!J21),"表示不可")</f>
        <v>表示不可</v>
      </c>
      <c r="L66" s="509" t="str">
        <f t="shared" si="2"/>
        <v/>
      </c>
      <c r="M66" s="502" t="str">
        <f>IF($C$26=TRUE,(Ⅴ１!L21),"表示不可")</f>
        <v>表示不可</v>
      </c>
      <c r="N66" s="506" t="str">
        <f>IF($C$26=TRUE,(Ⅴ１!M21),"表示不可")</f>
        <v>表示不可</v>
      </c>
      <c r="O66" s="681" t="str">
        <f>IF($C$26=TRUE,(Ⅴ１!N21),"表示不可")</f>
        <v>表示不可</v>
      </c>
      <c r="P66" s="681" t="str">
        <f>IF($C$26=TRUE,(Ⅴ１!O21),"表示不可")</f>
        <v>表示不可</v>
      </c>
      <c r="Q66" s="682" t="str">
        <f>IF($C$26=TRUE,(Ⅴ１!P21),"表示不可")</f>
        <v>表示不可</v>
      </c>
      <c r="R66" s="510"/>
      <c r="S66" s="511"/>
      <c r="T66" s="510"/>
      <c r="U66" s="513"/>
      <c r="Y66" s="258"/>
      <c r="Z66" s="240"/>
      <c r="AA66" s="251"/>
    </row>
    <row r="67" spans="1:38" ht="15.75" customHeight="1">
      <c r="A67">
        <v>17</v>
      </c>
      <c r="B67" s="464" t="str">
        <f t="shared" si="0"/>
        <v/>
      </c>
      <c r="C67" s="465" t="str">
        <f>IF($C$26=TRUE,(Ⅴ１!B22),"表示不可")</f>
        <v>表示不可</v>
      </c>
      <c r="D67" s="466" t="str">
        <f>IF($C$26=TRUE,(Ⅴ１!C22),"表示不可")</f>
        <v>表示不可</v>
      </c>
      <c r="E67" s="466" t="str">
        <f>IF($C$26=TRUE,(Ⅴ１!D22),"表示不可")</f>
        <v>表示不可</v>
      </c>
      <c r="F67" s="467" t="str">
        <f>IF($C$26=TRUE,(Ⅴ１!E22),"表示不可")</f>
        <v>表示不可</v>
      </c>
      <c r="G67" s="468" t="str">
        <f>IF($C$26=TRUE,(Ⅴ１!F22),"表示不可")</f>
        <v>表示不可</v>
      </c>
      <c r="H67" s="469" t="str">
        <f t="shared" si="1"/>
        <v/>
      </c>
      <c r="I67" s="474" t="str">
        <f>IF($C$26=TRUE,(Ⅴ１!H22),"表示不可")</f>
        <v>表示不可</v>
      </c>
      <c r="J67" s="471" t="str">
        <f>IF($C$26=TRUE,(Ⅴ１!I22),"表示不可")</f>
        <v>表示不可</v>
      </c>
      <c r="K67" s="479" t="str">
        <f>IF($C$26=TRUE,(Ⅴ１!J22),"表示不可")</f>
        <v>表示不可</v>
      </c>
      <c r="L67" s="473" t="str">
        <f t="shared" si="2"/>
        <v/>
      </c>
      <c r="M67" s="466" t="str">
        <f>IF($C$26=TRUE,(Ⅴ１!L22),"表示不可")</f>
        <v>表示不可</v>
      </c>
      <c r="N67" s="474" t="str">
        <f>IF($C$26=TRUE,(Ⅴ１!M22),"表示不可")</f>
        <v>表示不可</v>
      </c>
      <c r="O67" s="677" t="str">
        <f>IF($C$26=TRUE,(Ⅴ１!N22),"表示不可")</f>
        <v>表示不可</v>
      </c>
      <c r="P67" s="677" t="str">
        <f>IF($C$26=TRUE,(Ⅴ１!O22),"表示不可")</f>
        <v>表示不可</v>
      </c>
      <c r="Q67" s="678" t="str">
        <f>IF($C$26=TRUE,(Ⅴ１!P22),"表示不可")</f>
        <v>表示不可</v>
      </c>
      <c r="R67" s="480"/>
      <c r="S67" s="481"/>
      <c r="T67" s="480"/>
      <c r="U67" s="483"/>
      <c r="Y67" s="258"/>
      <c r="Z67" s="240"/>
      <c r="AA67" s="251"/>
    </row>
    <row r="68" spans="1:38" ht="15.75" customHeight="1">
      <c r="A68">
        <v>18</v>
      </c>
      <c r="B68" s="464" t="str">
        <f t="shared" si="0"/>
        <v/>
      </c>
      <c r="C68" s="465" t="str">
        <f>IF($C$26=TRUE,(Ⅴ１!B23),"表示不可")</f>
        <v>表示不可</v>
      </c>
      <c r="D68" s="466" t="str">
        <f>IF($C$26=TRUE,(Ⅴ１!C23),"表示不可")</f>
        <v>表示不可</v>
      </c>
      <c r="E68" s="466" t="str">
        <f>IF($C$26=TRUE,(Ⅴ１!D23),"表示不可")</f>
        <v>表示不可</v>
      </c>
      <c r="F68" s="467" t="str">
        <f>IF($C$26=TRUE,(Ⅴ１!E23),"表示不可")</f>
        <v>表示不可</v>
      </c>
      <c r="G68" s="468" t="str">
        <f>IF($C$26=TRUE,(Ⅴ１!F23),"表示不可")</f>
        <v>表示不可</v>
      </c>
      <c r="H68" s="469" t="str">
        <f t="shared" si="1"/>
        <v/>
      </c>
      <c r="I68" s="474" t="str">
        <f>IF($C$26=TRUE,(Ⅴ１!H23),"表示不可")</f>
        <v>表示不可</v>
      </c>
      <c r="J68" s="471" t="str">
        <f>IF($C$26=TRUE,(Ⅴ１!I23),"表示不可")</f>
        <v>表示不可</v>
      </c>
      <c r="K68" s="479" t="str">
        <f>IF($C$26=TRUE,(Ⅴ１!J23),"表示不可")</f>
        <v>表示不可</v>
      </c>
      <c r="L68" s="473" t="str">
        <f t="shared" si="2"/>
        <v/>
      </c>
      <c r="M68" s="466" t="str">
        <f>IF($C$26=TRUE,(Ⅴ１!L23),"表示不可")</f>
        <v>表示不可</v>
      </c>
      <c r="N68" s="474" t="str">
        <f>IF($C$26=TRUE,(Ⅴ１!M23),"表示不可")</f>
        <v>表示不可</v>
      </c>
      <c r="O68" s="677" t="str">
        <f>IF($C$26=TRUE,(Ⅴ１!N23),"表示不可")</f>
        <v>表示不可</v>
      </c>
      <c r="P68" s="677" t="str">
        <f>IF($C$26=TRUE,(Ⅴ１!O23),"表示不可")</f>
        <v>表示不可</v>
      </c>
      <c r="Q68" s="678" t="str">
        <f>IF($C$26=TRUE,(Ⅴ１!P23),"表示不可")</f>
        <v>表示不可</v>
      </c>
      <c r="R68" s="480"/>
      <c r="S68" s="481"/>
      <c r="T68" s="480"/>
      <c r="U68" s="483"/>
      <c r="Y68" s="258"/>
      <c r="Z68" s="240"/>
      <c r="AA68" s="251"/>
    </row>
    <row r="69" spans="1:38" ht="15.75" customHeight="1">
      <c r="A69">
        <v>19</v>
      </c>
      <c r="B69" s="464" t="str">
        <f t="shared" si="0"/>
        <v/>
      </c>
      <c r="C69" s="465" t="str">
        <f>IF($C$26=TRUE,(Ⅴ１!B24),"表示不可")</f>
        <v>表示不可</v>
      </c>
      <c r="D69" s="466" t="str">
        <f>IF($C$26=TRUE,(Ⅴ１!C24),"表示不可")</f>
        <v>表示不可</v>
      </c>
      <c r="E69" s="466" t="str">
        <f>IF($C$26=TRUE,(Ⅴ１!D24),"表示不可")</f>
        <v>表示不可</v>
      </c>
      <c r="F69" s="467" t="str">
        <f>IF($C$26=TRUE,(Ⅴ１!E24),"表示不可")</f>
        <v>表示不可</v>
      </c>
      <c r="G69" s="468" t="str">
        <f>IF($C$26=TRUE,(Ⅴ１!F24),"表示不可")</f>
        <v>表示不可</v>
      </c>
      <c r="H69" s="469" t="str">
        <f t="shared" si="1"/>
        <v/>
      </c>
      <c r="I69" s="474" t="str">
        <f>IF($C$26=TRUE,(Ⅴ１!H24),"表示不可")</f>
        <v>表示不可</v>
      </c>
      <c r="J69" s="471" t="str">
        <f>IF($C$26=TRUE,(Ⅴ１!I24),"表示不可")</f>
        <v>表示不可</v>
      </c>
      <c r="K69" s="479" t="str">
        <f>IF($C$26=TRUE,(Ⅴ１!J24),"表示不可")</f>
        <v>表示不可</v>
      </c>
      <c r="L69" s="473" t="str">
        <f t="shared" si="2"/>
        <v/>
      </c>
      <c r="M69" s="466" t="str">
        <f>IF($C$26=TRUE,(Ⅴ１!L24),"表示不可")</f>
        <v>表示不可</v>
      </c>
      <c r="N69" s="474" t="str">
        <f>IF($C$26=TRUE,(Ⅴ１!M24),"表示不可")</f>
        <v>表示不可</v>
      </c>
      <c r="O69" s="677" t="str">
        <f>IF($C$26=TRUE,(Ⅴ１!N24),"表示不可")</f>
        <v>表示不可</v>
      </c>
      <c r="P69" s="677" t="str">
        <f>IF($C$26=TRUE,(Ⅴ１!O24),"表示不可")</f>
        <v>表示不可</v>
      </c>
      <c r="Q69" s="678" t="str">
        <f>IF($C$26=TRUE,(Ⅴ１!P24),"表示不可")</f>
        <v>表示不可</v>
      </c>
      <c r="R69" s="480"/>
      <c r="S69" s="481"/>
      <c r="T69" s="480"/>
      <c r="U69" s="483"/>
      <c r="Y69" s="258"/>
      <c r="Z69" s="240"/>
      <c r="AA69" s="251"/>
    </row>
    <row r="70" spans="1:38" ht="15.75" customHeight="1" thickBot="1">
      <c r="A70">
        <v>20</v>
      </c>
      <c r="B70" s="514" t="str">
        <f t="shared" si="0"/>
        <v/>
      </c>
      <c r="C70" s="515" t="str">
        <f>IF($C$26=TRUE,(Ⅴ１!B25),"表示不可")</f>
        <v>表示不可</v>
      </c>
      <c r="D70" s="516" t="str">
        <f>IF($C$26=TRUE,(Ⅴ１!C25),"表示不可")</f>
        <v>表示不可</v>
      </c>
      <c r="E70" s="516" t="str">
        <f>IF($C$26=TRUE,(Ⅴ１!D25),"表示不可")</f>
        <v>表示不可</v>
      </c>
      <c r="F70" s="517" t="str">
        <f>IF($C$26=TRUE,(Ⅴ１!E25),"表示不可")</f>
        <v>表示不可</v>
      </c>
      <c r="G70" s="518" t="str">
        <f>IF($C$26=TRUE,(Ⅴ１!F25),"表示不可")</f>
        <v>表示不可</v>
      </c>
      <c r="H70" s="519" t="str">
        <f t="shared" si="1"/>
        <v/>
      </c>
      <c r="I70" s="520" t="str">
        <f>IF($C$26=TRUE,(Ⅴ１!H25),"表示不可")</f>
        <v>表示不可</v>
      </c>
      <c r="J70" s="521" t="str">
        <f>IF($C$26=TRUE,(Ⅴ１!I25),"表示不可")</f>
        <v>表示不可</v>
      </c>
      <c r="K70" s="522" t="str">
        <f>IF($C$26=TRUE,(Ⅴ１!J25),"表示不可")</f>
        <v>表示不可</v>
      </c>
      <c r="L70" s="523" t="str">
        <f t="shared" si="2"/>
        <v/>
      </c>
      <c r="M70" s="516" t="str">
        <f>IF($C$26=TRUE,(Ⅴ１!L25),"表示不可")</f>
        <v>表示不可</v>
      </c>
      <c r="N70" s="520" t="str">
        <f>IF($C$26=TRUE,(Ⅴ１!M25),"表示不可")</f>
        <v>表示不可</v>
      </c>
      <c r="O70" s="685" t="str">
        <f>IF($C$26=TRUE,(Ⅴ１!N25),"表示不可")</f>
        <v>表示不可</v>
      </c>
      <c r="P70" s="685" t="str">
        <f>IF($C$26=TRUE,(Ⅴ１!O25),"表示不可")</f>
        <v>表示不可</v>
      </c>
      <c r="Q70" s="686" t="str">
        <f>IF($C$26=TRUE,(Ⅴ１!P25),"表示不可")</f>
        <v>表示不可</v>
      </c>
      <c r="R70" s="496"/>
      <c r="S70" s="497"/>
      <c r="T70" s="496"/>
      <c r="U70" s="499"/>
      <c r="Y70" s="258"/>
      <c r="Z70" s="240"/>
      <c r="AA70" s="251"/>
    </row>
    <row r="71" spans="1:38" ht="15.75" customHeight="1" thickTop="1">
      <c r="A71">
        <v>21</v>
      </c>
      <c r="B71" s="532" t="str">
        <f>IF($C$4="", "",$C$4)</f>
        <v/>
      </c>
      <c r="C71" s="465" t="str">
        <f>IF($C$26=TRUE,(Ⅴ１!B26),"表示不可")</f>
        <v>表示不可</v>
      </c>
      <c r="D71" s="466" t="str">
        <f>IF($C$26=TRUE,(Ⅴ１!C26),"表示不可")</f>
        <v>表示不可</v>
      </c>
      <c r="E71" s="466" t="str">
        <f>IF($C$26=TRUE,(Ⅴ１!D26),"表示不可")</f>
        <v>表示不可</v>
      </c>
      <c r="F71" s="467" t="str">
        <f>IF($C$26=TRUE,(Ⅴ１!E26),"表示不可")</f>
        <v>表示不可</v>
      </c>
      <c r="G71" s="504" t="str">
        <f>IF($C$26=TRUE,(Ⅴ１!F26),"表示不可")</f>
        <v>表示不可</v>
      </c>
      <c r="H71" s="471" t="str">
        <f>IF(C71="アナウンス","記入→","")</f>
        <v/>
      </c>
      <c r="I71" s="506" t="str">
        <f>IF($C$26=TRUE,(Ⅴ１!H26),"表示不可")</f>
        <v>表示不可</v>
      </c>
      <c r="J71" s="507" t="str">
        <f>IF($C$26=TRUE,(Ⅴ１!I26),"表示不可")</f>
        <v>表示不可</v>
      </c>
      <c r="K71" s="508" t="str">
        <f>IF($C$26=TRUE,(Ⅴ１!J26),"表示不可")</f>
        <v>表示不可</v>
      </c>
      <c r="L71" s="533" t="str">
        <f>IF(C71="朗読","記入→","")</f>
        <v/>
      </c>
      <c r="M71" s="502" t="str">
        <f>IF($C$26=TRUE,(Ⅴ１!L26),"表示不可")</f>
        <v>表示不可</v>
      </c>
      <c r="N71" s="474" t="str">
        <f>IF($C$26=TRUE,(Ⅴ１!M26),"表示不可")</f>
        <v>表示不可</v>
      </c>
      <c r="O71" s="677" t="str">
        <f>IF($C$26=TRUE,(Ⅴ１!N26),"表示不可")</f>
        <v>表示不可</v>
      </c>
      <c r="P71" s="677" t="str">
        <f>IF($C$26=TRUE,(Ⅴ１!O26),"表示不可")</f>
        <v>表示不可</v>
      </c>
      <c r="Q71" s="678" t="str">
        <f>IF($C$26=TRUE,(Ⅴ１!P26),"表示不可")</f>
        <v>表示不可</v>
      </c>
      <c r="R71" s="475"/>
      <c r="S71" s="476"/>
      <c r="T71" s="477"/>
      <c r="U71" s="478"/>
      <c r="Y71" s="240"/>
      <c r="Z71" s="240"/>
      <c r="AA71" s="251"/>
    </row>
    <row r="72" spans="1:38" ht="15.75" customHeight="1">
      <c r="A72">
        <v>22</v>
      </c>
      <c r="B72" s="532" t="str">
        <f t="shared" ref="B72:B90" si="3">IF($C$4="", "",$C$4)</f>
        <v/>
      </c>
      <c r="C72" s="465" t="str">
        <f>IF($C$26=TRUE,(Ⅴ１!B27),"表示不可")</f>
        <v>表示不可</v>
      </c>
      <c r="D72" s="466" t="str">
        <f>IF($C$26=TRUE,(Ⅴ１!C27),"表示不可")</f>
        <v>表示不可</v>
      </c>
      <c r="E72" s="466" t="str">
        <f>IF($C$26=TRUE,(Ⅴ１!D27),"表示不可")</f>
        <v>表示不可</v>
      </c>
      <c r="F72" s="467" t="str">
        <f>IF($C$26=TRUE,(Ⅴ１!E27),"表示不可")</f>
        <v>表示不可</v>
      </c>
      <c r="G72" s="468" t="str">
        <f>IF($C$26=TRUE,(Ⅴ１!F27),"表示不可")</f>
        <v>表示不可</v>
      </c>
      <c r="H72" s="471" t="str">
        <f t="shared" ref="H72:H90" si="4">IF(C72="アナウンス","記入→","")</f>
        <v/>
      </c>
      <c r="I72" s="474" t="str">
        <f>IF($C$26=TRUE,(Ⅴ１!H27),"表示不可")</f>
        <v>表示不可</v>
      </c>
      <c r="J72" s="471" t="str">
        <f>IF($C$26=TRUE,(Ⅴ１!I27),"表示不可")</f>
        <v>表示不可</v>
      </c>
      <c r="K72" s="479" t="str">
        <f>IF($C$26=TRUE,(Ⅴ１!J27),"表示不可")</f>
        <v>表示不可</v>
      </c>
      <c r="L72" s="535" t="str">
        <f t="shared" ref="L72:L90" si="5">IF(C72="朗読","記入→","")</f>
        <v/>
      </c>
      <c r="M72" s="466" t="str">
        <f>IF($C$26=TRUE,(Ⅴ１!L27),"表示不可")</f>
        <v>表示不可</v>
      </c>
      <c r="N72" s="474" t="str">
        <f>IF($C$26=TRUE,(Ⅴ１!M27),"表示不可")</f>
        <v>表示不可</v>
      </c>
      <c r="O72" s="677" t="str">
        <f>IF($C$26=TRUE,(Ⅴ１!N27),"表示不可")</f>
        <v>表示不可</v>
      </c>
      <c r="P72" s="677" t="str">
        <f>IF($C$26=TRUE,(Ⅴ１!O27),"表示不可")</f>
        <v>表示不可</v>
      </c>
      <c r="Q72" s="678" t="str">
        <f>IF($C$26=TRUE,(Ⅴ１!P27),"表示不可")</f>
        <v>表示不可</v>
      </c>
      <c r="R72" s="480"/>
      <c r="S72" s="481"/>
      <c r="T72" s="482"/>
      <c r="U72" s="483"/>
      <c r="Y72" s="240"/>
      <c r="AA72" s="251"/>
    </row>
    <row r="73" spans="1:38" ht="15.75" customHeight="1">
      <c r="A73">
        <v>23</v>
      </c>
      <c r="B73" s="532" t="str">
        <f t="shared" si="3"/>
        <v/>
      </c>
      <c r="C73" s="465" t="str">
        <f>IF($C$26=TRUE,(Ⅴ１!B28),"表示不可")</f>
        <v>表示不可</v>
      </c>
      <c r="D73" s="466" t="str">
        <f>IF($C$26=TRUE,(Ⅴ１!C28),"表示不可")</f>
        <v>表示不可</v>
      </c>
      <c r="E73" s="466" t="str">
        <f>IF($C$26=TRUE,(Ⅴ１!D28),"表示不可")</f>
        <v>表示不可</v>
      </c>
      <c r="F73" s="467" t="str">
        <f>IF($C$26=TRUE,(Ⅴ１!E28),"表示不可")</f>
        <v>表示不可</v>
      </c>
      <c r="G73" s="468" t="str">
        <f>IF($C$26=TRUE,(Ⅴ１!F28),"表示不可")</f>
        <v>表示不可</v>
      </c>
      <c r="H73" s="471" t="str">
        <f t="shared" si="4"/>
        <v/>
      </c>
      <c r="I73" s="474" t="str">
        <f>IF($C$26=TRUE,(Ⅴ１!H28),"表示不可")</f>
        <v>表示不可</v>
      </c>
      <c r="J73" s="471" t="str">
        <f>IF($C$26=TRUE,(Ⅴ１!I28),"表示不可")</f>
        <v>表示不可</v>
      </c>
      <c r="K73" s="479" t="str">
        <f>IF($C$26=TRUE,(Ⅴ１!J28),"表示不可")</f>
        <v>表示不可</v>
      </c>
      <c r="L73" s="535" t="str">
        <f t="shared" si="5"/>
        <v/>
      </c>
      <c r="M73" s="466" t="str">
        <f>IF($C$26=TRUE,(Ⅴ１!L28),"表示不可")</f>
        <v>表示不可</v>
      </c>
      <c r="N73" s="474" t="str">
        <f>IF($C$26=TRUE,(Ⅴ１!M28),"表示不可")</f>
        <v>表示不可</v>
      </c>
      <c r="O73" s="677" t="str">
        <f>IF($C$26=TRUE,(Ⅴ１!N28),"表示不可")</f>
        <v>表示不可</v>
      </c>
      <c r="P73" s="677" t="str">
        <f>IF($C$26=TRUE,(Ⅴ１!O28),"表示不可")</f>
        <v>表示不可</v>
      </c>
      <c r="Q73" s="678" t="str">
        <f>IF($C$26=TRUE,(Ⅴ１!P28),"表示不可")</f>
        <v>表示不可</v>
      </c>
      <c r="R73" s="480"/>
      <c r="S73" s="481"/>
      <c r="T73" s="482"/>
      <c r="U73" s="483"/>
      <c r="Y73" s="240"/>
      <c r="AA73" s="251"/>
    </row>
    <row r="74" spans="1:38" ht="15.75" customHeight="1">
      <c r="A74">
        <v>24</v>
      </c>
      <c r="B74" s="532" t="str">
        <f t="shared" si="3"/>
        <v/>
      </c>
      <c r="C74" s="465" t="str">
        <f>IF($C$26=TRUE,(Ⅴ１!B29),"表示不可")</f>
        <v>表示不可</v>
      </c>
      <c r="D74" s="466" t="str">
        <f>IF($C$26=TRUE,(Ⅴ１!C29),"表示不可")</f>
        <v>表示不可</v>
      </c>
      <c r="E74" s="466" t="str">
        <f>IF($C$26=TRUE,(Ⅴ１!D29),"表示不可")</f>
        <v>表示不可</v>
      </c>
      <c r="F74" s="467" t="str">
        <f>IF($C$26=TRUE,(Ⅴ１!E29),"表示不可")</f>
        <v>表示不可</v>
      </c>
      <c r="G74" s="468" t="str">
        <f>IF($C$26=TRUE,(Ⅴ１!F29),"表示不可")</f>
        <v>表示不可</v>
      </c>
      <c r="H74" s="471" t="str">
        <f t="shared" si="4"/>
        <v/>
      </c>
      <c r="I74" s="474" t="str">
        <f>IF($C$26=TRUE,(Ⅴ１!H29),"表示不可")</f>
        <v>表示不可</v>
      </c>
      <c r="J74" s="471" t="str">
        <f>IF($C$26=TRUE,(Ⅴ１!I29),"表示不可")</f>
        <v>表示不可</v>
      </c>
      <c r="K74" s="479" t="str">
        <f>IF($C$26=TRUE,(Ⅴ１!J29),"表示不可")</f>
        <v>表示不可</v>
      </c>
      <c r="L74" s="535" t="str">
        <f t="shared" si="5"/>
        <v/>
      </c>
      <c r="M74" s="466" t="str">
        <f>IF($C$26=TRUE,(Ⅴ１!L29),"表示不可")</f>
        <v>表示不可</v>
      </c>
      <c r="N74" s="474" t="str">
        <f>IF($C$26=TRUE,(Ⅴ１!M29),"表示不可")</f>
        <v>表示不可</v>
      </c>
      <c r="O74" s="677" t="str">
        <f>IF($C$26=TRUE,(Ⅴ１!N29),"表示不可")</f>
        <v>表示不可</v>
      </c>
      <c r="P74" s="677" t="str">
        <f>IF($C$26=TRUE,(Ⅴ１!O29),"表示不可")</f>
        <v>表示不可</v>
      </c>
      <c r="Q74" s="678" t="str">
        <f>IF($C$26=TRUE,(Ⅴ１!P29),"表示不可")</f>
        <v>表示不可</v>
      </c>
      <c r="R74" s="480"/>
      <c r="S74" s="481"/>
      <c r="T74" s="482"/>
      <c r="U74" s="484"/>
      <c r="X74" s="485"/>
      <c r="Y74" s="485"/>
      <c r="AA74" s="251"/>
    </row>
    <row r="75" spans="1:38" ht="15.75" customHeight="1" thickBot="1">
      <c r="A75">
        <v>25</v>
      </c>
      <c r="B75" s="536" t="str">
        <f t="shared" si="3"/>
        <v/>
      </c>
      <c r="C75" s="487" t="str">
        <f>IF($C$26=TRUE,(Ⅴ１!B30),"表示不可")</f>
        <v>表示不可</v>
      </c>
      <c r="D75" s="488" t="str">
        <f>IF($C$26=TRUE,(Ⅴ１!C30),"表示不可")</f>
        <v>表示不可</v>
      </c>
      <c r="E75" s="488" t="str">
        <f>IF($C$26=TRUE,(Ⅴ１!D30),"表示不可")</f>
        <v>表示不可</v>
      </c>
      <c r="F75" s="489" t="str">
        <f>IF($C$26=TRUE,(Ⅴ１!E30),"表示不可")</f>
        <v>表示不可</v>
      </c>
      <c r="G75" s="490" t="str">
        <f>IF($C$26=TRUE,(Ⅴ１!F30),"表示不可")</f>
        <v>表示不可</v>
      </c>
      <c r="H75" s="493" t="str">
        <f t="shared" si="4"/>
        <v/>
      </c>
      <c r="I75" s="492" t="str">
        <f>IF($C$26=TRUE,(Ⅴ１!H30),"表示不可")</f>
        <v>表示不可</v>
      </c>
      <c r="J75" s="493" t="str">
        <f>IF($C$26=TRUE,(Ⅴ１!I30),"表示不可")</f>
        <v>表示不可</v>
      </c>
      <c r="K75" s="494" t="str">
        <f>IF($C$26=TRUE,(Ⅴ１!J30),"表示不可")</f>
        <v>表示不可</v>
      </c>
      <c r="L75" s="537" t="str">
        <f t="shared" si="5"/>
        <v/>
      </c>
      <c r="M75" s="488" t="str">
        <f>IF($C$26=TRUE,(Ⅴ１!L30),"表示不可")</f>
        <v>表示不可</v>
      </c>
      <c r="N75" s="492" t="str">
        <f>IF($C$26=TRUE,(Ⅴ１!M30),"表示不可")</f>
        <v>表示不可</v>
      </c>
      <c r="O75" s="683" t="str">
        <f>IF($C$26=TRUE,(Ⅴ１!N30),"表示不可")</f>
        <v>表示不可</v>
      </c>
      <c r="P75" s="683" t="str">
        <f>IF($C$26=TRUE,(Ⅴ１!O30),"表示不可")</f>
        <v>表示不可</v>
      </c>
      <c r="Q75" s="684" t="str">
        <f>IF($C$26=TRUE,(Ⅴ１!P30),"表示不可")</f>
        <v>表示不可</v>
      </c>
      <c r="R75" s="496"/>
      <c r="S75" s="497"/>
      <c r="T75" s="498"/>
      <c r="U75" s="499"/>
      <c r="Y75" s="240"/>
      <c r="AA75" s="251"/>
    </row>
    <row r="76" spans="1:38" ht="15.75" customHeight="1">
      <c r="A76">
        <v>26</v>
      </c>
      <c r="B76" s="538" t="str">
        <f t="shared" si="3"/>
        <v/>
      </c>
      <c r="C76" s="501" t="str">
        <f>IF($C$26=TRUE,(Ⅴ１!B31),"表示不可")</f>
        <v>表示不可</v>
      </c>
      <c r="D76" s="502" t="str">
        <f>IF($C$26=TRUE,(Ⅴ１!C31),"表示不可")</f>
        <v>表示不可</v>
      </c>
      <c r="E76" s="502" t="str">
        <f>IF($C$26=TRUE,(Ⅴ１!D31),"表示不可")</f>
        <v>表示不可</v>
      </c>
      <c r="F76" s="503" t="str">
        <f>IF($C$26=TRUE,(Ⅴ１!E31),"表示不可")</f>
        <v>表示不可</v>
      </c>
      <c r="G76" s="504" t="str">
        <f>IF($C$26=TRUE,(Ⅴ１!F31),"表示不可")</f>
        <v>表示不可</v>
      </c>
      <c r="H76" s="507" t="str">
        <f t="shared" si="4"/>
        <v/>
      </c>
      <c r="I76" s="506" t="str">
        <f>IF($C$26=TRUE,(Ⅴ１!H31),"表示不可")</f>
        <v>表示不可</v>
      </c>
      <c r="J76" s="507" t="str">
        <f>IF($C$26=TRUE,(Ⅴ１!I31),"表示不可")</f>
        <v>表示不可</v>
      </c>
      <c r="K76" s="508" t="str">
        <f>IF($C$26=TRUE,(Ⅴ１!J31),"表示不可")</f>
        <v>表示不可</v>
      </c>
      <c r="L76" s="533" t="str">
        <f t="shared" si="5"/>
        <v/>
      </c>
      <c r="M76" s="502" t="str">
        <f>IF($C$26=TRUE,(Ⅴ１!L31),"表示不可")</f>
        <v>表示不可</v>
      </c>
      <c r="N76" s="506" t="str">
        <f>IF($C$26=TRUE,(Ⅴ１!M31),"表示不可")</f>
        <v>表示不可</v>
      </c>
      <c r="O76" s="681" t="str">
        <f>IF($C$26=TRUE,(Ⅴ１!N31),"表示不可")</f>
        <v>表示不可</v>
      </c>
      <c r="P76" s="681" t="str">
        <f>IF($C$26=TRUE,(Ⅴ１!O31),"表示不可")</f>
        <v>表示不可</v>
      </c>
      <c r="Q76" s="682" t="str">
        <f>IF($C$26=TRUE,(Ⅴ１!P31),"表示不可")</f>
        <v>表示不可</v>
      </c>
      <c r="R76" s="510"/>
      <c r="S76" s="511"/>
      <c r="T76" s="512"/>
      <c r="U76" s="513"/>
      <c r="Y76" s="240"/>
      <c r="AA76" s="251"/>
    </row>
    <row r="77" spans="1:38" ht="15.75" customHeight="1">
      <c r="A77">
        <v>27</v>
      </c>
      <c r="B77" s="532" t="str">
        <f t="shared" si="3"/>
        <v/>
      </c>
      <c r="C77" s="465" t="str">
        <f>IF($C$26=TRUE,(Ⅴ１!B32),"表示不可")</f>
        <v>表示不可</v>
      </c>
      <c r="D77" s="466" t="str">
        <f>IF($C$26=TRUE,(Ⅴ１!C32),"表示不可")</f>
        <v>表示不可</v>
      </c>
      <c r="E77" s="466" t="str">
        <f>IF($C$26=TRUE,(Ⅴ１!D32),"表示不可")</f>
        <v>表示不可</v>
      </c>
      <c r="F77" s="467" t="str">
        <f>IF($C$26=TRUE,(Ⅴ１!E32),"表示不可")</f>
        <v>表示不可</v>
      </c>
      <c r="G77" s="468" t="str">
        <f>IF($C$26=TRUE,(Ⅴ１!F32),"表示不可")</f>
        <v>表示不可</v>
      </c>
      <c r="H77" s="471" t="str">
        <f t="shared" si="4"/>
        <v/>
      </c>
      <c r="I77" s="474" t="str">
        <f>IF($C$26=TRUE,(Ⅴ１!H32),"表示不可")</f>
        <v>表示不可</v>
      </c>
      <c r="J77" s="471" t="str">
        <f>IF($C$26=TRUE,(Ⅴ１!I32),"表示不可")</f>
        <v>表示不可</v>
      </c>
      <c r="K77" s="479" t="str">
        <f>IF($C$26=TRUE,(Ⅴ１!J32),"表示不可")</f>
        <v>表示不可</v>
      </c>
      <c r="L77" s="535" t="str">
        <f t="shared" si="5"/>
        <v/>
      </c>
      <c r="M77" s="466" t="str">
        <f>IF($C$26=TRUE,(Ⅴ１!L32),"表示不可")</f>
        <v>表示不可</v>
      </c>
      <c r="N77" s="474" t="str">
        <f>IF($C$26=TRUE,(Ⅴ１!M32),"表示不可")</f>
        <v>表示不可</v>
      </c>
      <c r="O77" s="677" t="str">
        <f>IF($C$26=TRUE,(Ⅴ１!N32),"表示不可")</f>
        <v>表示不可</v>
      </c>
      <c r="P77" s="677" t="str">
        <f>IF($C$26=TRUE,(Ⅴ１!O32),"表示不可")</f>
        <v>表示不可</v>
      </c>
      <c r="Q77" s="678" t="str">
        <f>IF($C$26=TRUE,(Ⅴ１!P32),"表示不可")</f>
        <v>表示不可</v>
      </c>
      <c r="R77" s="480"/>
      <c r="S77" s="481"/>
      <c r="T77" s="482"/>
      <c r="U77" s="484"/>
      <c r="X77" s="485"/>
      <c r="Y77" s="485"/>
      <c r="AA77" s="251"/>
      <c r="AJ77"/>
      <c r="AK77"/>
      <c r="AL77"/>
    </row>
    <row r="78" spans="1:38" ht="15.75" customHeight="1">
      <c r="A78">
        <v>28</v>
      </c>
      <c r="B78" s="532" t="str">
        <f t="shared" si="3"/>
        <v/>
      </c>
      <c r="C78" s="465" t="str">
        <f>IF($C$26=TRUE,(Ⅴ１!B33),"表示不可")</f>
        <v>表示不可</v>
      </c>
      <c r="D78" s="466" t="str">
        <f>IF($C$26=TRUE,(Ⅴ１!C33),"表示不可")</f>
        <v>表示不可</v>
      </c>
      <c r="E78" s="466" t="str">
        <f>IF($C$26=TRUE,(Ⅴ１!D33),"表示不可")</f>
        <v>表示不可</v>
      </c>
      <c r="F78" s="467" t="str">
        <f>IF($C$26=TRUE,(Ⅴ１!E33),"表示不可")</f>
        <v>表示不可</v>
      </c>
      <c r="G78" s="468" t="str">
        <f>IF($C$26=TRUE,(Ⅴ１!F33),"表示不可")</f>
        <v>表示不可</v>
      </c>
      <c r="H78" s="471" t="str">
        <f t="shared" si="4"/>
        <v/>
      </c>
      <c r="I78" s="474" t="str">
        <f>IF($C$26=TRUE,(Ⅴ１!H33),"表示不可")</f>
        <v>表示不可</v>
      </c>
      <c r="J78" s="471" t="str">
        <f>IF($C$26=TRUE,(Ⅴ１!I33),"表示不可")</f>
        <v>表示不可</v>
      </c>
      <c r="K78" s="479" t="str">
        <f>IF($C$26=TRUE,(Ⅴ１!J33),"表示不可")</f>
        <v>表示不可</v>
      </c>
      <c r="L78" s="535" t="str">
        <f t="shared" si="5"/>
        <v/>
      </c>
      <c r="M78" s="466" t="str">
        <f>IF($C$26=TRUE,(Ⅴ１!L33),"表示不可")</f>
        <v>表示不可</v>
      </c>
      <c r="N78" s="474" t="str">
        <f>IF($C$26=TRUE,(Ⅴ１!M33),"表示不可")</f>
        <v>表示不可</v>
      </c>
      <c r="O78" s="677" t="str">
        <f>IF($C$26=TRUE,(Ⅴ１!N33),"表示不可")</f>
        <v>表示不可</v>
      </c>
      <c r="P78" s="677" t="str">
        <f>IF($C$26=TRUE,(Ⅴ１!O33),"表示不可")</f>
        <v>表示不可</v>
      </c>
      <c r="Q78" s="678" t="str">
        <f>IF($C$26=TRUE,(Ⅴ１!P33),"表示不可")</f>
        <v>表示不可</v>
      </c>
      <c r="R78" s="480"/>
      <c r="S78" s="481"/>
      <c r="T78" s="482"/>
      <c r="U78" s="483"/>
      <c r="Y78" s="240"/>
      <c r="AA78" s="251"/>
      <c r="AJ78"/>
      <c r="AK78"/>
      <c r="AL78"/>
    </row>
    <row r="79" spans="1:38" ht="15.75" customHeight="1">
      <c r="A79">
        <v>29</v>
      </c>
      <c r="B79" s="532" t="str">
        <f t="shared" si="3"/>
        <v/>
      </c>
      <c r="C79" s="465" t="str">
        <f>IF($C$26=TRUE,(Ⅴ１!B34),"表示不可")</f>
        <v>表示不可</v>
      </c>
      <c r="D79" s="466" t="str">
        <f>IF($C$26=TRUE,(Ⅴ１!C34),"表示不可")</f>
        <v>表示不可</v>
      </c>
      <c r="E79" s="466" t="str">
        <f>IF($C$26=TRUE,(Ⅴ１!D34),"表示不可")</f>
        <v>表示不可</v>
      </c>
      <c r="F79" s="467" t="str">
        <f>IF($C$26=TRUE,(Ⅴ１!E34),"表示不可")</f>
        <v>表示不可</v>
      </c>
      <c r="G79" s="468" t="str">
        <f>IF($C$26=TRUE,(Ⅴ１!F34),"表示不可")</f>
        <v>表示不可</v>
      </c>
      <c r="H79" s="471" t="str">
        <f t="shared" si="4"/>
        <v/>
      </c>
      <c r="I79" s="474" t="str">
        <f>IF($C$26=TRUE,(Ⅴ１!H34),"表示不可")</f>
        <v>表示不可</v>
      </c>
      <c r="J79" s="471" t="str">
        <f>IF($C$26=TRUE,(Ⅴ１!I34),"表示不可")</f>
        <v>表示不可</v>
      </c>
      <c r="K79" s="479" t="str">
        <f>IF($C$26=TRUE,(Ⅴ１!J34),"表示不可")</f>
        <v>表示不可</v>
      </c>
      <c r="L79" s="535" t="str">
        <f t="shared" si="5"/>
        <v/>
      </c>
      <c r="M79" s="466" t="str">
        <f>IF($C$26=TRUE,(Ⅴ１!L34),"表示不可")</f>
        <v>表示不可</v>
      </c>
      <c r="N79" s="474" t="str">
        <f>IF($C$26=TRUE,(Ⅴ１!M34),"表示不可")</f>
        <v>表示不可</v>
      </c>
      <c r="O79" s="677" t="str">
        <f>IF($C$26=TRUE,(Ⅴ１!N34),"表示不可")</f>
        <v>表示不可</v>
      </c>
      <c r="P79" s="677" t="str">
        <f>IF($C$26=TRUE,(Ⅴ１!O34),"表示不可")</f>
        <v>表示不可</v>
      </c>
      <c r="Q79" s="678" t="str">
        <f>IF($C$26=TRUE,(Ⅴ１!P34),"表示不可")</f>
        <v>表示不可</v>
      </c>
      <c r="R79" s="480"/>
      <c r="S79" s="481"/>
      <c r="T79" s="482"/>
      <c r="U79" s="483"/>
      <c r="Y79" s="240"/>
      <c r="AA79" s="251"/>
      <c r="AJ79"/>
      <c r="AK79"/>
      <c r="AL79"/>
    </row>
    <row r="80" spans="1:38" ht="15.75" customHeight="1" thickBot="1">
      <c r="A80">
        <v>30</v>
      </c>
      <c r="B80" s="540" t="str">
        <f t="shared" si="3"/>
        <v/>
      </c>
      <c r="C80" s="515" t="str">
        <f>IF($C$26=TRUE,(Ⅴ１!B35),"表示不可")</f>
        <v>表示不可</v>
      </c>
      <c r="D80" s="516" t="str">
        <f>IF($C$26=TRUE,(Ⅴ１!C35),"表示不可")</f>
        <v>表示不可</v>
      </c>
      <c r="E80" s="516" t="str">
        <f>IF($C$26=TRUE,(Ⅴ１!D35),"表示不可")</f>
        <v>表示不可</v>
      </c>
      <c r="F80" s="517" t="str">
        <f>IF($C$26=TRUE,(Ⅴ１!E35),"表示不可")</f>
        <v>表示不可</v>
      </c>
      <c r="G80" s="518" t="str">
        <f>IF($C$26=TRUE,(Ⅴ１!F35),"表示不可")</f>
        <v>表示不可</v>
      </c>
      <c r="H80" s="521" t="str">
        <f t="shared" si="4"/>
        <v/>
      </c>
      <c r="I80" s="520" t="str">
        <f>IF($C$26=TRUE,(Ⅴ１!H35),"表示不可")</f>
        <v>表示不可</v>
      </c>
      <c r="J80" s="521" t="str">
        <f>IF($C$26=TRUE,(Ⅴ１!I35),"表示不可")</f>
        <v>表示不可</v>
      </c>
      <c r="K80" s="522" t="str">
        <f>IF($C$26=TRUE,(Ⅴ１!J35),"表示不可")</f>
        <v>表示不可</v>
      </c>
      <c r="L80" s="541" t="str">
        <f t="shared" si="5"/>
        <v/>
      </c>
      <c r="M80" s="516" t="str">
        <f>IF($C$26=TRUE,(Ⅴ１!L35),"表示不可")</f>
        <v>表示不可</v>
      </c>
      <c r="N80" s="520" t="str">
        <f>IF($C$26=TRUE,(Ⅴ１!M35),"表示不可")</f>
        <v>表示不可</v>
      </c>
      <c r="O80" s="685" t="str">
        <f>IF($C$26=TRUE,(Ⅴ１!N35),"表示不可")</f>
        <v>表示不可</v>
      </c>
      <c r="P80" s="685" t="str">
        <f>IF($C$26=TRUE,(Ⅴ１!O35),"表示不可")</f>
        <v>表示不可</v>
      </c>
      <c r="Q80" s="686" t="str">
        <f>IF($C$26=TRUE,(Ⅴ１!P35),"表示不可")</f>
        <v>表示不可</v>
      </c>
      <c r="R80" s="524"/>
      <c r="S80" s="525"/>
      <c r="T80" s="526"/>
      <c r="U80" s="527"/>
      <c r="Y80" s="240"/>
      <c r="AA80" s="251"/>
      <c r="AJ80"/>
      <c r="AK80"/>
      <c r="AL80"/>
    </row>
    <row r="81" spans="1:38" ht="15.75" customHeight="1">
      <c r="A81">
        <v>31</v>
      </c>
      <c r="B81" s="532" t="str">
        <f t="shared" si="3"/>
        <v/>
      </c>
      <c r="C81" s="465" t="str">
        <f>IF($C$26=TRUE,(Ⅴ１!B36),"表示不可")</f>
        <v>表示不可</v>
      </c>
      <c r="D81" s="466" t="str">
        <f>IF($C$26=TRUE,(Ⅴ１!C36),"表示不可")</f>
        <v>表示不可</v>
      </c>
      <c r="E81" s="466" t="str">
        <f>IF($C$26=TRUE,(Ⅴ１!D36),"表示不可")</f>
        <v>表示不可</v>
      </c>
      <c r="F81" s="467" t="str">
        <f>IF($C$26=TRUE,(Ⅴ１!E36),"表示不可")</f>
        <v>表示不可</v>
      </c>
      <c r="G81" s="468" t="str">
        <f>IF($C$26=TRUE,(Ⅴ１!F36),"表示不可")</f>
        <v>表示不可</v>
      </c>
      <c r="H81" s="471" t="str">
        <f t="shared" si="4"/>
        <v/>
      </c>
      <c r="I81" s="474" t="str">
        <f>IF($C$26=TRUE,(Ⅴ１!H36),"表示不可")</f>
        <v>表示不可</v>
      </c>
      <c r="J81" s="471" t="str">
        <f>IF($C$26=TRUE,(Ⅴ１!I36),"表示不可")</f>
        <v>表示不可</v>
      </c>
      <c r="K81" s="472" t="str">
        <f>IF($C$26=TRUE,(Ⅴ１!J36),"表示不可")</f>
        <v>表示不可</v>
      </c>
      <c r="L81" s="535" t="str">
        <f t="shared" si="5"/>
        <v/>
      </c>
      <c r="M81" s="466" t="str">
        <f>IF($C$26=TRUE,(Ⅴ１!L36),"表示不可")</f>
        <v>表示不可</v>
      </c>
      <c r="N81" s="474" t="str">
        <f>IF($C$26=TRUE,(Ⅴ１!M36),"表示不可")</f>
        <v>表示不可</v>
      </c>
      <c r="O81" s="677" t="str">
        <f>IF($C$26=TRUE,(Ⅴ１!N36),"表示不可")</f>
        <v>表示不可</v>
      </c>
      <c r="P81" s="677" t="str">
        <f>IF($C$26=TRUE,(Ⅴ１!O36),"表示不可")</f>
        <v>表示不可</v>
      </c>
      <c r="Q81" s="678" t="str">
        <f>IF($C$26=TRUE,(Ⅴ１!P36),"表示不可")</f>
        <v>表示不可</v>
      </c>
      <c r="R81" s="528"/>
      <c r="S81" s="529"/>
      <c r="T81" s="530"/>
      <c r="U81" s="531"/>
      <c r="Y81" s="240"/>
      <c r="AA81" s="251"/>
      <c r="AJ81"/>
      <c r="AK81"/>
      <c r="AL81"/>
    </row>
    <row r="82" spans="1:38" ht="15.75" customHeight="1">
      <c r="A82">
        <v>32</v>
      </c>
      <c r="B82" s="532" t="str">
        <f t="shared" si="3"/>
        <v/>
      </c>
      <c r="C82" s="465" t="str">
        <f>IF($C$26=TRUE,(Ⅴ１!B37),"表示不可")</f>
        <v>表示不可</v>
      </c>
      <c r="D82" s="466" t="str">
        <f>IF($C$26=TRUE,(Ⅴ１!C37),"表示不可")</f>
        <v>表示不可</v>
      </c>
      <c r="E82" s="466" t="str">
        <f>IF($C$26=TRUE,(Ⅴ１!D37),"表示不可")</f>
        <v>表示不可</v>
      </c>
      <c r="F82" s="467" t="str">
        <f>IF($C$26=TRUE,(Ⅴ１!E37),"表示不可")</f>
        <v>表示不可</v>
      </c>
      <c r="G82" s="468" t="str">
        <f>IF($C$26=TRUE,(Ⅴ１!F37),"表示不可")</f>
        <v>表示不可</v>
      </c>
      <c r="H82" s="471" t="str">
        <f t="shared" si="4"/>
        <v/>
      </c>
      <c r="I82" s="474" t="str">
        <f>IF($C$26=TRUE,(Ⅴ１!H37),"表示不可")</f>
        <v>表示不可</v>
      </c>
      <c r="J82" s="471" t="str">
        <f>IF($C$26=TRUE,(Ⅴ１!I37),"表示不可")</f>
        <v>表示不可</v>
      </c>
      <c r="K82" s="479" t="str">
        <f>IF($C$26=TRUE,(Ⅴ１!J37),"表示不可")</f>
        <v>表示不可</v>
      </c>
      <c r="L82" s="535" t="str">
        <f t="shared" si="5"/>
        <v/>
      </c>
      <c r="M82" s="466" t="str">
        <f>IF($C$26=TRUE,(Ⅴ１!L37),"表示不可")</f>
        <v>表示不可</v>
      </c>
      <c r="N82" s="474" t="str">
        <f>IF($C$26=TRUE,(Ⅴ１!M37),"表示不可")</f>
        <v>表示不可</v>
      </c>
      <c r="O82" s="677" t="str">
        <f>IF($C$26=TRUE,(Ⅴ１!N37),"表示不可")</f>
        <v>表示不可</v>
      </c>
      <c r="P82" s="677" t="str">
        <f>IF($C$26=TRUE,(Ⅴ１!O37),"表示不可")</f>
        <v>表示不可</v>
      </c>
      <c r="Q82" s="678" t="str">
        <f>IF($C$26=TRUE,(Ⅴ１!P37),"表示不可")</f>
        <v>表示不可</v>
      </c>
      <c r="R82" s="480"/>
      <c r="S82" s="481"/>
      <c r="T82" s="482"/>
      <c r="U82" s="484"/>
      <c r="X82" s="485"/>
      <c r="Y82" s="485"/>
      <c r="AA82" s="251"/>
      <c r="AJ82"/>
      <c r="AK82"/>
      <c r="AL82"/>
    </row>
    <row r="83" spans="1:38" ht="15.75" customHeight="1">
      <c r="A83">
        <v>33</v>
      </c>
      <c r="B83" s="532" t="str">
        <f t="shared" si="3"/>
        <v/>
      </c>
      <c r="C83" s="465" t="str">
        <f>IF($C$26=TRUE,(Ⅴ１!B38),"表示不可")</f>
        <v>表示不可</v>
      </c>
      <c r="D83" s="466" t="str">
        <f>IF($C$26=TRUE,(Ⅴ１!C38),"表示不可")</f>
        <v>表示不可</v>
      </c>
      <c r="E83" s="466" t="str">
        <f>IF($C$26=TRUE,(Ⅴ１!D38),"表示不可")</f>
        <v>表示不可</v>
      </c>
      <c r="F83" s="467" t="str">
        <f>IF($C$26=TRUE,(Ⅴ１!E38),"表示不可")</f>
        <v>表示不可</v>
      </c>
      <c r="G83" s="468" t="str">
        <f>IF($C$26=TRUE,(Ⅴ１!F38),"表示不可")</f>
        <v>表示不可</v>
      </c>
      <c r="H83" s="471" t="str">
        <f t="shared" si="4"/>
        <v/>
      </c>
      <c r="I83" s="474" t="str">
        <f>IF($C$26=TRUE,(Ⅴ１!H38),"表示不可")</f>
        <v>表示不可</v>
      </c>
      <c r="J83" s="471" t="str">
        <f>IF($C$26=TRUE,(Ⅴ１!I38),"表示不可")</f>
        <v>表示不可</v>
      </c>
      <c r="K83" s="479" t="str">
        <f>IF($C$26=TRUE,(Ⅴ１!J38),"表示不可")</f>
        <v>表示不可</v>
      </c>
      <c r="L83" s="535" t="str">
        <f t="shared" si="5"/>
        <v/>
      </c>
      <c r="M83" s="466" t="str">
        <f>IF($C$26=TRUE,(Ⅴ１!L38),"表示不可")</f>
        <v>表示不可</v>
      </c>
      <c r="N83" s="474" t="str">
        <f>IF($C$26=TRUE,(Ⅴ１!M38),"表示不可")</f>
        <v>表示不可</v>
      </c>
      <c r="O83" s="677" t="str">
        <f>IF($C$26=TRUE,(Ⅴ１!N38),"表示不可")</f>
        <v>表示不可</v>
      </c>
      <c r="P83" s="677" t="str">
        <f>IF($C$26=TRUE,(Ⅴ１!O38),"表示不可")</f>
        <v>表示不可</v>
      </c>
      <c r="Q83" s="678" t="str">
        <f>IF($C$26=TRUE,(Ⅴ１!P38),"表示不可")</f>
        <v>表示不可</v>
      </c>
      <c r="R83" s="480"/>
      <c r="S83" s="481"/>
      <c r="T83" s="482"/>
      <c r="U83" s="483"/>
      <c r="Y83" s="240"/>
      <c r="AA83" s="251"/>
      <c r="AJ83"/>
      <c r="AK83"/>
      <c r="AL83"/>
    </row>
    <row r="84" spans="1:38" ht="15.75" customHeight="1">
      <c r="A84">
        <v>34</v>
      </c>
      <c r="B84" s="532" t="str">
        <f t="shared" si="3"/>
        <v/>
      </c>
      <c r="C84" s="465" t="str">
        <f>IF($C$26=TRUE,(Ⅴ１!B39),"表示不可")</f>
        <v>表示不可</v>
      </c>
      <c r="D84" s="466" t="str">
        <f>IF($C$26=TRUE,(Ⅴ１!C39),"表示不可")</f>
        <v>表示不可</v>
      </c>
      <c r="E84" s="466" t="str">
        <f>IF($C$26=TRUE,(Ⅴ１!D39),"表示不可")</f>
        <v>表示不可</v>
      </c>
      <c r="F84" s="467" t="str">
        <f>IF($C$26=TRUE,(Ⅴ１!E39),"表示不可")</f>
        <v>表示不可</v>
      </c>
      <c r="G84" s="468" t="str">
        <f>IF($C$26=TRUE,(Ⅴ１!F39),"表示不可")</f>
        <v>表示不可</v>
      </c>
      <c r="H84" s="471" t="str">
        <f t="shared" si="4"/>
        <v/>
      </c>
      <c r="I84" s="474" t="str">
        <f>IF($C$26=TRUE,(Ⅴ１!H39),"表示不可")</f>
        <v>表示不可</v>
      </c>
      <c r="J84" s="471" t="str">
        <f>IF($C$26=TRUE,(Ⅴ１!I39),"表示不可")</f>
        <v>表示不可</v>
      </c>
      <c r="K84" s="479" t="str">
        <f>IF($C$26=TRUE,(Ⅴ１!J39),"表示不可")</f>
        <v>表示不可</v>
      </c>
      <c r="L84" s="535" t="str">
        <f t="shared" si="5"/>
        <v/>
      </c>
      <c r="M84" s="466" t="str">
        <f>IF($C$26=TRUE,(Ⅴ１!L39),"表示不可")</f>
        <v>表示不可</v>
      </c>
      <c r="N84" s="474" t="str">
        <f>IF($C$26=TRUE,(Ⅴ１!M39),"表示不可")</f>
        <v>表示不可</v>
      </c>
      <c r="O84" s="677" t="str">
        <f>IF($C$26=TRUE,(Ⅴ１!N39),"表示不可")</f>
        <v>表示不可</v>
      </c>
      <c r="P84" s="677" t="str">
        <f>IF($C$26=TRUE,(Ⅴ１!O39),"表示不可")</f>
        <v>表示不可</v>
      </c>
      <c r="Q84" s="678" t="str">
        <f>IF($C$26=TRUE,(Ⅴ１!P39),"表示不可")</f>
        <v>表示不可</v>
      </c>
      <c r="R84" s="480"/>
      <c r="S84" s="481"/>
      <c r="T84" s="480"/>
      <c r="U84" s="483"/>
      <c r="Y84" s="240"/>
      <c r="AA84" s="251"/>
      <c r="AJ84"/>
      <c r="AK84"/>
      <c r="AL84"/>
    </row>
    <row r="85" spans="1:38" ht="15.75" customHeight="1" thickBot="1">
      <c r="A85">
        <v>35</v>
      </c>
      <c r="B85" s="536" t="str">
        <f t="shared" si="3"/>
        <v/>
      </c>
      <c r="C85" s="487" t="str">
        <f>IF($C$26=TRUE,(Ⅴ１!B40),"表示不可")</f>
        <v>表示不可</v>
      </c>
      <c r="D85" s="488" t="str">
        <f>IF($C$26=TRUE,(Ⅴ１!C40),"表示不可")</f>
        <v>表示不可</v>
      </c>
      <c r="E85" s="488" t="str">
        <f>IF($C$26=TRUE,(Ⅴ１!D40),"表示不可")</f>
        <v>表示不可</v>
      </c>
      <c r="F85" s="489" t="str">
        <f>IF($C$26=TRUE,(Ⅴ１!E40),"表示不可")</f>
        <v>表示不可</v>
      </c>
      <c r="G85" s="490" t="str">
        <f>IF($C$26=TRUE,(Ⅴ１!F40),"表示不可")</f>
        <v>表示不可</v>
      </c>
      <c r="H85" s="493" t="str">
        <f t="shared" si="4"/>
        <v/>
      </c>
      <c r="I85" s="492" t="str">
        <f>IF($C$26=TRUE,(Ⅴ１!H40),"表示不可")</f>
        <v>表示不可</v>
      </c>
      <c r="J85" s="493" t="str">
        <f>IF($C$26=TRUE,(Ⅴ１!I40),"表示不可")</f>
        <v>表示不可</v>
      </c>
      <c r="K85" s="494" t="str">
        <f>IF($C$26=TRUE,(Ⅴ１!J40),"表示不可")</f>
        <v>表示不可</v>
      </c>
      <c r="L85" s="537" t="str">
        <f t="shared" si="5"/>
        <v/>
      </c>
      <c r="M85" s="488" t="str">
        <f>IF($C$26=TRUE,(Ⅴ１!L40),"表示不可")</f>
        <v>表示不可</v>
      </c>
      <c r="N85" s="492" t="str">
        <f>IF($C$26=TRUE,(Ⅴ１!M40),"表示不可")</f>
        <v>表示不可</v>
      </c>
      <c r="O85" s="683" t="str">
        <f>IF($C$26=TRUE,(Ⅴ１!N40),"表示不可")</f>
        <v>表示不可</v>
      </c>
      <c r="P85" s="683" t="str">
        <f>IF($C$26=TRUE,(Ⅴ１!O40),"表示不可")</f>
        <v>表示不可</v>
      </c>
      <c r="Q85" s="684" t="str">
        <f>IF($C$26=TRUE,(Ⅴ１!P40),"表示不可")</f>
        <v>表示不可</v>
      </c>
      <c r="R85" s="496"/>
      <c r="S85" s="497"/>
      <c r="T85" s="496"/>
      <c r="U85" s="499"/>
      <c r="Y85" s="240"/>
      <c r="AA85" s="251"/>
      <c r="AJ85"/>
      <c r="AK85"/>
      <c r="AL85"/>
    </row>
    <row r="86" spans="1:38" ht="15.75" customHeight="1">
      <c r="A86">
        <v>36</v>
      </c>
      <c r="B86" s="538" t="str">
        <f t="shared" si="3"/>
        <v/>
      </c>
      <c r="C86" s="501" t="str">
        <f>IF($C$26=TRUE,(Ⅴ１!B41),"表示不可")</f>
        <v>表示不可</v>
      </c>
      <c r="D86" s="502" t="str">
        <f>IF($C$26=TRUE,(Ⅴ１!C41),"表示不可")</f>
        <v>表示不可</v>
      </c>
      <c r="E86" s="502" t="str">
        <f>IF($C$26=TRUE,(Ⅴ１!D41),"表示不可")</f>
        <v>表示不可</v>
      </c>
      <c r="F86" s="503" t="str">
        <f>IF($C$26=TRUE,(Ⅴ１!E41),"表示不可")</f>
        <v>表示不可</v>
      </c>
      <c r="G86" s="504" t="str">
        <f>IF($C$26=TRUE,(Ⅴ１!F41),"表示不可")</f>
        <v>表示不可</v>
      </c>
      <c r="H86" s="507" t="str">
        <f t="shared" si="4"/>
        <v/>
      </c>
      <c r="I86" s="506" t="str">
        <f>IF($C$26=TRUE,(Ⅴ１!H41),"表示不可")</f>
        <v>表示不可</v>
      </c>
      <c r="J86" s="507" t="str">
        <f>IF($C$26=TRUE,(Ⅴ１!I41),"表示不可")</f>
        <v>表示不可</v>
      </c>
      <c r="K86" s="508" t="str">
        <f>IF($C$26=TRUE,(Ⅴ１!J41),"表示不可")</f>
        <v>表示不可</v>
      </c>
      <c r="L86" s="533" t="str">
        <f t="shared" si="5"/>
        <v/>
      </c>
      <c r="M86" s="502" t="str">
        <f>IF($C$26=TRUE,(Ⅴ１!L41),"表示不可")</f>
        <v>表示不可</v>
      </c>
      <c r="N86" s="506" t="str">
        <f>IF($C$26=TRUE,(Ⅴ１!M41),"表示不可")</f>
        <v>表示不可</v>
      </c>
      <c r="O86" s="681" t="str">
        <f>IF($C$26=TRUE,(Ⅴ１!N41),"表示不可")</f>
        <v>表示不可</v>
      </c>
      <c r="P86" s="681" t="str">
        <f>IF($C$26=TRUE,(Ⅴ１!O41),"表示不可")</f>
        <v>表示不可</v>
      </c>
      <c r="Q86" s="682" t="str">
        <f>IF($C$26=TRUE,(Ⅴ１!P41),"表示不可")</f>
        <v>表示不可</v>
      </c>
      <c r="R86" s="510"/>
      <c r="S86" s="511"/>
      <c r="T86" s="510"/>
      <c r="U86" s="513"/>
      <c r="Y86" s="240"/>
      <c r="AA86" s="251"/>
      <c r="AJ86"/>
      <c r="AK86"/>
      <c r="AL86"/>
    </row>
    <row r="87" spans="1:38" ht="15.75" customHeight="1">
      <c r="A87">
        <v>37</v>
      </c>
      <c r="B87" s="532" t="str">
        <f t="shared" si="3"/>
        <v/>
      </c>
      <c r="C87" s="465" t="str">
        <f>IF($C$26=TRUE,(Ⅴ１!B42),"表示不可")</f>
        <v>表示不可</v>
      </c>
      <c r="D87" s="466" t="str">
        <f>IF($C$26=TRUE,(Ⅴ１!C42),"表示不可")</f>
        <v>表示不可</v>
      </c>
      <c r="E87" s="466" t="str">
        <f>IF($C$26=TRUE,(Ⅴ１!D42),"表示不可")</f>
        <v>表示不可</v>
      </c>
      <c r="F87" s="467" t="str">
        <f>IF($C$26=TRUE,(Ⅴ１!E42),"表示不可")</f>
        <v>表示不可</v>
      </c>
      <c r="G87" s="468" t="str">
        <f>IF($C$26=TRUE,(Ⅴ１!F42),"表示不可")</f>
        <v>表示不可</v>
      </c>
      <c r="H87" s="471" t="str">
        <f t="shared" si="4"/>
        <v/>
      </c>
      <c r="I87" s="474" t="str">
        <f>IF($C$26=TRUE,(Ⅴ１!H42),"表示不可")</f>
        <v>表示不可</v>
      </c>
      <c r="J87" s="471" t="str">
        <f>IF($C$26=TRUE,(Ⅴ１!I42),"表示不可")</f>
        <v>表示不可</v>
      </c>
      <c r="K87" s="479" t="str">
        <f>IF($C$26=TRUE,(Ⅴ１!J42),"表示不可")</f>
        <v>表示不可</v>
      </c>
      <c r="L87" s="535" t="str">
        <f t="shared" si="5"/>
        <v/>
      </c>
      <c r="M87" s="466" t="str">
        <f>IF($C$26=TRUE,(Ⅴ１!L42),"表示不可")</f>
        <v>表示不可</v>
      </c>
      <c r="N87" s="474" t="str">
        <f>IF($C$26=TRUE,(Ⅴ１!M42),"表示不可")</f>
        <v>表示不可</v>
      </c>
      <c r="O87" s="677" t="str">
        <f>IF($C$26=TRUE,(Ⅴ１!N42),"表示不可")</f>
        <v>表示不可</v>
      </c>
      <c r="P87" s="677" t="str">
        <f>IF($C$26=TRUE,(Ⅴ１!O42),"表示不可")</f>
        <v>表示不可</v>
      </c>
      <c r="Q87" s="678" t="str">
        <f>IF($C$26=TRUE,(Ⅴ１!P42),"表示不可")</f>
        <v>表示不可</v>
      </c>
      <c r="R87" s="480"/>
      <c r="S87" s="481"/>
      <c r="T87" s="480"/>
      <c r="U87" s="483"/>
      <c r="Y87" s="240"/>
      <c r="AA87" s="251"/>
      <c r="AJ87"/>
      <c r="AK87"/>
      <c r="AL87"/>
    </row>
    <row r="88" spans="1:38" ht="15.75" customHeight="1">
      <c r="A88">
        <v>38</v>
      </c>
      <c r="B88" s="532" t="str">
        <f t="shared" si="3"/>
        <v/>
      </c>
      <c r="C88" s="465" t="str">
        <f>IF($C$26=TRUE,(Ⅴ１!B43),"表示不可")</f>
        <v>表示不可</v>
      </c>
      <c r="D88" s="466" t="str">
        <f>IF($C$26=TRUE,(Ⅴ１!C43),"表示不可")</f>
        <v>表示不可</v>
      </c>
      <c r="E88" s="466" t="str">
        <f>IF($C$26=TRUE,(Ⅴ１!D43),"表示不可")</f>
        <v>表示不可</v>
      </c>
      <c r="F88" s="467" t="str">
        <f>IF($C$26=TRUE,(Ⅴ１!E43),"表示不可")</f>
        <v>表示不可</v>
      </c>
      <c r="G88" s="468" t="str">
        <f>IF($C$26=TRUE,(Ⅴ１!F43),"表示不可")</f>
        <v>表示不可</v>
      </c>
      <c r="H88" s="471" t="str">
        <f t="shared" si="4"/>
        <v/>
      </c>
      <c r="I88" s="474" t="str">
        <f>IF($C$26=TRUE,(Ⅴ１!H43),"表示不可")</f>
        <v>表示不可</v>
      </c>
      <c r="J88" s="471" t="str">
        <f>IF($C$26=TRUE,(Ⅴ１!I43),"表示不可")</f>
        <v>表示不可</v>
      </c>
      <c r="K88" s="479" t="str">
        <f>IF($C$26=TRUE,(Ⅴ１!J43),"表示不可")</f>
        <v>表示不可</v>
      </c>
      <c r="L88" s="535" t="str">
        <f t="shared" si="5"/>
        <v/>
      </c>
      <c r="M88" s="466" t="str">
        <f>IF($C$26=TRUE,(Ⅴ１!L43),"表示不可")</f>
        <v>表示不可</v>
      </c>
      <c r="N88" s="474" t="str">
        <f>IF($C$26=TRUE,(Ⅴ１!M43),"表示不可")</f>
        <v>表示不可</v>
      </c>
      <c r="O88" s="677" t="str">
        <f>IF($C$26=TRUE,(Ⅴ１!N43),"表示不可")</f>
        <v>表示不可</v>
      </c>
      <c r="P88" s="677" t="str">
        <f>IF($C$26=TRUE,(Ⅴ１!O43),"表示不可")</f>
        <v>表示不可</v>
      </c>
      <c r="Q88" s="678" t="str">
        <f>IF($C$26=TRUE,(Ⅴ１!P43),"表示不可")</f>
        <v>表示不可</v>
      </c>
      <c r="R88" s="480"/>
      <c r="S88" s="481"/>
      <c r="T88" s="480"/>
      <c r="U88" s="483"/>
      <c r="Y88" s="240"/>
      <c r="AA88" s="251"/>
      <c r="AJ88"/>
      <c r="AK88"/>
      <c r="AL88"/>
    </row>
    <row r="89" spans="1:38" ht="15.75" customHeight="1">
      <c r="A89">
        <v>39</v>
      </c>
      <c r="B89" s="532" t="str">
        <f t="shared" si="3"/>
        <v/>
      </c>
      <c r="C89" s="465" t="str">
        <f>IF($C$26=TRUE,(Ⅴ１!B44),"表示不可")</f>
        <v>表示不可</v>
      </c>
      <c r="D89" s="466" t="str">
        <f>IF($C$26=TRUE,(Ⅴ１!C44),"表示不可")</f>
        <v>表示不可</v>
      </c>
      <c r="E89" s="466" t="str">
        <f>IF($C$26=TRUE,(Ⅴ１!D44),"表示不可")</f>
        <v>表示不可</v>
      </c>
      <c r="F89" s="467" t="str">
        <f>IF($C$26=TRUE,(Ⅴ１!E44),"表示不可")</f>
        <v>表示不可</v>
      </c>
      <c r="G89" s="468" t="str">
        <f>IF($C$26=TRUE,(Ⅴ１!F44),"表示不可")</f>
        <v>表示不可</v>
      </c>
      <c r="H89" s="471" t="str">
        <f t="shared" si="4"/>
        <v/>
      </c>
      <c r="I89" s="474" t="str">
        <f>IF($C$26=TRUE,(Ⅴ１!H44),"表示不可")</f>
        <v>表示不可</v>
      </c>
      <c r="J89" s="471" t="str">
        <f>IF($C$26=TRUE,(Ⅴ１!I44),"表示不可")</f>
        <v>表示不可</v>
      </c>
      <c r="K89" s="479" t="str">
        <f>IF($C$26=TRUE,(Ⅴ１!J44),"表示不可")</f>
        <v>表示不可</v>
      </c>
      <c r="L89" s="535" t="str">
        <f t="shared" si="5"/>
        <v/>
      </c>
      <c r="M89" s="466" t="str">
        <f>IF($C$26=TRUE,(Ⅴ１!L44),"表示不可")</f>
        <v>表示不可</v>
      </c>
      <c r="N89" s="474" t="str">
        <f>IF($C$26=TRUE,(Ⅴ１!M44),"表示不可")</f>
        <v>表示不可</v>
      </c>
      <c r="O89" s="677" t="str">
        <f>IF($C$26=TRUE,(Ⅴ１!N44),"表示不可")</f>
        <v>表示不可</v>
      </c>
      <c r="P89" s="677" t="str">
        <f>IF($C$26=TRUE,(Ⅴ１!O44),"表示不可")</f>
        <v>表示不可</v>
      </c>
      <c r="Q89" s="678" t="str">
        <f>IF($C$26=TRUE,(Ⅴ１!P44),"表示不可")</f>
        <v>表示不可</v>
      </c>
      <c r="R89" s="480"/>
      <c r="S89" s="481"/>
      <c r="T89" s="480"/>
      <c r="U89" s="483"/>
      <c r="Y89" s="240"/>
      <c r="AA89" s="251"/>
      <c r="AJ89"/>
      <c r="AK89"/>
      <c r="AL89"/>
    </row>
    <row r="90" spans="1:38" ht="15.75" customHeight="1" thickBot="1">
      <c r="A90">
        <v>40</v>
      </c>
      <c r="B90" s="540" t="str">
        <f t="shared" si="3"/>
        <v/>
      </c>
      <c r="C90" s="515" t="str">
        <f>IF($C$26=TRUE,(Ⅴ１!B45),"表示不可")</f>
        <v>表示不可</v>
      </c>
      <c r="D90" s="516" t="str">
        <f>IF($C$26=TRUE,(Ⅴ１!C45),"表示不可")</f>
        <v>表示不可</v>
      </c>
      <c r="E90" s="516" t="str">
        <f>IF($C$26=TRUE,(Ⅴ１!D45),"表示不可")</f>
        <v>表示不可</v>
      </c>
      <c r="F90" s="517" t="str">
        <f>IF($C$26=TRUE,(Ⅴ１!E45),"表示不可")</f>
        <v>表示不可</v>
      </c>
      <c r="G90" s="518" t="str">
        <f>IF($C$26=TRUE,(Ⅴ１!F45),"表示不可")</f>
        <v>表示不可</v>
      </c>
      <c r="H90" s="521" t="str">
        <f t="shared" si="4"/>
        <v/>
      </c>
      <c r="I90" s="520" t="str">
        <f>IF($C$26=TRUE,(Ⅴ１!H45),"表示不可")</f>
        <v>表示不可</v>
      </c>
      <c r="J90" s="521" t="str">
        <f>IF($C$26=TRUE,(Ⅴ１!I45),"表示不可")</f>
        <v>表示不可</v>
      </c>
      <c r="K90" s="522" t="str">
        <f>IF($C$26=TRUE,(Ⅴ１!J45),"表示不可")</f>
        <v>表示不可</v>
      </c>
      <c r="L90" s="541" t="str">
        <f t="shared" si="5"/>
        <v/>
      </c>
      <c r="M90" s="516" t="str">
        <f>IF($C$26=TRUE,(Ⅴ１!L45),"表示不可")</f>
        <v>表示不可</v>
      </c>
      <c r="N90" s="520" t="str">
        <f>IF($C$26=TRUE,(Ⅴ１!M45),"表示不可")</f>
        <v>表示不可</v>
      </c>
      <c r="O90" s="685" t="str">
        <f>IF($C$26=TRUE,(Ⅴ１!N45),"表示不可")</f>
        <v>表示不可</v>
      </c>
      <c r="P90" s="685" t="str">
        <f>IF($C$26=TRUE,(Ⅴ１!O45),"表示不可")</f>
        <v>表示不可</v>
      </c>
      <c r="Q90" s="686" t="str">
        <f>IF($C$26=TRUE,(Ⅴ１!P45),"表示不可")</f>
        <v>表示不可</v>
      </c>
      <c r="R90" s="496"/>
      <c r="S90" s="497"/>
      <c r="T90" s="496"/>
      <c r="U90" s="499"/>
      <c r="Y90" s="240"/>
      <c r="AA90" s="251"/>
      <c r="AJ90"/>
      <c r="AK90"/>
      <c r="AL90"/>
    </row>
    <row r="91" spans="1:38" ht="6" customHeight="1">
      <c r="R91" s="543"/>
      <c r="S91" s="543"/>
      <c r="T91" s="543"/>
      <c r="U91" s="543"/>
      <c r="Y91" s="258"/>
      <c r="Z91" s="240"/>
      <c r="AA91" s="251"/>
    </row>
    <row r="92" spans="1:38" ht="32.25" customHeight="1">
      <c r="C92" s="863" t="str">
        <f>"　高文連個人情報に関する保護規定を承諾したうえで、上記のとおり"&amp;B1&amp;"への参加を申し込みます。"</f>
        <v>　高文連個人情報に関する保護規定を承諾したうえで、上記のとおり第42回宮崎県高等学校総合文化祭 放送部門　
参加申込及び部顧問（運営委員）の動静調査の入力への参加を申し込みます。</v>
      </c>
      <c r="D92" s="863"/>
      <c r="E92" s="863"/>
      <c r="F92" s="863"/>
      <c r="G92" s="863"/>
      <c r="H92" s="863"/>
      <c r="I92" s="863"/>
      <c r="J92" s="863"/>
      <c r="K92" s="863"/>
      <c r="L92" s="863"/>
      <c r="M92" s="863"/>
      <c r="N92" s="863"/>
      <c r="O92" s="863"/>
      <c r="P92" s="863"/>
      <c r="Q92" s="863"/>
      <c r="R92" s="543"/>
      <c r="S92" s="543"/>
      <c r="T92" s="543"/>
      <c r="U92" s="543"/>
      <c r="Y92" s="258"/>
      <c r="Z92" s="240"/>
      <c r="AA92" s="251"/>
      <c r="AC92" s="234"/>
      <c r="AD92" s="234"/>
      <c r="AE92" s="234"/>
      <c r="AF92" s="234"/>
      <c r="AG92" s="234"/>
      <c r="AH92" s="234"/>
      <c r="AI92" s="234"/>
    </row>
    <row r="93" spans="1:38" s="544" customFormat="1" ht="18.75" customHeight="1">
      <c r="C93" s="864">
        <f ca="1">(Ⅰ!C23)</f>
        <v>44076</v>
      </c>
      <c r="D93" s="864"/>
      <c r="F93" s="545"/>
      <c r="H93" s="545"/>
      <c r="K93" s="249"/>
      <c r="N93" s="546"/>
      <c r="O93" s="546"/>
      <c r="P93" s="546"/>
      <c r="Q93" s="546"/>
      <c r="R93" s="547"/>
      <c r="S93" s="547"/>
      <c r="T93" s="547"/>
      <c r="U93" s="547"/>
      <c r="X93" s="240"/>
      <c r="Y93" s="258"/>
      <c r="Z93" s="240"/>
      <c r="AA93" s="251"/>
      <c r="AB93" s="244"/>
      <c r="AC93" s="231"/>
      <c r="AD93" s="231"/>
      <c r="AE93" s="231"/>
      <c r="AF93" s="231"/>
      <c r="AG93" s="231"/>
      <c r="AH93" s="231"/>
      <c r="AI93" s="231"/>
      <c r="AJ93" s="234"/>
      <c r="AK93" s="234"/>
      <c r="AL93" s="240"/>
    </row>
    <row r="94" spans="1:38" ht="18.75" customHeight="1">
      <c r="C94" s="44" t="s">
        <v>399</v>
      </c>
      <c r="D94" s="44"/>
      <c r="K94" s="249" t="s">
        <v>360</v>
      </c>
      <c r="L94" s="548"/>
      <c r="M94" s="322">
        <f>C3</f>
        <v>0</v>
      </c>
      <c r="N94" s="549">
        <f>C3</f>
        <v>0</v>
      </c>
      <c r="O94" s="550"/>
      <c r="P94" s="550"/>
      <c r="Q94" s="550"/>
      <c r="R94" s="543"/>
      <c r="S94" s="543"/>
      <c r="T94" s="543"/>
      <c r="U94" s="543"/>
      <c r="Y94" s="258"/>
      <c r="Z94" s="258"/>
      <c r="AA94" s="252"/>
    </row>
    <row r="95" spans="1:38" ht="18.75" customHeight="1">
      <c r="C95" s="44" t="s">
        <v>425</v>
      </c>
      <c r="D95" s="44"/>
      <c r="K95" s="551" t="s">
        <v>400</v>
      </c>
      <c r="L95" s="552"/>
      <c r="M95" s="865">
        <f>(Ⅰ!C21)</f>
        <v>0</v>
      </c>
      <c r="N95" s="865"/>
      <c r="O95" s="865"/>
      <c r="P95" s="659"/>
      <c r="Q95" s="553" t="s">
        <v>401</v>
      </c>
      <c r="R95" s="543"/>
      <c r="S95" s="543"/>
      <c r="T95" s="543"/>
      <c r="U95" s="543"/>
      <c r="X95" s="258"/>
      <c r="Y95" s="258"/>
      <c r="Z95" s="258"/>
      <c r="AA95" s="252"/>
      <c r="AC95" s="229"/>
      <c r="AD95" s="229"/>
      <c r="AE95" s="229"/>
      <c r="AF95" s="229"/>
      <c r="AG95" s="229"/>
      <c r="AH95" s="229"/>
      <c r="AI95" s="229"/>
    </row>
    <row r="96" spans="1:38" s="252" customFormat="1" ht="39.950000000000003" customHeight="1">
      <c r="B96" s="897" t="str">
        <f>B1</f>
        <v>第42回宮崎県高等学校総合文化祭 放送部門　
参加申込及び部顧問（運営委員）の動静調査の入力</v>
      </c>
      <c r="C96" s="897"/>
      <c r="D96" s="897"/>
      <c r="E96" s="897"/>
      <c r="F96" s="897"/>
      <c r="G96" s="897"/>
      <c r="H96" s="897"/>
      <c r="I96" s="897"/>
      <c r="J96" s="897"/>
      <c r="K96" s="897"/>
      <c r="L96" s="255"/>
      <c r="M96" s="438" t="s">
        <v>385</v>
      </c>
      <c r="N96" s="554" t="s">
        <v>402</v>
      </c>
      <c r="O96" s="555"/>
      <c r="P96" s="555"/>
      <c r="Q96" s="555"/>
      <c r="R96" s="543"/>
      <c r="S96" s="543"/>
      <c r="T96" s="543"/>
      <c r="U96" s="543"/>
      <c r="X96" s="258"/>
      <c r="Y96" s="258"/>
      <c r="Z96" s="240"/>
      <c r="AB96" s="244"/>
      <c r="AC96" s="229"/>
      <c r="AD96" s="229"/>
      <c r="AE96" s="229"/>
      <c r="AF96" s="229"/>
      <c r="AG96" s="229"/>
      <c r="AH96" s="229"/>
      <c r="AI96" s="229"/>
      <c r="AJ96" s="229"/>
      <c r="AK96" s="229"/>
      <c r="AL96" s="229"/>
    </row>
    <row r="97" spans="1:38" s="252" customFormat="1" ht="21" customHeight="1">
      <c r="B97" s="459" t="s">
        <v>387</v>
      </c>
      <c r="C97" s="440" t="s">
        <v>387</v>
      </c>
      <c r="D97" s="898">
        <f>C3</f>
        <v>0</v>
      </c>
      <c r="E97" s="898"/>
      <c r="F97" s="898"/>
      <c r="G97" s="898"/>
      <c r="H97" s="898"/>
      <c r="I97" s="898"/>
      <c r="J97" s="276"/>
      <c r="K97" s="266"/>
      <c r="L97" s="556"/>
      <c r="M97" s="556"/>
      <c r="N97" s="557"/>
      <c r="O97" s="557"/>
      <c r="P97" s="557"/>
      <c r="Q97" s="557"/>
      <c r="R97" s="543"/>
      <c r="S97" s="543"/>
      <c r="T97" s="543"/>
      <c r="U97" s="543"/>
      <c r="X97" s="258"/>
      <c r="Y97" s="258"/>
      <c r="Z97" s="240"/>
      <c r="AB97" s="244"/>
      <c r="AC97" s="258"/>
      <c r="AD97" s="258"/>
      <c r="AE97" s="258"/>
      <c r="AF97" s="229"/>
      <c r="AG97" s="229"/>
      <c r="AH97" s="229"/>
      <c r="AI97" s="229"/>
      <c r="AJ97" s="229"/>
      <c r="AK97" s="229"/>
      <c r="AL97" s="229"/>
    </row>
    <row r="98" spans="1:38" s="252" customFormat="1" ht="7.5" customHeight="1">
      <c r="B98" s="275"/>
      <c r="C98" s="442"/>
      <c r="D98" s="443"/>
      <c r="E98" s="442"/>
      <c r="F98" s="443"/>
      <c r="G98" s="276"/>
      <c r="H98" s="276"/>
      <c r="I98" s="276"/>
      <c r="J98" s="276"/>
      <c r="K98" s="413"/>
      <c r="L98" s="401"/>
      <c r="M98" s="401"/>
      <c r="N98" s="557"/>
      <c r="O98" s="557"/>
      <c r="P98" s="557"/>
      <c r="Q98" s="557"/>
      <c r="R98" s="543"/>
      <c r="S98" s="543"/>
      <c r="T98" s="543"/>
      <c r="U98" s="543"/>
      <c r="X98" s="258"/>
      <c r="Y98" s="258"/>
      <c r="Z98" s="240"/>
      <c r="AB98" s="244"/>
      <c r="AC98" s="229"/>
      <c r="AD98" s="229"/>
      <c r="AE98" s="229"/>
      <c r="AF98" s="229"/>
      <c r="AG98" s="229"/>
      <c r="AH98" s="229"/>
      <c r="AI98" s="229"/>
      <c r="AJ98" s="229"/>
      <c r="AK98" s="229"/>
      <c r="AL98" s="229"/>
    </row>
    <row r="99" spans="1:38" s="252" customFormat="1" ht="16.5" customHeight="1">
      <c r="B99" s="558" t="s">
        <v>388</v>
      </c>
      <c r="C99" s="245" t="s">
        <v>388</v>
      </c>
      <c r="D99" s="444">
        <f>(Ⅰ!C17)</f>
        <v>0</v>
      </c>
      <c r="E99" s="445"/>
      <c r="F99" s="446"/>
      <c r="G99" s="276"/>
      <c r="H99" s="276"/>
      <c r="I99" s="276"/>
      <c r="J99" s="276"/>
      <c r="K99" s="447"/>
      <c r="M99" s="448" t="s">
        <v>389</v>
      </c>
      <c r="N99" s="449">
        <v>1</v>
      </c>
      <c r="O99" s="450">
        <v>2</v>
      </c>
      <c r="P99" s="450"/>
      <c r="Q99" s="440" t="s">
        <v>390</v>
      </c>
      <c r="R99" s="543"/>
      <c r="S99" s="543"/>
      <c r="T99" s="543"/>
      <c r="U99" s="543"/>
      <c r="X99" s="258"/>
      <c r="Y99" s="258"/>
      <c r="Z99" s="240"/>
      <c r="AB99" s="244"/>
      <c r="AC99" s="229"/>
      <c r="AD99" s="229"/>
      <c r="AE99" s="229"/>
      <c r="AF99" s="229"/>
      <c r="AG99" s="229"/>
      <c r="AH99" s="229"/>
      <c r="AI99" s="229"/>
      <c r="AJ99" s="229"/>
      <c r="AK99" s="229"/>
      <c r="AL99" s="229"/>
    </row>
    <row r="100" spans="1:38" s="252" customFormat="1" ht="7.5" hidden="1" customHeight="1">
      <c r="B100" s="559"/>
      <c r="C100" s="453"/>
      <c r="D100" s="308"/>
      <c r="E100" s="345"/>
      <c r="F100" s="346"/>
      <c r="G100" s="882"/>
      <c r="H100" s="882"/>
      <c r="I100" s="882"/>
      <c r="K100" s="560"/>
      <c r="L100" s="560"/>
      <c r="M100" s="560"/>
      <c r="N100" s="560"/>
      <c r="O100" s="560"/>
      <c r="P100" s="560"/>
      <c r="Q100" s="560"/>
      <c r="R100" s="543"/>
      <c r="S100" s="543"/>
      <c r="T100" s="543"/>
      <c r="U100" s="543"/>
      <c r="X100" s="229"/>
      <c r="Y100" s="229"/>
      <c r="Z100" s="229"/>
      <c r="AB100" s="244"/>
      <c r="AC100" s="229"/>
      <c r="AD100" s="229"/>
      <c r="AE100" s="229"/>
      <c r="AF100" s="229"/>
      <c r="AG100" s="229"/>
      <c r="AH100" s="229"/>
      <c r="AI100" s="229"/>
      <c r="AJ100" s="229"/>
      <c r="AK100" s="229"/>
      <c r="AL100" s="229"/>
    </row>
    <row r="101" spans="1:38" s="252" customFormat="1" ht="16.5" hidden="1" customHeight="1">
      <c r="B101" s="561" t="s">
        <v>391</v>
      </c>
      <c r="C101" s="444">
        <f>D47</f>
        <v>0</v>
      </c>
      <c r="D101" s="562" t="s">
        <v>392</v>
      </c>
      <c r="E101" s="444">
        <f>H47</f>
        <v>0</v>
      </c>
      <c r="F101" s="346"/>
      <c r="G101" s="882"/>
      <c r="H101" s="882"/>
      <c r="I101" s="882"/>
      <c r="M101" s="563"/>
      <c r="N101" s="564"/>
      <c r="O101" s="459"/>
      <c r="P101" s="459"/>
      <c r="Q101" s="459"/>
      <c r="R101" s="543"/>
      <c r="S101" s="543"/>
      <c r="T101" s="543"/>
      <c r="U101" s="543"/>
      <c r="X101" s="229"/>
      <c r="Y101" s="229"/>
      <c r="Z101" s="229"/>
      <c r="AB101" s="244"/>
      <c r="AC101" s="229"/>
      <c r="AD101" s="229"/>
      <c r="AE101" s="229"/>
      <c r="AF101" s="229"/>
      <c r="AG101" s="229"/>
      <c r="AH101" s="229"/>
      <c r="AI101" s="229"/>
      <c r="AJ101" s="229"/>
      <c r="AK101" s="229"/>
      <c r="AL101" s="229"/>
    </row>
    <row r="102" spans="1:38" s="252" customFormat="1" ht="7.5" customHeight="1" thickBot="1">
      <c r="B102" s="565"/>
      <c r="C102" s="565"/>
      <c r="D102" s="566"/>
      <c r="E102" s="565"/>
      <c r="F102" s="567"/>
      <c r="G102" s="568"/>
      <c r="H102" s="567"/>
      <c r="I102" s="565"/>
      <c r="J102" s="557"/>
      <c r="O102" s="459"/>
      <c r="P102" s="459"/>
      <c r="Q102" s="459"/>
      <c r="R102" s="543"/>
      <c r="S102" s="543"/>
      <c r="T102" s="543"/>
      <c r="U102" s="543"/>
      <c r="X102" s="258"/>
      <c r="Y102" s="258"/>
      <c r="Z102" s="240"/>
      <c r="AB102" s="244"/>
      <c r="AC102" s="231"/>
      <c r="AD102" s="231"/>
      <c r="AE102" s="231"/>
      <c r="AF102" s="231"/>
      <c r="AG102" s="231"/>
      <c r="AH102" s="231"/>
      <c r="AI102" s="231"/>
      <c r="AJ102" s="229"/>
      <c r="AK102" s="229"/>
      <c r="AL102" s="229"/>
    </row>
    <row r="103" spans="1:38" ht="31.5" customHeight="1">
      <c r="B103" s="883" t="s">
        <v>403</v>
      </c>
      <c r="C103" s="885" t="s">
        <v>346</v>
      </c>
      <c r="D103" s="887" t="s">
        <v>394</v>
      </c>
      <c r="E103" s="889" t="s">
        <v>395</v>
      </c>
      <c r="F103" s="891" t="s">
        <v>349</v>
      </c>
      <c r="G103" s="892"/>
      <c r="H103" s="893" t="s">
        <v>350</v>
      </c>
      <c r="I103" s="894"/>
      <c r="J103" s="877" t="s">
        <v>424</v>
      </c>
      <c r="K103" s="878"/>
      <c r="L103" s="878"/>
      <c r="M103" s="878"/>
      <c r="N103" s="878"/>
      <c r="O103" s="878"/>
      <c r="P103" s="878"/>
      <c r="Q103" s="879"/>
      <c r="R103" s="866" t="str">
        <f>R49</f>
        <v>H30
新人戦</v>
      </c>
      <c r="S103" s="867"/>
      <c r="T103" s="868" t="str">
        <f>T49</f>
        <v>R1
NHK杯</v>
      </c>
      <c r="U103" s="869"/>
      <c r="Y103" s="258"/>
      <c r="Z103" s="240"/>
      <c r="AA103" s="251"/>
    </row>
    <row r="104" spans="1:38" ht="24.75" customHeight="1" thickBot="1">
      <c r="B104" s="884"/>
      <c r="C104" s="886"/>
      <c r="D104" s="888"/>
      <c r="E104" s="890"/>
      <c r="F104" s="870" t="s">
        <v>352</v>
      </c>
      <c r="G104" s="871"/>
      <c r="H104" s="872" t="s">
        <v>353</v>
      </c>
      <c r="I104" s="873"/>
      <c r="J104" s="874" t="s">
        <v>354</v>
      </c>
      <c r="K104" s="875"/>
      <c r="L104" s="876" t="s">
        <v>396</v>
      </c>
      <c r="M104" s="876"/>
      <c r="N104" s="876" t="s">
        <v>356</v>
      </c>
      <c r="O104" s="876"/>
      <c r="P104" s="880" t="s">
        <v>423</v>
      </c>
      <c r="Q104" s="881"/>
      <c r="R104" s="460" t="s">
        <v>397</v>
      </c>
      <c r="S104" s="461" t="s">
        <v>398</v>
      </c>
      <c r="T104" s="569" t="s">
        <v>397</v>
      </c>
      <c r="U104" s="463" t="s">
        <v>398</v>
      </c>
      <c r="Y104" s="258"/>
      <c r="Z104" s="240"/>
      <c r="AA104" s="251"/>
    </row>
    <row r="105" spans="1:38" ht="15.75" customHeight="1" thickTop="1">
      <c r="A105">
        <v>41</v>
      </c>
      <c r="B105" s="538" t="str">
        <f>IF($C$4="", "",$C$4)</f>
        <v/>
      </c>
      <c r="C105" s="570" t="str">
        <f>IF($C$26=TRUE,(Ⅴ１!B46),"表示不可")</f>
        <v>表示不可</v>
      </c>
      <c r="D105" s="571" t="str">
        <f>IF($C$26=TRUE,(Ⅴ１!C46),"表示不可")</f>
        <v>表示不可</v>
      </c>
      <c r="E105" s="572" t="str">
        <f>IF($C$26=TRUE,(Ⅴ１!D46),"表示不可")</f>
        <v>表示不可</v>
      </c>
      <c r="F105" s="573" t="str">
        <f>IF($C$26=TRUE,(Ⅴ１!E46),"表示不可")</f>
        <v>表示不可</v>
      </c>
      <c r="G105" s="574" t="str">
        <f>IF($C$26=TRUE,(Ⅴ１!F46),"表示不可")</f>
        <v>表示不可</v>
      </c>
      <c r="H105" s="507" t="str">
        <f>IF(C105="アナウンス","記入→","")</f>
        <v/>
      </c>
      <c r="I105" s="470" t="str">
        <f>IF($C$26=TRUE,(Ⅴ１!H46),"表示不可")</f>
        <v>表示不可</v>
      </c>
      <c r="J105" s="507" t="str">
        <f>IF($C$26=TRUE,(Ⅴ１!I46),"表示不可")</f>
        <v>表示不可</v>
      </c>
      <c r="K105" s="508" t="str">
        <f>IF($C$26=TRUE,(Ⅴ１!J46),"表示不可")</f>
        <v>表示不可</v>
      </c>
      <c r="L105" s="533" t="str">
        <f>IF(C105="朗読","記入→","")</f>
        <v/>
      </c>
      <c r="M105" s="572" t="str">
        <f>IF($C$26=TRUE,(Ⅴ１!L46),"表示不可")</f>
        <v>表示不可</v>
      </c>
      <c r="N105" s="539" t="str">
        <f>IF($C$26=TRUE,(Ⅴ１!M46),"表示不可")</f>
        <v>表示不可</v>
      </c>
      <c r="O105" s="687" t="str">
        <f>IF($C$26=TRUE,(Ⅴ１!N46),"表示不可")</f>
        <v>表示不可</v>
      </c>
      <c r="P105" s="671" t="str">
        <f>IF($C$26=TRUE,(Ⅴ１!O46),"表示不可")</f>
        <v>表示不可</v>
      </c>
      <c r="Q105" s="672" t="str">
        <f>IF($C$26=TRUE,(Ⅴ１!P46),"表示不可")</f>
        <v>表示不可</v>
      </c>
      <c r="R105" s="475"/>
      <c r="S105" s="476"/>
      <c r="T105" s="477"/>
      <c r="U105" s="478"/>
      <c r="Y105" s="240"/>
      <c r="AA105" s="251"/>
    </row>
    <row r="106" spans="1:38" ht="15.75" customHeight="1">
      <c r="A106">
        <v>42</v>
      </c>
      <c r="B106" s="575" t="str">
        <f t="shared" ref="B106:B124" si="6">IF($C$4="", "",$C$4)</f>
        <v/>
      </c>
      <c r="C106" s="576" t="str">
        <f>IF($C$26=TRUE,(Ⅴ１!B47),"表示不可")</f>
        <v>表示不可</v>
      </c>
      <c r="D106" s="577" t="str">
        <f>IF($C$26=TRUE,(Ⅴ１!C47),"表示不可")</f>
        <v>表示不可</v>
      </c>
      <c r="E106" s="578" t="str">
        <f>IF($C$26=TRUE,(Ⅴ１!D47),"表示不可")</f>
        <v>表示不可</v>
      </c>
      <c r="F106" s="579" t="str">
        <f>IF($C$26=TRUE,(Ⅴ１!E47),"表示不可")</f>
        <v>表示不可</v>
      </c>
      <c r="G106" s="580" t="str">
        <f>IF($C$26=TRUE,(Ⅴ１!F47),"表示不可")</f>
        <v>表示不可</v>
      </c>
      <c r="H106" s="581" t="str">
        <f t="shared" ref="H106:H124" si="7">IF(C106="アナウンス","記入→","")</f>
        <v/>
      </c>
      <c r="I106" s="582" t="str">
        <f>IF($C$26=TRUE,(Ⅴ１!H47),"表示不可")</f>
        <v>表示不可</v>
      </c>
      <c r="J106" s="581" t="str">
        <f>IF($C$26=TRUE,(Ⅴ１!I47),"表示不可")</f>
        <v>表示不可</v>
      </c>
      <c r="K106" s="479" t="str">
        <f>IF($C$26=TRUE,(Ⅴ１!J47),"表示不可")</f>
        <v>表示不可</v>
      </c>
      <c r="L106" s="583" t="str">
        <f t="shared" ref="L106:L124" si="8">IF(C106="朗読","記入→","")</f>
        <v/>
      </c>
      <c r="M106" s="578" t="str">
        <f>IF($C$26=TRUE,(Ⅴ１!L47),"表示不可")</f>
        <v>表示不可</v>
      </c>
      <c r="N106" s="584" t="str">
        <f>IF($C$26=TRUE,(Ⅴ１!M47),"表示不可")</f>
        <v>表示不可</v>
      </c>
      <c r="O106" s="688" t="str">
        <f>IF($C$26=TRUE,(Ⅴ１!N47),"表示不可")</f>
        <v>表示不可</v>
      </c>
      <c r="P106" s="673" t="str">
        <f>IF($C$26=TRUE,(Ⅴ１!O47),"表示不可")</f>
        <v>表示不可</v>
      </c>
      <c r="Q106" s="674" t="str">
        <f>IF($C$26=TRUE,(Ⅴ１!P47),"表示不可")</f>
        <v>表示不可</v>
      </c>
      <c r="R106" s="480"/>
      <c r="S106" s="481"/>
      <c r="T106" s="482"/>
      <c r="U106" s="483"/>
      <c r="Y106" s="240"/>
      <c r="AA106" s="251"/>
    </row>
    <row r="107" spans="1:38" ht="15.75" customHeight="1">
      <c r="A107">
        <v>43</v>
      </c>
      <c r="B107" s="575" t="str">
        <f t="shared" si="6"/>
        <v/>
      </c>
      <c r="C107" s="576" t="str">
        <f>IF($C$26=TRUE,(Ⅴ１!B48),"表示不可")</f>
        <v>表示不可</v>
      </c>
      <c r="D107" s="577" t="str">
        <f>IF($C$26=TRUE,(Ⅴ１!C48),"表示不可")</f>
        <v>表示不可</v>
      </c>
      <c r="E107" s="578" t="str">
        <f>IF($C$26=TRUE,(Ⅴ１!D48),"表示不可")</f>
        <v>表示不可</v>
      </c>
      <c r="F107" s="579" t="str">
        <f>IF($C$26=TRUE,(Ⅴ１!E48),"表示不可")</f>
        <v>表示不可</v>
      </c>
      <c r="G107" s="580" t="str">
        <f>IF($C$26=TRUE,(Ⅴ１!F48),"表示不可")</f>
        <v>表示不可</v>
      </c>
      <c r="H107" s="581" t="str">
        <f t="shared" si="7"/>
        <v/>
      </c>
      <c r="I107" s="582" t="str">
        <f>IF($C$26=TRUE,(Ⅴ１!H48),"表示不可")</f>
        <v>表示不可</v>
      </c>
      <c r="J107" s="581" t="str">
        <f>IF($C$26=TRUE,(Ⅴ１!I48),"表示不可")</f>
        <v>表示不可</v>
      </c>
      <c r="K107" s="479" t="str">
        <f>IF($C$26=TRUE,(Ⅴ１!J48),"表示不可")</f>
        <v>表示不可</v>
      </c>
      <c r="L107" s="583" t="str">
        <f t="shared" si="8"/>
        <v/>
      </c>
      <c r="M107" s="578" t="str">
        <f>IF($C$26=TRUE,(Ⅴ１!L48),"表示不可")</f>
        <v>表示不可</v>
      </c>
      <c r="N107" s="584" t="str">
        <f>IF($C$26=TRUE,(Ⅴ１!M48),"表示不可")</f>
        <v>表示不可</v>
      </c>
      <c r="O107" s="688" t="str">
        <f>IF($C$26=TRUE,(Ⅴ１!N48),"表示不可")</f>
        <v>表示不可</v>
      </c>
      <c r="P107" s="673" t="str">
        <f>IF($C$26=TRUE,(Ⅴ１!O48),"表示不可")</f>
        <v>表示不可</v>
      </c>
      <c r="Q107" s="674" t="str">
        <f>IF($C$26=TRUE,(Ⅴ１!P48),"表示不可")</f>
        <v>表示不可</v>
      </c>
      <c r="R107" s="480"/>
      <c r="S107" s="481"/>
      <c r="T107" s="482"/>
      <c r="U107" s="483"/>
      <c r="Y107" s="240"/>
      <c r="AA107" s="251"/>
    </row>
    <row r="108" spans="1:38" ht="15.75" customHeight="1">
      <c r="A108">
        <v>44</v>
      </c>
      <c r="B108" s="575" t="str">
        <f t="shared" si="6"/>
        <v/>
      </c>
      <c r="C108" s="576" t="str">
        <f>IF($C$26=TRUE,(Ⅴ１!B49),"表示不可")</f>
        <v>表示不可</v>
      </c>
      <c r="D108" s="577" t="str">
        <f>IF($C$26=TRUE,(Ⅴ１!C49),"表示不可")</f>
        <v>表示不可</v>
      </c>
      <c r="E108" s="578" t="str">
        <f>IF($C$26=TRUE,(Ⅴ１!D49),"表示不可")</f>
        <v>表示不可</v>
      </c>
      <c r="F108" s="579" t="str">
        <f>IF($C$26=TRUE,(Ⅴ１!E49),"表示不可")</f>
        <v>表示不可</v>
      </c>
      <c r="G108" s="580" t="str">
        <f>IF($C$26=TRUE,(Ⅴ１!F49),"表示不可")</f>
        <v>表示不可</v>
      </c>
      <c r="H108" s="581" t="str">
        <f t="shared" si="7"/>
        <v/>
      </c>
      <c r="I108" s="582" t="str">
        <f>IF($C$26=TRUE,(Ⅴ１!H49),"表示不可")</f>
        <v>表示不可</v>
      </c>
      <c r="J108" s="581" t="str">
        <f>IF($C$26=TRUE,(Ⅴ１!I49),"表示不可")</f>
        <v>表示不可</v>
      </c>
      <c r="K108" s="479" t="str">
        <f>IF($C$26=TRUE,(Ⅴ１!J49),"表示不可")</f>
        <v>表示不可</v>
      </c>
      <c r="L108" s="583" t="str">
        <f t="shared" si="8"/>
        <v/>
      </c>
      <c r="M108" s="578" t="str">
        <f>IF($C$26=TRUE,(Ⅴ１!L49),"表示不可")</f>
        <v>表示不可</v>
      </c>
      <c r="N108" s="584" t="str">
        <f>IF($C$26=TRUE,(Ⅴ１!M49),"表示不可")</f>
        <v>表示不可</v>
      </c>
      <c r="O108" s="688" t="str">
        <f>IF($C$26=TRUE,(Ⅴ１!N49),"表示不可")</f>
        <v>表示不可</v>
      </c>
      <c r="P108" s="673" t="str">
        <f>IF($C$26=TRUE,(Ⅴ１!O49),"表示不可")</f>
        <v>表示不可</v>
      </c>
      <c r="Q108" s="674" t="str">
        <f>IF($C$26=TRUE,(Ⅴ１!P49),"表示不可")</f>
        <v>表示不可</v>
      </c>
      <c r="R108" s="480"/>
      <c r="S108" s="481"/>
      <c r="T108" s="482"/>
      <c r="U108" s="484"/>
      <c r="Y108" s="240"/>
      <c r="AA108" s="251"/>
    </row>
    <row r="109" spans="1:38" ht="15.75" customHeight="1" thickBot="1">
      <c r="A109">
        <v>45</v>
      </c>
      <c r="B109" s="585" t="str">
        <f t="shared" si="6"/>
        <v/>
      </c>
      <c r="C109" s="586" t="str">
        <f>IF($C$26=TRUE,(Ⅴ１!B50),"表示不可")</f>
        <v>表示不可</v>
      </c>
      <c r="D109" s="587" t="str">
        <f>IF($C$26=TRUE,(Ⅴ１!C50),"表示不可")</f>
        <v>表示不可</v>
      </c>
      <c r="E109" s="588" t="str">
        <f>IF($C$26=TRUE,(Ⅴ１!D50),"表示不可")</f>
        <v>表示不可</v>
      </c>
      <c r="F109" s="589" t="str">
        <f>IF($C$26=TRUE,(Ⅴ１!E50),"表示不可")</f>
        <v>表示不可</v>
      </c>
      <c r="G109" s="590" t="str">
        <f>IF($C$26=TRUE,(Ⅴ１!F50),"表示不可")</f>
        <v>表示不可</v>
      </c>
      <c r="H109" s="591" t="str">
        <f t="shared" si="7"/>
        <v/>
      </c>
      <c r="I109" s="592" t="str">
        <f>IF($C$26=TRUE,(Ⅴ１!H50),"表示不可")</f>
        <v>表示不可</v>
      </c>
      <c r="J109" s="591" t="str">
        <f>IF($C$26=TRUE,(Ⅴ１!I50),"表示不可")</f>
        <v>表示不可</v>
      </c>
      <c r="K109" s="522" t="str">
        <f>IF($C$26=TRUE,(Ⅴ１!J50),"表示不可")</f>
        <v>表示不可</v>
      </c>
      <c r="L109" s="593" t="str">
        <f t="shared" si="8"/>
        <v/>
      </c>
      <c r="M109" s="588" t="str">
        <f>IF($C$26=TRUE,(Ⅴ１!L50),"表示不可")</f>
        <v>表示不可</v>
      </c>
      <c r="N109" s="594" t="str">
        <f>IF($C$26=TRUE,(Ⅴ１!M50),"表示不可")</f>
        <v>表示不可</v>
      </c>
      <c r="O109" s="689" t="str">
        <f>IF($C$26=TRUE,(Ⅴ１!N50),"表示不可")</f>
        <v>表示不可</v>
      </c>
      <c r="P109" s="675" t="str">
        <f>IF($C$26=TRUE,(Ⅴ１!O50),"表示不可")</f>
        <v>表示不可</v>
      </c>
      <c r="Q109" s="676" t="str">
        <f>IF($C$26=TRUE,(Ⅴ１!P50),"表示不可")</f>
        <v>表示不可</v>
      </c>
      <c r="R109" s="496"/>
      <c r="S109" s="497"/>
      <c r="T109" s="498"/>
      <c r="U109" s="499"/>
      <c r="Y109" s="240"/>
      <c r="AA109" s="251"/>
    </row>
    <row r="110" spans="1:38" ht="15.75" customHeight="1">
      <c r="A110">
        <v>46</v>
      </c>
      <c r="B110" s="532" t="str">
        <f t="shared" si="6"/>
        <v/>
      </c>
      <c r="C110" s="595" t="str">
        <f>IF($C$26=TRUE,(Ⅴ１!B51),"表示不可")</f>
        <v>表示不可</v>
      </c>
      <c r="D110" s="596" t="str">
        <f>IF($C$26=TRUE,(Ⅴ１!C51),"表示不可")</f>
        <v>表示不可</v>
      </c>
      <c r="E110" s="466" t="str">
        <f>IF($C$26=TRUE,(Ⅴ１!D51),"表示不可")</f>
        <v>表示不可</v>
      </c>
      <c r="F110" s="467" t="str">
        <f>IF($C$26=TRUE,(Ⅴ１!E51),"表示不可")</f>
        <v>表示不可</v>
      </c>
      <c r="G110" s="468" t="str">
        <f>IF($C$26=TRUE,(Ⅴ１!F51),"表示不可")</f>
        <v>表示不可</v>
      </c>
      <c r="H110" s="471" t="str">
        <f t="shared" si="7"/>
        <v/>
      </c>
      <c r="I110" s="474" t="str">
        <f>IF($C$26=TRUE,(Ⅴ１!H51),"表示不可")</f>
        <v>表示不可</v>
      </c>
      <c r="J110" s="471" t="str">
        <f>IF($C$26=TRUE,(Ⅴ１!I51),"表示不可")</f>
        <v>表示不可</v>
      </c>
      <c r="K110" s="472" t="str">
        <f>IF($C$26=TRUE,(Ⅴ１!J51),"表示不可")</f>
        <v>表示不可</v>
      </c>
      <c r="L110" s="535" t="str">
        <f t="shared" si="8"/>
        <v/>
      </c>
      <c r="M110" s="466" t="str">
        <f>IF($C$26=TRUE,(Ⅴ１!L51),"表示不可")</f>
        <v>表示不可</v>
      </c>
      <c r="N110" s="534" t="str">
        <f>IF($C$26=TRUE,(Ⅴ１!M51),"表示不可")</f>
        <v>表示不可</v>
      </c>
      <c r="O110" s="690" t="str">
        <f>IF($C$26=TRUE,(Ⅴ１!N51),"表示不可")</f>
        <v>表示不可</v>
      </c>
      <c r="P110" s="677" t="str">
        <f>IF($C$26=TRUE,(Ⅴ１!O51),"表示不可")</f>
        <v>表示不可</v>
      </c>
      <c r="Q110" s="678" t="str">
        <f>IF($C$26=TRUE,(Ⅴ１!P51),"表示不可")</f>
        <v>表示不可</v>
      </c>
      <c r="R110" s="510"/>
      <c r="S110" s="511"/>
      <c r="T110" s="512"/>
      <c r="U110" s="513"/>
      <c r="Y110" s="240"/>
      <c r="AA110" s="251"/>
    </row>
    <row r="111" spans="1:38" ht="15.75" customHeight="1">
      <c r="A111">
        <v>47</v>
      </c>
      <c r="B111" s="575" t="str">
        <f t="shared" si="6"/>
        <v/>
      </c>
      <c r="C111" s="576" t="str">
        <f>IF($C$26=TRUE,(Ⅴ１!B52),"表示不可")</f>
        <v>表示不可</v>
      </c>
      <c r="D111" s="577" t="str">
        <f>IF($C$26=TRUE,(Ⅴ１!C52),"表示不可")</f>
        <v>表示不可</v>
      </c>
      <c r="E111" s="578" t="str">
        <f>IF($C$26=TRUE,(Ⅴ１!D52),"表示不可")</f>
        <v>表示不可</v>
      </c>
      <c r="F111" s="579" t="str">
        <f>IF($C$26=TRUE,(Ⅴ１!E52),"表示不可")</f>
        <v>表示不可</v>
      </c>
      <c r="G111" s="580" t="str">
        <f>IF($C$26=TRUE,(Ⅴ１!F52),"表示不可")</f>
        <v>表示不可</v>
      </c>
      <c r="H111" s="581" t="str">
        <f t="shared" si="7"/>
        <v/>
      </c>
      <c r="I111" s="582" t="str">
        <f>IF($C$26=TRUE,(Ⅴ１!H52),"表示不可")</f>
        <v>表示不可</v>
      </c>
      <c r="J111" s="581" t="str">
        <f>IF($C$26=TRUE,(Ⅴ１!I52),"表示不可")</f>
        <v>表示不可</v>
      </c>
      <c r="K111" s="479" t="str">
        <f>IF($C$26=TRUE,(Ⅴ１!J52),"表示不可")</f>
        <v>表示不可</v>
      </c>
      <c r="L111" s="583" t="str">
        <f t="shared" si="8"/>
        <v/>
      </c>
      <c r="M111" s="578" t="str">
        <f>IF($C$26=TRUE,(Ⅴ１!L52),"表示不可")</f>
        <v>表示不可</v>
      </c>
      <c r="N111" s="584" t="str">
        <f>IF($C$26=TRUE,(Ⅴ１!M52),"表示不可")</f>
        <v>表示不可</v>
      </c>
      <c r="O111" s="688" t="str">
        <f>IF($C$26=TRUE,(Ⅴ１!N52),"表示不可")</f>
        <v>表示不可</v>
      </c>
      <c r="P111" s="673" t="str">
        <f>IF($C$26=TRUE,(Ⅴ１!O52),"表示不可")</f>
        <v>表示不可</v>
      </c>
      <c r="Q111" s="674" t="str">
        <f>IF($C$26=TRUE,(Ⅴ１!P52),"表示不可")</f>
        <v>表示不可</v>
      </c>
      <c r="R111" s="480"/>
      <c r="S111" s="481"/>
      <c r="T111" s="482"/>
      <c r="U111" s="484"/>
      <c r="Y111" s="240"/>
      <c r="AA111" s="251"/>
    </row>
    <row r="112" spans="1:38" ht="15.75" customHeight="1">
      <c r="A112">
        <v>48</v>
      </c>
      <c r="B112" s="575" t="str">
        <f t="shared" si="6"/>
        <v/>
      </c>
      <c r="C112" s="576" t="str">
        <f>IF($C$26=TRUE,(Ⅴ１!B53),"表示不可")</f>
        <v>表示不可</v>
      </c>
      <c r="D112" s="577" t="str">
        <f>IF($C$26=TRUE,(Ⅴ１!C53),"表示不可")</f>
        <v>表示不可</v>
      </c>
      <c r="E112" s="578" t="str">
        <f>IF($C$26=TRUE,(Ⅴ１!D53),"表示不可")</f>
        <v>表示不可</v>
      </c>
      <c r="F112" s="579" t="str">
        <f>IF($C$26=TRUE,(Ⅴ１!E53),"表示不可")</f>
        <v>表示不可</v>
      </c>
      <c r="G112" s="580" t="str">
        <f>IF($C$26=TRUE,(Ⅴ１!F53),"表示不可")</f>
        <v>表示不可</v>
      </c>
      <c r="H112" s="581" t="str">
        <f t="shared" si="7"/>
        <v/>
      </c>
      <c r="I112" s="582" t="str">
        <f>IF($C$26=TRUE,(Ⅴ１!H53),"表示不可")</f>
        <v>表示不可</v>
      </c>
      <c r="J112" s="581" t="str">
        <f>IF($C$26=TRUE,(Ⅴ１!I53),"表示不可")</f>
        <v>表示不可</v>
      </c>
      <c r="K112" s="479" t="str">
        <f>IF($C$26=TRUE,(Ⅴ１!J53),"表示不可")</f>
        <v>表示不可</v>
      </c>
      <c r="L112" s="583" t="str">
        <f t="shared" si="8"/>
        <v/>
      </c>
      <c r="M112" s="578" t="str">
        <f>IF($C$26=TRUE,(Ⅴ１!L53),"表示不可")</f>
        <v>表示不可</v>
      </c>
      <c r="N112" s="584" t="str">
        <f>IF($C$26=TRUE,(Ⅴ１!M53),"表示不可")</f>
        <v>表示不可</v>
      </c>
      <c r="O112" s="688" t="str">
        <f>IF($C$26=TRUE,(Ⅴ１!N53),"表示不可")</f>
        <v>表示不可</v>
      </c>
      <c r="P112" s="673" t="str">
        <f>IF($C$26=TRUE,(Ⅴ１!O53),"表示不可")</f>
        <v>表示不可</v>
      </c>
      <c r="Q112" s="674" t="str">
        <f>IF($C$26=TRUE,(Ⅴ１!P53),"表示不可")</f>
        <v>表示不可</v>
      </c>
      <c r="R112" s="480"/>
      <c r="S112" s="481"/>
      <c r="T112" s="482"/>
      <c r="U112" s="483"/>
      <c r="Y112" s="240"/>
      <c r="AA112" s="251"/>
    </row>
    <row r="113" spans="1:38" ht="15.75" customHeight="1">
      <c r="A113">
        <v>49</v>
      </c>
      <c r="B113" s="575" t="str">
        <f t="shared" si="6"/>
        <v/>
      </c>
      <c r="C113" s="576" t="str">
        <f>IF($C$26=TRUE,(Ⅴ１!B54),"表示不可")</f>
        <v>表示不可</v>
      </c>
      <c r="D113" s="577" t="str">
        <f>IF($C$26=TRUE,(Ⅴ１!C54),"表示不可")</f>
        <v>表示不可</v>
      </c>
      <c r="E113" s="578" t="str">
        <f>IF($C$26=TRUE,(Ⅴ１!D54),"表示不可")</f>
        <v>表示不可</v>
      </c>
      <c r="F113" s="579" t="str">
        <f>IF($C$26=TRUE,(Ⅴ１!E54),"表示不可")</f>
        <v>表示不可</v>
      </c>
      <c r="G113" s="580" t="str">
        <f>IF($C$26=TRUE,(Ⅴ１!F54),"表示不可")</f>
        <v>表示不可</v>
      </c>
      <c r="H113" s="581" t="str">
        <f t="shared" si="7"/>
        <v/>
      </c>
      <c r="I113" s="582" t="str">
        <f>IF($C$26=TRUE,(Ⅴ１!H54),"表示不可")</f>
        <v>表示不可</v>
      </c>
      <c r="J113" s="581" t="str">
        <f>IF($C$26=TRUE,(Ⅴ１!I54),"表示不可")</f>
        <v>表示不可</v>
      </c>
      <c r="K113" s="479" t="str">
        <f>IF($C$26=TRUE,(Ⅴ１!J54),"表示不可")</f>
        <v>表示不可</v>
      </c>
      <c r="L113" s="583" t="str">
        <f t="shared" si="8"/>
        <v/>
      </c>
      <c r="M113" s="578" t="str">
        <f>IF($C$26=TRUE,(Ⅴ１!L54),"表示不可")</f>
        <v>表示不可</v>
      </c>
      <c r="N113" s="584" t="str">
        <f>IF($C$26=TRUE,(Ⅴ１!M54),"表示不可")</f>
        <v>表示不可</v>
      </c>
      <c r="O113" s="688" t="str">
        <f>IF($C$26=TRUE,(Ⅴ１!N54),"表示不可")</f>
        <v>表示不可</v>
      </c>
      <c r="P113" s="673" t="str">
        <f>IF($C$26=TRUE,(Ⅴ１!O54),"表示不可")</f>
        <v>表示不可</v>
      </c>
      <c r="Q113" s="674" t="str">
        <f>IF($C$26=TRUE,(Ⅴ１!P54),"表示不可")</f>
        <v>表示不可</v>
      </c>
      <c r="R113" s="480"/>
      <c r="S113" s="481"/>
      <c r="T113" s="482"/>
      <c r="U113" s="483"/>
      <c r="Y113" s="240"/>
      <c r="AA113" s="251"/>
    </row>
    <row r="114" spans="1:38" ht="15.75" customHeight="1" thickBot="1">
      <c r="A114">
        <v>50</v>
      </c>
      <c r="B114" s="597" t="str">
        <f t="shared" si="6"/>
        <v/>
      </c>
      <c r="C114" s="598" t="str">
        <f>IF($C$26=TRUE,(Ⅴ１!B55),"表示不可")</f>
        <v>表示不可</v>
      </c>
      <c r="D114" s="599" t="str">
        <f>IF($C$26=TRUE,(Ⅴ１!C55),"表示不可")</f>
        <v>表示不可</v>
      </c>
      <c r="E114" s="600" t="str">
        <f>IF($C$26=TRUE,(Ⅴ１!D55),"表示不可")</f>
        <v>表示不可</v>
      </c>
      <c r="F114" s="601" t="str">
        <f>IF($C$26=TRUE,(Ⅴ１!E55),"表示不可")</f>
        <v>表示不可</v>
      </c>
      <c r="G114" s="602" t="str">
        <f>IF($C$26=TRUE,(Ⅴ１!F55),"表示不可")</f>
        <v>表示不可</v>
      </c>
      <c r="H114" s="603" t="str">
        <f t="shared" si="7"/>
        <v/>
      </c>
      <c r="I114" s="604" t="str">
        <f>IF($C$26=TRUE,(Ⅴ１!H55),"表示不可")</f>
        <v>表示不可</v>
      </c>
      <c r="J114" s="603" t="str">
        <f>IF($C$26=TRUE,(Ⅴ１!I55),"表示不可")</f>
        <v>表示不可</v>
      </c>
      <c r="K114" s="494" t="str">
        <f>IF($C$26=TRUE,(Ⅴ１!J55),"表示不可")</f>
        <v>表示不可</v>
      </c>
      <c r="L114" s="605" t="str">
        <f t="shared" si="8"/>
        <v/>
      </c>
      <c r="M114" s="600" t="str">
        <f>IF($C$26=TRUE,(Ⅴ１!L55),"表示不可")</f>
        <v>表示不可</v>
      </c>
      <c r="N114" s="606" t="str">
        <f>IF($C$26=TRUE,(Ⅴ１!M55),"表示不可")</f>
        <v>表示不可</v>
      </c>
      <c r="O114" s="691" t="str">
        <f>IF($C$26=TRUE,(Ⅴ１!N55),"表示不可")</f>
        <v>表示不可</v>
      </c>
      <c r="P114" s="679" t="str">
        <f>IF($C$26=TRUE,(Ⅴ１!O55),"表示不可")</f>
        <v>表示不可</v>
      </c>
      <c r="Q114" s="680" t="str">
        <f>IF($C$26=TRUE,(Ⅴ１!P55),"表示不可")</f>
        <v>表示不可</v>
      </c>
      <c r="R114" s="524"/>
      <c r="S114" s="525"/>
      <c r="T114" s="526"/>
      <c r="U114" s="527"/>
      <c r="Y114" s="240"/>
      <c r="AA114" s="251"/>
    </row>
    <row r="115" spans="1:38" ht="15.75" customHeight="1">
      <c r="A115">
        <v>51</v>
      </c>
      <c r="B115" s="538" t="str">
        <f t="shared" si="6"/>
        <v/>
      </c>
      <c r="C115" s="607" t="str">
        <f>IF($C$26=TRUE,(Ⅴ１!B56),"表示不可")</f>
        <v>表示不可</v>
      </c>
      <c r="D115" s="608" t="str">
        <f>IF($C$26=TRUE,(Ⅴ１!C56),"表示不可")</f>
        <v>表示不可</v>
      </c>
      <c r="E115" s="502" t="str">
        <f>IF($C$26=TRUE,(Ⅴ１!D56),"表示不可")</f>
        <v>表示不可</v>
      </c>
      <c r="F115" s="503" t="str">
        <f>IF($C$26=TRUE,(Ⅴ１!E56),"表示不可")</f>
        <v>表示不可</v>
      </c>
      <c r="G115" s="504" t="str">
        <f>IF($C$26=TRUE,(Ⅴ１!F56),"表示不可")</f>
        <v>表示不可</v>
      </c>
      <c r="H115" s="507" t="str">
        <f t="shared" si="7"/>
        <v/>
      </c>
      <c r="I115" s="506" t="str">
        <f>IF($C$26=TRUE,(Ⅴ１!H56),"表示不可")</f>
        <v>表示不可</v>
      </c>
      <c r="J115" s="507" t="str">
        <f>IF($C$26=TRUE,(Ⅴ１!I56),"表示不可")</f>
        <v>表示不可</v>
      </c>
      <c r="K115" s="508" t="str">
        <f>IF($C$26=TRUE,(Ⅴ１!J56),"表示不可")</f>
        <v>表示不可</v>
      </c>
      <c r="L115" s="533" t="str">
        <f t="shared" si="8"/>
        <v/>
      </c>
      <c r="M115" s="502" t="str">
        <f>IF($C$26=TRUE,(Ⅴ１!L56),"表示不可")</f>
        <v>表示不可</v>
      </c>
      <c r="N115" s="539" t="str">
        <f>IF($C$26=TRUE,(Ⅴ１!M56),"表示不可")</f>
        <v>表示不可</v>
      </c>
      <c r="O115" s="692" t="str">
        <f>IF($C$26=TRUE,(Ⅴ１!N56),"表示不可")</f>
        <v>表示不可</v>
      </c>
      <c r="P115" s="681" t="str">
        <f>IF($C$26=TRUE,(Ⅴ１!O56),"表示不可")</f>
        <v>表示不可</v>
      </c>
      <c r="Q115" s="682" t="str">
        <f>IF($C$26=TRUE,(Ⅴ１!P56),"表示不可")</f>
        <v>表示不可</v>
      </c>
      <c r="R115" s="528"/>
      <c r="S115" s="529"/>
      <c r="T115" s="530"/>
      <c r="U115" s="531"/>
      <c r="Y115" s="240"/>
      <c r="AA115" s="251"/>
      <c r="AL115" s="231"/>
    </row>
    <row r="116" spans="1:38" ht="15.75" customHeight="1">
      <c r="A116">
        <v>52</v>
      </c>
      <c r="B116" s="575" t="str">
        <f t="shared" si="6"/>
        <v/>
      </c>
      <c r="C116" s="576" t="str">
        <f>IF($C$26=TRUE,(Ⅴ１!B57),"表示不可")</f>
        <v>表示不可</v>
      </c>
      <c r="D116" s="577" t="str">
        <f>IF($C$26=TRUE,(Ⅴ１!C57),"表示不可")</f>
        <v>表示不可</v>
      </c>
      <c r="E116" s="578" t="str">
        <f>IF($C$26=TRUE,(Ⅴ１!D57),"表示不可")</f>
        <v>表示不可</v>
      </c>
      <c r="F116" s="579" t="str">
        <f>IF($C$26=TRUE,(Ⅴ１!E57),"表示不可")</f>
        <v>表示不可</v>
      </c>
      <c r="G116" s="580" t="str">
        <f>IF($C$26=TRUE,(Ⅴ１!F57),"表示不可")</f>
        <v>表示不可</v>
      </c>
      <c r="H116" s="581" t="str">
        <f t="shared" si="7"/>
        <v/>
      </c>
      <c r="I116" s="582" t="str">
        <f>IF($C$26=TRUE,(Ⅴ１!H57),"表示不可")</f>
        <v>表示不可</v>
      </c>
      <c r="J116" s="581" t="str">
        <f>IF($C$26=TRUE,(Ⅴ１!I57),"表示不可")</f>
        <v>表示不可</v>
      </c>
      <c r="K116" s="479" t="str">
        <f>IF($C$26=TRUE,(Ⅴ１!J57),"表示不可")</f>
        <v>表示不可</v>
      </c>
      <c r="L116" s="583" t="str">
        <f t="shared" si="8"/>
        <v/>
      </c>
      <c r="M116" s="578" t="str">
        <f>IF($C$26=TRUE,(Ⅴ１!L57),"表示不可")</f>
        <v>表示不可</v>
      </c>
      <c r="N116" s="584" t="str">
        <f>IF($C$26=TRUE,(Ⅴ１!M57),"表示不可")</f>
        <v>表示不可</v>
      </c>
      <c r="O116" s="688" t="str">
        <f>IF($C$26=TRUE,(Ⅴ１!N57),"表示不可")</f>
        <v>表示不可</v>
      </c>
      <c r="P116" s="673" t="str">
        <f>IF($C$26=TRUE,(Ⅴ１!O57),"表示不可")</f>
        <v>表示不可</v>
      </c>
      <c r="Q116" s="674" t="str">
        <f>IF($C$26=TRUE,(Ⅴ１!P57),"表示不可")</f>
        <v>表示不可</v>
      </c>
      <c r="R116" s="480"/>
      <c r="S116" s="481"/>
      <c r="T116" s="482"/>
      <c r="U116" s="484"/>
      <c r="Y116" s="240"/>
      <c r="AA116" s="251"/>
      <c r="AL116" s="231"/>
    </row>
    <row r="117" spans="1:38" ht="15.75" customHeight="1">
      <c r="A117">
        <v>53</v>
      </c>
      <c r="B117" s="575" t="str">
        <f t="shared" si="6"/>
        <v/>
      </c>
      <c r="C117" s="576" t="str">
        <f>IF($C$26=TRUE,(Ⅴ１!B58),"表示不可")</f>
        <v>表示不可</v>
      </c>
      <c r="D117" s="577" t="str">
        <f>IF($C$26=TRUE,(Ⅴ１!C58),"表示不可")</f>
        <v>表示不可</v>
      </c>
      <c r="E117" s="578" t="str">
        <f>IF($C$26=TRUE,(Ⅴ１!D58),"表示不可")</f>
        <v>表示不可</v>
      </c>
      <c r="F117" s="579" t="str">
        <f>IF($C$26=TRUE,(Ⅴ１!E58),"表示不可")</f>
        <v>表示不可</v>
      </c>
      <c r="G117" s="580" t="str">
        <f>IF($C$26=TRUE,(Ⅴ１!F58),"表示不可")</f>
        <v>表示不可</v>
      </c>
      <c r="H117" s="581" t="str">
        <f t="shared" si="7"/>
        <v/>
      </c>
      <c r="I117" s="582" t="str">
        <f>IF($C$26=TRUE,(Ⅴ１!H58),"表示不可")</f>
        <v>表示不可</v>
      </c>
      <c r="J117" s="581" t="str">
        <f>IF($C$26=TRUE,(Ⅴ１!I58),"表示不可")</f>
        <v>表示不可</v>
      </c>
      <c r="K117" s="479" t="str">
        <f>IF($C$26=TRUE,(Ⅴ１!J58),"表示不可")</f>
        <v>表示不可</v>
      </c>
      <c r="L117" s="583" t="str">
        <f t="shared" si="8"/>
        <v/>
      </c>
      <c r="M117" s="578" t="str">
        <f>IF($C$26=TRUE,(Ⅴ１!L58),"表示不可")</f>
        <v>表示不可</v>
      </c>
      <c r="N117" s="584" t="str">
        <f>IF($C$26=TRUE,(Ⅴ１!M58),"表示不可")</f>
        <v>表示不可</v>
      </c>
      <c r="O117" s="688" t="str">
        <f>IF($C$26=TRUE,(Ⅴ１!N58),"表示不可")</f>
        <v>表示不可</v>
      </c>
      <c r="P117" s="673" t="str">
        <f>IF($C$26=TRUE,(Ⅴ１!O58),"表示不可")</f>
        <v>表示不可</v>
      </c>
      <c r="Q117" s="674" t="str">
        <f>IF($C$26=TRUE,(Ⅴ１!P58),"表示不可")</f>
        <v>表示不可</v>
      </c>
      <c r="R117" s="480"/>
      <c r="S117" s="481"/>
      <c r="T117" s="482"/>
      <c r="U117" s="483"/>
      <c r="Y117" s="240"/>
      <c r="AA117" s="251"/>
      <c r="AL117" s="231"/>
    </row>
    <row r="118" spans="1:38" ht="15.75" customHeight="1">
      <c r="A118">
        <v>54</v>
      </c>
      <c r="B118" s="575" t="str">
        <f t="shared" si="6"/>
        <v/>
      </c>
      <c r="C118" s="576" t="str">
        <f>IF($C$26=TRUE,(Ⅴ１!B59),"表示不可")</f>
        <v>表示不可</v>
      </c>
      <c r="D118" s="577" t="str">
        <f>IF($C$26=TRUE,(Ⅴ１!C59),"表示不可")</f>
        <v>表示不可</v>
      </c>
      <c r="E118" s="578" t="str">
        <f>IF($C$26=TRUE,(Ⅴ１!D59),"表示不可")</f>
        <v>表示不可</v>
      </c>
      <c r="F118" s="579" t="str">
        <f>IF($C$26=TRUE,(Ⅴ１!E59),"表示不可")</f>
        <v>表示不可</v>
      </c>
      <c r="G118" s="580" t="str">
        <f>IF($C$26=TRUE,(Ⅴ１!F59),"表示不可")</f>
        <v>表示不可</v>
      </c>
      <c r="H118" s="581" t="str">
        <f t="shared" si="7"/>
        <v/>
      </c>
      <c r="I118" s="582" t="str">
        <f>IF($C$26=TRUE,(Ⅴ１!H59),"表示不可")</f>
        <v>表示不可</v>
      </c>
      <c r="J118" s="581" t="str">
        <f>IF($C$26=TRUE,(Ⅴ１!I59),"表示不可")</f>
        <v>表示不可</v>
      </c>
      <c r="K118" s="479" t="str">
        <f>IF($C$26=TRUE,(Ⅴ１!J59),"表示不可")</f>
        <v>表示不可</v>
      </c>
      <c r="L118" s="583" t="str">
        <f t="shared" si="8"/>
        <v/>
      </c>
      <c r="M118" s="578" t="str">
        <f>IF($C$26=TRUE,(Ⅴ１!L59),"表示不可")</f>
        <v>表示不可</v>
      </c>
      <c r="N118" s="584" t="str">
        <f>IF($C$26=TRUE,(Ⅴ１!M59),"表示不可")</f>
        <v>表示不可</v>
      </c>
      <c r="O118" s="688" t="str">
        <f>IF($C$26=TRUE,(Ⅴ１!N59),"表示不可")</f>
        <v>表示不可</v>
      </c>
      <c r="P118" s="673" t="str">
        <f>IF($C$26=TRUE,(Ⅴ１!O59),"表示不可")</f>
        <v>表示不可</v>
      </c>
      <c r="Q118" s="674" t="str">
        <f>IF($C$26=TRUE,(Ⅴ１!P59),"表示不可")</f>
        <v>表示不可</v>
      </c>
      <c r="R118" s="480"/>
      <c r="S118" s="481"/>
      <c r="T118" s="480"/>
      <c r="U118" s="483"/>
      <c r="Y118" s="240"/>
      <c r="AA118" s="251"/>
      <c r="AL118" s="231"/>
    </row>
    <row r="119" spans="1:38" ht="15.75" customHeight="1" thickBot="1">
      <c r="A119">
        <v>55</v>
      </c>
      <c r="B119" s="585" t="str">
        <f t="shared" si="6"/>
        <v/>
      </c>
      <c r="C119" s="586" t="str">
        <f>IF($C$26=TRUE,(Ⅴ１!B60),"表示不可")</f>
        <v>表示不可</v>
      </c>
      <c r="D119" s="587" t="str">
        <f>IF($C$26=TRUE,(Ⅴ１!C60),"表示不可")</f>
        <v>表示不可</v>
      </c>
      <c r="E119" s="588" t="str">
        <f>IF($C$26=TRUE,(Ⅴ１!D60),"表示不可")</f>
        <v>表示不可</v>
      </c>
      <c r="F119" s="589" t="str">
        <f>IF($C$26=TRUE,(Ⅴ１!E60),"表示不可")</f>
        <v>表示不可</v>
      </c>
      <c r="G119" s="590" t="str">
        <f>IF($C$26=TRUE,(Ⅴ１!F60),"表示不可")</f>
        <v>表示不可</v>
      </c>
      <c r="H119" s="591" t="str">
        <f t="shared" si="7"/>
        <v/>
      </c>
      <c r="I119" s="592" t="str">
        <f>IF($C$26=TRUE,(Ⅴ１!H60),"表示不可")</f>
        <v>表示不可</v>
      </c>
      <c r="J119" s="591" t="str">
        <f>IF($C$26=TRUE,(Ⅴ１!I60),"表示不可")</f>
        <v>表示不可</v>
      </c>
      <c r="K119" s="522" t="str">
        <f>IF($C$26=TRUE,(Ⅴ１!J60),"表示不可")</f>
        <v>表示不可</v>
      </c>
      <c r="L119" s="593" t="str">
        <f t="shared" si="8"/>
        <v/>
      </c>
      <c r="M119" s="588" t="str">
        <f>IF($C$26=TRUE,(Ⅴ１!L60),"表示不可")</f>
        <v>表示不可</v>
      </c>
      <c r="N119" s="594" t="str">
        <f>IF($C$26=TRUE,(Ⅴ１!M60),"表示不可")</f>
        <v>表示不可</v>
      </c>
      <c r="O119" s="689" t="str">
        <f>IF($C$26=TRUE,(Ⅴ１!N60),"表示不可")</f>
        <v>表示不可</v>
      </c>
      <c r="P119" s="675" t="str">
        <f>IF($C$26=TRUE,(Ⅴ１!O60),"表示不可")</f>
        <v>表示不可</v>
      </c>
      <c r="Q119" s="676" t="str">
        <f>IF($C$26=TRUE,(Ⅴ１!P60),"表示不可")</f>
        <v>表示不可</v>
      </c>
      <c r="R119" s="496"/>
      <c r="S119" s="497"/>
      <c r="T119" s="496"/>
      <c r="U119" s="499"/>
      <c r="Y119" s="240"/>
      <c r="AA119" s="251"/>
      <c r="AL119" s="231"/>
    </row>
    <row r="120" spans="1:38" ht="15.75" customHeight="1">
      <c r="A120">
        <v>56</v>
      </c>
      <c r="B120" s="532" t="str">
        <f t="shared" si="6"/>
        <v/>
      </c>
      <c r="C120" s="595" t="str">
        <f>IF($C$26=TRUE,(Ⅴ１!B61),"表示不可")</f>
        <v>表示不可</v>
      </c>
      <c r="D120" s="596" t="str">
        <f>IF($C$26=TRUE,(Ⅴ１!C61),"表示不可")</f>
        <v>表示不可</v>
      </c>
      <c r="E120" s="466" t="str">
        <f>IF($C$26=TRUE,(Ⅴ１!D61),"表示不可")</f>
        <v>表示不可</v>
      </c>
      <c r="F120" s="467" t="str">
        <f>IF($C$26=TRUE,(Ⅴ１!E61),"表示不可")</f>
        <v>表示不可</v>
      </c>
      <c r="G120" s="468" t="str">
        <f>IF($C$26=TRUE,(Ⅴ１!F61),"表示不可")</f>
        <v>表示不可</v>
      </c>
      <c r="H120" s="471" t="str">
        <f t="shared" si="7"/>
        <v/>
      </c>
      <c r="I120" s="474" t="str">
        <f>IF($C$26=TRUE,(Ⅴ１!H61),"表示不可")</f>
        <v>表示不可</v>
      </c>
      <c r="J120" s="471" t="str">
        <f>IF($C$26=TRUE,(Ⅴ１!I61),"表示不可")</f>
        <v>表示不可</v>
      </c>
      <c r="K120" s="472" t="str">
        <f>IF($C$26=TRUE,(Ⅴ１!J61),"表示不可")</f>
        <v>表示不可</v>
      </c>
      <c r="L120" s="535" t="str">
        <f t="shared" si="8"/>
        <v/>
      </c>
      <c r="M120" s="466" t="str">
        <f>IF($C$26=TRUE,(Ⅴ１!L61),"表示不可")</f>
        <v>表示不可</v>
      </c>
      <c r="N120" s="534" t="str">
        <f>IF($C$26=TRUE,(Ⅴ１!M61),"表示不可")</f>
        <v>表示不可</v>
      </c>
      <c r="O120" s="690" t="str">
        <f>IF($C$26=TRUE,(Ⅴ１!N61),"表示不可")</f>
        <v>表示不可</v>
      </c>
      <c r="P120" s="677" t="str">
        <f>IF($C$26=TRUE,(Ⅴ１!O61),"表示不可")</f>
        <v>表示不可</v>
      </c>
      <c r="Q120" s="678" t="str">
        <f>IF($C$26=TRUE,(Ⅴ１!P61),"表示不可")</f>
        <v>表示不可</v>
      </c>
      <c r="R120" s="510"/>
      <c r="S120" s="511"/>
      <c r="T120" s="510"/>
      <c r="U120" s="513"/>
      <c r="Y120" s="240"/>
      <c r="AA120" s="251"/>
      <c r="AL120" s="231"/>
    </row>
    <row r="121" spans="1:38" ht="15.75" customHeight="1">
      <c r="A121">
        <v>57</v>
      </c>
      <c r="B121" s="575" t="str">
        <f t="shared" si="6"/>
        <v/>
      </c>
      <c r="C121" s="576" t="str">
        <f>IF($C$26=TRUE,(Ⅴ１!B62),"表示不可")</f>
        <v>表示不可</v>
      </c>
      <c r="D121" s="577" t="str">
        <f>IF($C$26=TRUE,(Ⅴ１!C62),"表示不可")</f>
        <v>表示不可</v>
      </c>
      <c r="E121" s="578" t="str">
        <f>IF($C$26=TRUE,(Ⅴ１!D62),"表示不可")</f>
        <v>表示不可</v>
      </c>
      <c r="F121" s="579" t="str">
        <f>IF($C$26=TRUE,(Ⅴ１!E62),"表示不可")</f>
        <v>表示不可</v>
      </c>
      <c r="G121" s="580" t="str">
        <f>IF($C$26=TRUE,(Ⅴ１!F62),"表示不可")</f>
        <v>表示不可</v>
      </c>
      <c r="H121" s="581" t="str">
        <f t="shared" si="7"/>
        <v/>
      </c>
      <c r="I121" s="582" t="str">
        <f>IF($C$26=TRUE,(Ⅴ１!H62),"表示不可")</f>
        <v>表示不可</v>
      </c>
      <c r="J121" s="581" t="str">
        <f>IF($C$26=TRUE,(Ⅴ１!I62),"表示不可")</f>
        <v>表示不可</v>
      </c>
      <c r="K121" s="479" t="str">
        <f>IF($C$26=TRUE,(Ⅴ１!J62),"表示不可")</f>
        <v>表示不可</v>
      </c>
      <c r="L121" s="583" t="str">
        <f t="shared" si="8"/>
        <v/>
      </c>
      <c r="M121" s="578" t="str">
        <f>IF($C$26=TRUE,(Ⅴ１!L62),"表示不可")</f>
        <v>表示不可</v>
      </c>
      <c r="N121" s="584" t="str">
        <f>IF($C$26=TRUE,(Ⅴ１!M62),"表示不可")</f>
        <v>表示不可</v>
      </c>
      <c r="O121" s="688" t="str">
        <f>IF($C$26=TRUE,(Ⅴ１!N62),"表示不可")</f>
        <v>表示不可</v>
      </c>
      <c r="P121" s="673" t="str">
        <f>IF($C$26=TRUE,(Ⅴ１!O62),"表示不可")</f>
        <v>表示不可</v>
      </c>
      <c r="Q121" s="674" t="str">
        <f>IF($C$26=TRUE,(Ⅴ１!P62),"表示不可")</f>
        <v>表示不可</v>
      </c>
      <c r="R121" s="480"/>
      <c r="S121" s="481"/>
      <c r="T121" s="480"/>
      <c r="U121" s="483"/>
      <c r="Y121" s="240"/>
      <c r="AA121" s="251"/>
      <c r="AL121" s="231"/>
    </row>
    <row r="122" spans="1:38" ht="15.75" customHeight="1">
      <c r="A122">
        <v>58</v>
      </c>
      <c r="B122" s="575" t="str">
        <f t="shared" si="6"/>
        <v/>
      </c>
      <c r="C122" s="576" t="str">
        <f>IF($C$26=TRUE,(Ⅴ１!B63),"表示不可")</f>
        <v>表示不可</v>
      </c>
      <c r="D122" s="577" t="str">
        <f>IF($C$26=TRUE,(Ⅴ１!C63),"表示不可")</f>
        <v>表示不可</v>
      </c>
      <c r="E122" s="578" t="str">
        <f>IF($C$26=TRUE,(Ⅴ１!D63),"表示不可")</f>
        <v>表示不可</v>
      </c>
      <c r="F122" s="579" t="str">
        <f>IF($C$26=TRUE,(Ⅴ１!E63),"表示不可")</f>
        <v>表示不可</v>
      </c>
      <c r="G122" s="580" t="str">
        <f>IF($C$26=TRUE,(Ⅴ１!F63),"表示不可")</f>
        <v>表示不可</v>
      </c>
      <c r="H122" s="581" t="str">
        <f t="shared" si="7"/>
        <v/>
      </c>
      <c r="I122" s="582" t="str">
        <f>IF($C$26=TRUE,(Ⅴ１!H63),"表示不可")</f>
        <v>表示不可</v>
      </c>
      <c r="J122" s="581" t="str">
        <f>IF($C$26=TRUE,(Ⅴ１!I63),"表示不可")</f>
        <v>表示不可</v>
      </c>
      <c r="K122" s="479" t="str">
        <f>IF($C$26=TRUE,(Ⅴ１!J63),"表示不可")</f>
        <v>表示不可</v>
      </c>
      <c r="L122" s="583" t="str">
        <f t="shared" si="8"/>
        <v/>
      </c>
      <c r="M122" s="578" t="str">
        <f>IF($C$26=TRUE,(Ⅴ１!L63),"表示不可")</f>
        <v>表示不可</v>
      </c>
      <c r="N122" s="584" t="str">
        <f>IF($C$26=TRUE,(Ⅴ１!M63),"表示不可")</f>
        <v>表示不可</v>
      </c>
      <c r="O122" s="688" t="str">
        <f>IF($C$26=TRUE,(Ⅴ１!N63),"表示不可")</f>
        <v>表示不可</v>
      </c>
      <c r="P122" s="673" t="str">
        <f>IF($C$26=TRUE,(Ⅴ１!O63),"表示不可")</f>
        <v>表示不可</v>
      </c>
      <c r="Q122" s="674" t="str">
        <f>IF($C$26=TRUE,(Ⅴ１!P63),"表示不可")</f>
        <v>表示不可</v>
      </c>
      <c r="R122" s="480"/>
      <c r="S122" s="481"/>
      <c r="T122" s="480"/>
      <c r="U122" s="483"/>
      <c r="Y122" s="240"/>
      <c r="AA122" s="251"/>
      <c r="AL122" s="231"/>
    </row>
    <row r="123" spans="1:38" ht="15.75" customHeight="1">
      <c r="A123">
        <v>59</v>
      </c>
      <c r="B123" s="575" t="str">
        <f t="shared" si="6"/>
        <v/>
      </c>
      <c r="C123" s="576" t="str">
        <f>IF($C$26=TRUE,(Ⅴ１!B64),"表示不可")</f>
        <v>表示不可</v>
      </c>
      <c r="D123" s="577" t="str">
        <f>IF($C$26=TRUE,(Ⅴ１!C64),"表示不可")</f>
        <v>表示不可</v>
      </c>
      <c r="E123" s="578" t="str">
        <f>IF($C$26=TRUE,(Ⅴ１!D64),"表示不可")</f>
        <v>表示不可</v>
      </c>
      <c r="F123" s="579" t="str">
        <f>IF($C$26=TRUE,(Ⅴ１!E64),"表示不可")</f>
        <v>表示不可</v>
      </c>
      <c r="G123" s="580" t="str">
        <f>IF($C$26=TRUE,(Ⅴ１!F64),"表示不可")</f>
        <v>表示不可</v>
      </c>
      <c r="H123" s="581" t="str">
        <f t="shared" si="7"/>
        <v/>
      </c>
      <c r="I123" s="582" t="str">
        <f>IF($C$26=TRUE,(Ⅴ１!H64),"表示不可")</f>
        <v>表示不可</v>
      </c>
      <c r="J123" s="581" t="str">
        <f>IF($C$26=TRUE,(Ⅴ１!I64),"表示不可")</f>
        <v>表示不可</v>
      </c>
      <c r="K123" s="479" t="str">
        <f>IF($C$26=TRUE,(Ⅴ１!J64),"表示不可")</f>
        <v>表示不可</v>
      </c>
      <c r="L123" s="583" t="str">
        <f t="shared" si="8"/>
        <v/>
      </c>
      <c r="M123" s="578" t="str">
        <f>IF($C$26=TRUE,(Ⅴ１!L64),"表示不可")</f>
        <v>表示不可</v>
      </c>
      <c r="N123" s="584" t="str">
        <f>IF($C$26=TRUE,(Ⅴ１!M64),"表示不可")</f>
        <v>表示不可</v>
      </c>
      <c r="O123" s="688" t="str">
        <f>IF($C$26=TRUE,(Ⅴ１!N64),"表示不可")</f>
        <v>表示不可</v>
      </c>
      <c r="P123" s="673" t="str">
        <f>IF($C$26=TRUE,(Ⅴ１!O64),"表示不可")</f>
        <v>表示不可</v>
      </c>
      <c r="Q123" s="674" t="str">
        <f>IF($C$26=TRUE,(Ⅴ１!P64),"表示不可")</f>
        <v>表示不可</v>
      </c>
      <c r="R123" s="480"/>
      <c r="S123" s="481"/>
      <c r="T123" s="480"/>
      <c r="U123" s="483"/>
      <c r="Y123" s="240"/>
      <c r="AA123" s="251"/>
      <c r="AL123" s="231"/>
    </row>
    <row r="124" spans="1:38" ht="15.75" customHeight="1" thickBot="1">
      <c r="A124">
        <v>60</v>
      </c>
      <c r="B124" s="585" t="str">
        <f t="shared" si="6"/>
        <v/>
      </c>
      <c r="C124" s="586" t="str">
        <f>IF($C$26=TRUE,(Ⅴ１!B65),"表示不可")</f>
        <v>表示不可</v>
      </c>
      <c r="D124" s="587" t="str">
        <f>IF($C$26=TRUE,(Ⅴ１!C65),"表示不可")</f>
        <v>表示不可</v>
      </c>
      <c r="E124" s="588" t="str">
        <f>IF($C$26=TRUE,(Ⅴ１!D65),"表示不可")</f>
        <v>表示不可</v>
      </c>
      <c r="F124" s="589" t="str">
        <f>IF($C$26=TRUE,(Ⅴ１!E65),"表示不可")</f>
        <v>表示不可</v>
      </c>
      <c r="G124" s="590" t="str">
        <f>IF($C$26=TRUE,(Ⅴ１!F65),"表示不可")</f>
        <v>表示不可</v>
      </c>
      <c r="H124" s="591" t="str">
        <f t="shared" si="7"/>
        <v/>
      </c>
      <c r="I124" s="592" t="str">
        <f>IF($C$26=TRUE,(Ⅴ１!H65),"表示不可")</f>
        <v>表示不可</v>
      </c>
      <c r="J124" s="591" t="str">
        <f>IF($C$26=TRUE,(Ⅴ１!I65),"表示不可")</f>
        <v>表示不可</v>
      </c>
      <c r="K124" s="522" t="str">
        <f>IF($C$26=TRUE,(Ⅴ１!J65),"表示不可")</f>
        <v>表示不可</v>
      </c>
      <c r="L124" s="593" t="str">
        <f t="shared" si="8"/>
        <v/>
      </c>
      <c r="M124" s="588" t="str">
        <f>IF($C$26=TRUE,(Ⅴ１!L65),"表示不可")</f>
        <v>表示不可</v>
      </c>
      <c r="N124" s="594" t="str">
        <f>IF($C$26=TRUE,(Ⅴ１!M65),"表示不可")</f>
        <v>表示不可</v>
      </c>
      <c r="O124" s="689" t="str">
        <f>IF($C$26=TRUE,(Ⅴ１!N65),"表示不可")</f>
        <v>表示不可</v>
      </c>
      <c r="P124" s="675" t="str">
        <f>IF($C$26=TRUE,(Ⅴ１!O65),"表示不可")</f>
        <v>表示不可</v>
      </c>
      <c r="Q124" s="676" t="str">
        <f>IF($C$26=TRUE,(Ⅴ１!P65),"表示不可")</f>
        <v>表示不可</v>
      </c>
      <c r="R124" s="496"/>
      <c r="S124" s="497"/>
      <c r="T124" s="496"/>
      <c r="U124" s="499"/>
      <c r="Y124" s="240"/>
      <c r="AA124" s="251"/>
      <c r="AL124" s="231"/>
    </row>
    <row r="125" spans="1:38" ht="12" customHeight="1">
      <c r="R125" s="543"/>
      <c r="S125" s="543"/>
      <c r="T125" s="543"/>
      <c r="U125" s="543"/>
      <c r="Y125" s="240"/>
      <c r="AA125" s="251"/>
      <c r="AL125" s="231"/>
    </row>
    <row r="126" spans="1:38" ht="32.25" customHeight="1">
      <c r="C126" s="863" t="str">
        <f>"　高文連個人情報に関する保護規定を承諾したうえで、上記のとおり"&amp;B42&amp;"への参加を申し込みます。"</f>
        <v>　高文連個人情報に関する保護規定を承諾したうえで、上記のとおり第42回宮崎県高等学校総合文化祭 放送部門　
参加申込及び部顧問（運営委員）の動静調査の入力への参加を申し込みます。</v>
      </c>
      <c r="D126" s="863"/>
      <c r="E126" s="863"/>
      <c r="F126" s="863"/>
      <c r="G126" s="863"/>
      <c r="H126" s="863"/>
      <c r="I126" s="863"/>
      <c r="J126" s="863"/>
      <c r="K126" s="863"/>
      <c r="L126" s="863"/>
      <c r="M126" s="863"/>
      <c r="N126" s="863"/>
      <c r="O126" s="863"/>
      <c r="P126" s="863"/>
      <c r="Q126" s="863"/>
      <c r="R126" s="543"/>
      <c r="S126" s="543"/>
      <c r="T126" s="543"/>
      <c r="U126" s="543"/>
      <c r="Y126" s="258"/>
      <c r="Z126" s="240"/>
      <c r="AA126" s="251"/>
      <c r="AC126" s="234"/>
      <c r="AD126" s="234"/>
      <c r="AE126" s="234"/>
      <c r="AF126" s="234"/>
      <c r="AG126" s="234"/>
      <c r="AH126" s="234"/>
      <c r="AI126" s="234"/>
    </row>
    <row r="127" spans="1:38" s="544" customFormat="1" ht="18.75" customHeight="1">
      <c r="C127" s="864">
        <f ca="1">(Ⅰ!C23)</f>
        <v>44076</v>
      </c>
      <c r="D127" s="864"/>
      <c r="F127" s="545"/>
      <c r="H127" s="545"/>
      <c r="K127" s="249"/>
      <c r="N127" s="546"/>
      <c r="O127" s="546"/>
      <c r="P127" s="546"/>
      <c r="Q127" s="546"/>
      <c r="R127" s="547"/>
      <c r="S127" s="547"/>
      <c r="T127" s="547"/>
      <c r="U127" s="547"/>
      <c r="X127" s="240"/>
      <c r="Y127" s="258"/>
      <c r="Z127" s="240"/>
      <c r="AA127" s="251"/>
      <c r="AB127" s="244"/>
      <c r="AC127" s="231"/>
      <c r="AD127" s="231"/>
      <c r="AE127" s="231"/>
      <c r="AF127" s="231"/>
      <c r="AG127" s="231"/>
      <c r="AH127" s="231"/>
      <c r="AI127" s="231"/>
      <c r="AJ127" s="234"/>
      <c r="AK127" s="234"/>
      <c r="AL127" s="240"/>
    </row>
    <row r="128" spans="1:38" ht="18.75" customHeight="1">
      <c r="C128" s="44" t="s">
        <v>399</v>
      </c>
      <c r="D128" s="44"/>
      <c r="K128" s="249" t="s">
        <v>360</v>
      </c>
      <c r="L128" s="548"/>
      <c r="M128" s="322">
        <f>C3</f>
        <v>0</v>
      </c>
      <c r="N128" s="549">
        <f>C44</f>
        <v>0</v>
      </c>
      <c r="O128" s="550"/>
      <c r="P128" s="550"/>
      <c r="Q128" s="550"/>
      <c r="R128" s="543"/>
      <c r="S128" s="543"/>
      <c r="T128" s="543"/>
      <c r="U128" s="543"/>
      <c r="Y128" s="258"/>
      <c r="Z128" s="258"/>
      <c r="AA128" s="252"/>
    </row>
    <row r="129" spans="3:38" ht="18.75" customHeight="1">
      <c r="C129" s="44" t="s">
        <v>425</v>
      </c>
      <c r="D129" s="44"/>
      <c r="K129" s="551" t="s">
        <v>400</v>
      </c>
      <c r="L129" s="552"/>
      <c r="M129" s="865">
        <f>(Ⅰ!C21)</f>
        <v>0</v>
      </c>
      <c r="N129" s="865"/>
      <c r="O129" s="865"/>
      <c r="P129" s="659"/>
      <c r="Q129" s="553" t="s">
        <v>401</v>
      </c>
      <c r="R129" s="543"/>
      <c r="S129" s="543"/>
      <c r="T129" s="543"/>
      <c r="U129" s="543"/>
      <c r="X129" s="258"/>
      <c r="Y129" s="258"/>
      <c r="Z129" s="258"/>
      <c r="AA129" s="252"/>
      <c r="AC129" s="229"/>
      <c r="AD129" s="229"/>
      <c r="AE129" s="229"/>
      <c r="AF129" s="229"/>
      <c r="AG129" s="229"/>
      <c r="AH129" s="229"/>
      <c r="AI129" s="229"/>
    </row>
    <row r="130" spans="3:38">
      <c r="R130" s="543"/>
      <c r="S130" s="543"/>
      <c r="T130" s="543"/>
      <c r="U130" s="543"/>
    </row>
    <row r="131" spans="3:38">
      <c r="R131" s="543"/>
      <c r="S131" s="543"/>
      <c r="T131" s="543"/>
      <c r="U131" s="543"/>
    </row>
    <row r="132" spans="3:38">
      <c r="R132" s="543"/>
      <c r="S132" s="543"/>
      <c r="T132" s="543"/>
      <c r="U132" s="543"/>
    </row>
    <row r="133" spans="3:38">
      <c r="R133" s="543"/>
      <c r="S133" s="543"/>
      <c r="T133" s="543"/>
      <c r="U133" s="543"/>
    </row>
    <row r="134" spans="3:38">
      <c r="R134" s="543"/>
      <c r="S134" s="543"/>
      <c r="T134" s="543"/>
      <c r="U134" s="543"/>
    </row>
    <row r="135" spans="3:38">
      <c r="R135" s="543"/>
      <c r="S135" s="543"/>
      <c r="T135" s="543"/>
      <c r="U135" s="543"/>
    </row>
    <row r="136" spans="3:38">
      <c r="R136" s="543"/>
      <c r="S136" s="543"/>
      <c r="T136" s="543"/>
      <c r="U136" s="543"/>
    </row>
    <row r="137" spans="3:38">
      <c r="R137" s="543"/>
      <c r="S137" s="543"/>
      <c r="T137" s="543"/>
      <c r="U137" s="543"/>
    </row>
    <row r="138" spans="3:38">
      <c r="R138" s="543"/>
      <c r="S138" s="543"/>
      <c r="T138" s="543"/>
      <c r="U138" s="543"/>
    </row>
    <row r="139" spans="3:38">
      <c r="R139" s="543"/>
      <c r="S139" s="543"/>
      <c r="T139" s="543"/>
      <c r="U139" s="543"/>
    </row>
    <row r="140" spans="3:38">
      <c r="R140" s="543"/>
      <c r="S140" s="543"/>
      <c r="T140" s="543"/>
      <c r="U140" s="543"/>
    </row>
    <row r="141" spans="3:38">
      <c r="F141"/>
      <c r="H141"/>
      <c r="K141"/>
      <c r="N141"/>
      <c r="O141"/>
      <c r="P141"/>
      <c r="Q141"/>
      <c r="R141" s="543"/>
      <c r="S141" s="543"/>
      <c r="T141" s="543"/>
      <c r="U141" s="543"/>
      <c r="X141"/>
      <c r="Y141" s="242"/>
      <c r="AA141" s="609"/>
      <c r="AC141"/>
      <c r="AD141"/>
      <c r="AE141"/>
      <c r="AF141"/>
      <c r="AG141"/>
      <c r="AH141"/>
      <c r="AI141"/>
      <c r="AJ141"/>
      <c r="AK141"/>
      <c r="AL141"/>
    </row>
    <row r="142" spans="3:38">
      <c r="F142"/>
      <c r="H142"/>
      <c r="K142"/>
      <c r="N142"/>
      <c r="O142"/>
      <c r="P142"/>
      <c r="Q142"/>
      <c r="R142" s="543"/>
      <c r="S142" s="543"/>
      <c r="T142" s="543"/>
      <c r="U142" s="543"/>
      <c r="X142"/>
      <c r="Y142" s="242"/>
      <c r="AA142" s="609"/>
      <c r="AC142"/>
      <c r="AD142"/>
      <c r="AE142"/>
      <c r="AF142"/>
      <c r="AG142"/>
      <c r="AH142"/>
      <c r="AI142"/>
      <c r="AJ142"/>
      <c r="AK142"/>
      <c r="AL142"/>
    </row>
    <row r="143" spans="3:38">
      <c r="F143"/>
      <c r="H143"/>
      <c r="K143"/>
      <c r="N143"/>
      <c r="O143"/>
      <c r="P143"/>
      <c r="Q143"/>
      <c r="R143" s="543"/>
      <c r="S143" s="543"/>
      <c r="T143" s="543"/>
      <c r="U143" s="543"/>
      <c r="X143"/>
      <c r="Y143" s="242"/>
      <c r="AA143" s="609"/>
      <c r="AC143"/>
      <c r="AD143"/>
      <c r="AE143"/>
      <c r="AF143"/>
      <c r="AG143"/>
      <c r="AH143"/>
      <c r="AI143"/>
      <c r="AJ143"/>
      <c r="AK143"/>
      <c r="AL143"/>
    </row>
    <row r="144" spans="3:38">
      <c r="F144"/>
      <c r="H144"/>
      <c r="K144"/>
      <c r="N144"/>
      <c r="O144"/>
      <c r="P144"/>
      <c r="Q144"/>
      <c r="R144" s="543"/>
      <c r="S144" s="543"/>
      <c r="T144" s="543"/>
      <c r="U144" s="543"/>
      <c r="X144"/>
      <c r="Y144" s="242"/>
      <c r="AA144" s="609"/>
      <c r="AC144"/>
      <c r="AD144"/>
      <c r="AE144"/>
      <c r="AF144"/>
      <c r="AG144"/>
      <c r="AH144"/>
      <c r="AI144"/>
      <c r="AJ144"/>
      <c r="AK144"/>
      <c r="AL144"/>
    </row>
    <row r="145" spans="6:38">
      <c r="F145"/>
      <c r="H145"/>
      <c r="K145"/>
      <c r="N145"/>
      <c r="O145"/>
      <c r="P145"/>
      <c r="Q145"/>
      <c r="R145" s="543"/>
      <c r="S145" s="543"/>
      <c r="T145" s="543"/>
      <c r="U145" s="543"/>
      <c r="X145"/>
      <c r="Y145" s="242"/>
      <c r="AA145" s="609"/>
      <c r="AC145"/>
      <c r="AD145"/>
      <c r="AE145"/>
      <c r="AF145"/>
      <c r="AG145"/>
      <c r="AH145"/>
      <c r="AI145"/>
      <c r="AJ145"/>
      <c r="AK145"/>
      <c r="AL145"/>
    </row>
    <row r="146" spans="6:38">
      <c r="F146"/>
      <c r="H146"/>
      <c r="K146"/>
      <c r="N146"/>
      <c r="O146"/>
      <c r="P146"/>
      <c r="Q146"/>
      <c r="R146" s="543"/>
      <c r="S146" s="543"/>
      <c r="T146" s="543"/>
      <c r="U146" s="543"/>
      <c r="X146"/>
      <c r="Y146" s="242"/>
      <c r="AA146" s="609"/>
      <c r="AC146"/>
      <c r="AD146"/>
      <c r="AE146"/>
      <c r="AF146"/>
      <c r="AG146"/>
      <c r="AH146"/>
      <c r="AI146"/>
      <c r="AJ146"/>
      <c r="AK146"/>
      <c r="AL146"/>
    </row>
    <row r="147" spans="6:38">
      <c r="F147"/>
      <c r="H147"/>
      <c r="K147"/>
      <c r="N147"/>
      <c r="O147"/>
      <c r="P147"/>
      <c r="Q147"/>
      <c r="R147" s="543"/>
      <c r="S147" s="543"/>
      <c r="T147" s="543"/>
      <c r="U147" s="543"/>
      <c r="X147"/>
      <c r="Y147" s="242"/>
      <c r="AA147" s="609"/>
      <c r="AC147"/>
      <c r="AD147"/>
      <c r="AE147"/>
      <c r="AF147"/>
      <c r="AG147"/>
      <c r="AH147"/>
      <c r="AI147"/>
      <c r="AJ147"/>
      <c r="AK147"/>
      <c r="AL147"/>
    </row>
    <row r="148" spans="6:38">
      <c r="F148"/>
      <c r="H148"/>
      <c r="K148"/>
      <c r="N148"/>
      <c r="O148"/>
      <c r="P148"/>
      <c r="Q148"/>
      <c r="R148" s="543"/>
      <c r="S148" s="543"/>
      <c r="T148" s="543"/>
      <c r="U148" s="543"/>
      <c r="X148"/>
      <c r="Y148" s="242"/>
      <c r="AA148" s="609"/>
      <c r="AC148"/>
      <c r="AD148"/>
      <c r="AE148"/>
      <c r="AF148"/>
      <c r="AG148"/>
      <c r="AH148"/>
      <c r="AI148"/>
      <c r="AJ148"/>
      <c r="AK148"/>
      <c r="AL148"/>
    </row>
    <row r="149" spans="6:38">
      <c r="F149"/>
      <c r="H149"/>
      <c r="K149"/>
      <c r="N149"/>
      <c r="O149"/>
      <c r="P149"/>
      <c r="Q149"/>
      <c r="R149" s="543"/>
      <c r="S149" s="543"/>
      <c r="T149" s="543"/>
      <c r="U149" s="543"/>
      <c r="X149"/>
      <c r="Y149" s="242"/>
      <c r="AA149" s="609"/>
      <c r="AC149"/>
      <c r="AD149"/>
      <c r="AE149"/>
      <c r="AF149"/>
      <c r="AG149"/>
      <c r="AH149"/>
      <c r="AI149"/>
      <c r="AJ149"/>
      <c r="AK149"/>
      <c r="AL149"/>
    </row>
    <row r="150" spans="6:38">
      <c r="F150"/>
      <c r="H150"/>
      <c r="K150"/>
      <c r="N150"/>
      <c r="O150"/>
      <c r="P150"/>
      <c r="Q150"/>
      <c r="R150" s="543"/>
      <c r="S150" s="543"/>
      <c r="T150" s="543"/>
      <c r="U150" s="543"/>
      <c r="X150"/>
      <c r="Y150" s="242"/>
      <c r="AA150" s="609"/>
      <c r="AC150"/>
      <c r="AD150"/>
      <c r="AE150"/>
      <c r="AF150"/>
      <c r="AG150"/>
      <c r="AH150"/>
      <c r="AI150"/>
      <c r="AJ150"/>
      <c r="AK150"/>
      <c r="AL150"/>
    </row>
    <row r="151" spans="6:38">
      <c r="F151"/>
      <c r="H151"/>
      <c r="K151"/>
      <c r="N151"/>
      <c r="O151"/>
      <c r="P151"/>
      <c r="Q151"/>
      <c r="R151" s="543"/>
      <c r="S151" s="543"/>
      <c r="T151" s="543"/>
      <c r="U151" s="543"/>
      <c r="X151"/>
      <c r="Y151" s="242"/>
      <c r="AA151" s="609"/>
      <c r="AC151"/>
      <c r="AD151"/>
      <c r="AE151"/>
      <c r="AF151"/>
      <c r="AG151"/>
      <c r="AH151"/>
      <c r="AI151"/>
      <c r="AJ151"/>
      <c r="AK151"/>
      <c r="AL151"/>
    </row>
    <row r="152" spans="6:38">
      <c r="F152"/>
      <c r="H152"/>
      <c r="K152"/>
      <c r="N152"/>
      <c r="O152"/>
      <c r="P152"/>
      <c r="Q152"/>
      <c r="R152" s="543"/>
      <c r="S152" s="543"/>
      <c r="T152" s="543"/>
      <c r="U152" s="543"/>
      <c r="X152"/>
      <c r="Y152" s="242"/>
      <c r="AA152" s="609"/>
      <c r="AC152"/>
      <c r="AD152"/>
      <c r="AE152"/>
      <c r="AF152"/>
      <c r="AG152"/>
      <c r="AH152"/>
      <c r="AI152"/>
      <c r="AJ152"/>
      <c r="AK152"/>
      <c r="AL152"/>
    </row>
    <row r="153" spans="6:38">
      <c r="F153"/>
      <c r="H153"/>
      <c r="K153"/>
      <c r="N153"/>
      <c r="O153"/>
      <c r="P153"/>
      <c r="Q153"/>
      <c r="R153" s="543"/>
      <c r="S153" s="543"/>
      <c r="T153" s="543"/>
      <c r="U153" s="543"/>
      <c r="X153"/>
      <c r="Y153" s="242"/>
      <c r="AA153" s="609"/>
      <c r="AC153"/>
      <c r="AD153"/>
      <c r="AE153"/>
      <c r="AF153"/>
      <c r="AG153"/>
      <c r="AH153"/>
      <c r="AI153"/>
      <c r="AJ153"/>
      <c r="AK153"/>
      <c r="AL153"/>
    </row>
    <row r="154" spans="6:38">
      <c r="F154"/>
      <c r="H154"/>
      <c r="K154"/>
      <c r="N154"/>
      <c r="O154"/>
      <c r="P154"/>
      <c r="Q154"/>
      <c r="R154" s="543"/>
      <c r="S154" s="543"/>
      <c r="T154" s="543"/>
      <c r="U154" s="543"/>
      <c r="X154"/>
      <c r="Y154" s="242"/>
      <c r="AA154" s="609"/>
      <c r="AC154"/>
      <c r="AD154"/>
      <c r="AE154"/>
      <c r="AF154"/>
      <c r="AG154"/>
      <c r="AH154"/>
      <c r="AI154"/>
      <c r="AJ154"/>
      <c r="AK154"/>
      <c r="AL154"/>
    </row>
    <row r="155" spans="6:38">
      <c r="F155"/>
      <c r="H155"/>
      <c r="K155"/>
      <c r="N155"/>
      <c r="O155"/>
      <c r="P155"/>
      <c r="Q155"/>
      <c r="R155" s="543"/>
      <c r="S155" s="543"/>
      <c r="T155" s="543"/>
      <c r="U155" s="543"/>
      <c r="X155"/>
      <c r="Y155" s="242"/>
      <c r="AA155" s="609"/>
      <c r="AC155"/>
      <c r="AD155"/>
      <c r="AE155"/>
      <c r="AF155"/>
      <c r="AG155"/>
      <c r="AH155"/>
      <c r="AI155"/>
      <c r="AJ155"/>
      <c r="AK155"/>
      <c r="AL155"/>
    </row>
    <row r="156" spans="6:38">
      <c r="F156"/>
      <c r="H156"/>
      <c r="K156"/>
      <c r="N156"/>
      <c r="O156"/>
      <c r="P156"/>
      <c r="Q156"/>
      <c r="R156" s="543"/>
      <c r="S156" s="543"/>
      <c r="T156" s="543"/>
      <c r="U156" s="543"/>
      <c r="X156"/>
      <c r="Y156" s="242"/>
      <c r="AA156" s="609"/>
      <c r="AC156"/>
      <c r="AD156"/>
      <c r="AE156"/>
      <c r="AF156"/>
      <c r="AG156"/>
      <c r="AH156"/>
      <c r="AI156"/>
      <c r="AJ156"/>
      <c r="AK156"/>
      <c r="AL156"/>
    </row>
    <row r="157" spans="6:38">
      <c r="F157"/>
      <c r="H157"/>
      <c r="K157"/>
      <c r="N157"/>
      <c r="O157"/>
      <c r="P157"/>
      <c r="Q157"/>
      <c r="R157" s="543"/>
      <c r="S157" s="543"/>
      <c r="T157" s="543"/>
      <c r="U157" s="543"/>
      <c r="X157"/>
      <c r="Y157" s="242"/>
      <c r="AA157" s="609"/>
      <c r="AC157"/>
      <c r="AD157"/>
      <c r="AE157"/>
      <c r="AF157"/>
      <c r="AG157"/>
      <c r="AH157"/>
      <c r="AI157"/>
      <c r="AJ157"/>
      <c r="AK157"/>
      <c r="AL157"/>
    </row>
    <row r="158" spans="6:38">
      <c r="F158"/>
      <c r="H158"/>
      <c r="K158"/>
      <c r="N158"/>
      <c r="O158"/>
      <c r="P158"/>
      <c r="Q158"/>
      <c r="R158" s="543"/>
      <c r="S158" s="543"/>
      <c r="T158" s="543"/>
      <c r="U158" s="543"/>
      <c r="X158"/>
      <c r="Y158" s="242"/>
      <c r="AA158" s="609"/>
      <c r="AC158"/>
      <c r="AD158"/>
      <c r="AE158"/>
      <c r="AF158"/>
      <c r="AG158"/>
      <c r="AH158"/>
      <c r="AI158"/>
      <c r="AJ158"/>
      <c r="AK158"/>
      <c r="AL158"/>
    </row>
    <row r="159" spans="6:38">
      <c r="F159"/>
      <c r="H159"/>
      <c r="K159"/>
      <c r="N159"/>
      <c r="O159"/>
      <c r="P159"/>
      <c r="Q159"/>
      <c r="R159" s="543"/>
      <c r="S159" s="543"/>
      <c r="T159" s="543"/>
      <c r="U159" s="543"/>
      <c r="X159"/>
      <c r="Y159" s="242"/>
      <c r="AA159" s="609"/>
      <c r="AC159"/>
      <c r="AD159"/>
      <c r="AE159"/>
      <c r="AF159"/>
      <c r="AG159"/>
      <c r="AH159"/>
      <c r="AI159"/>
      <c r="AJ159"/>
      <c r="AK159"/>
      <c r="AL159"/>
    </row>
    <row r="160" spans="6:38">
      <c r="F160"/>
      <c r="H160"/>
      <c r="K160"/>
      <c r="N160"/>
      <c r="O160"/>
      <c r="P160"/>
      <c r="Q160"/>
      <c r="R160" s="543"/>
      <c r="S160" s="543"/>
      <c r="T160" s="543"/>
      <c r="U160" s="543"/>
      <c r="X160"/>
      <c r="Y160" s="242"/>
      <c r="AA160" s="609"/>
      <c r="AC160"/>
      <c r="AD160"/>
      <c r="AE160"/>
      <c r="AF160"/>
      <c r="AG160"/>
      <c r="AH160"/>
      <c r="AI160"/>
      <c r="AJ160"/>
      <c r="AK160"/>
      <c r="AL160"/>
    </row>
    <row r="161" spans="6:38">
      <c r="F161"/>
      <c r="H161"/>
      <c r="K161"/>
      <c r="N161"/>
      <c r="O161"/>
      <c r="P161"/>
      <c r="Q161"/>
      <c r="R161" s="543"/>
      <c r="S161" s="543"/>
      <c r="T161" s="543"/>
      <c r="U161" s="543"/>
      <c r="X161"/>
      <c r="Y161" s="242"/>
      <c r="AA161" s="609"/>
      <c r="AC161"/>
      <c r="AD161"/>
      <c r="AE161"/>
      <c r="AF161"/>
      <c r="AG161"/>
      <c r="AH161"/>
      <c r="AI161"/>
      <c r="AJ161"/>
      <c r="AK161"/>
      <c r="AL161"/>
    </row>
    <row r="162" spans="6:38">
      <c r="F162"/>
      <c r="H162"/>
      <c r="K162"/>
      <c r="N162"/>
      <c r="O162"/>
      <c r="P162"/>
      <c r="Q162"/>
      <c r="R162" s="543"/>
      <c r="S162" s="543"/>
      <c r="T162" s="543"/>
      <c r="U162" s="543"/>
      <c r="X162"/>
      <c r="Y162" s="242"/>
      <c r="AA162" s="609"/>
      <c r="AC162"/>
      <c r="AD162"/>
      <c r="AE162"/>
      <c r="AF162"/>
      <c r="AG162"/>
      <c r="AH162"/>
      <c r="AI162"/>
      <c r="AJ162"/>
      <c r="AK162"/>
      <c r="AL162"/>
    </row>
    <row r="163" spans="6:38">
      <c r="F163"/>
      <c r="H163"/>
      <c r="K163"/>
      <c r="N163"/>
      <c r="O163"/>
      <c r="P163"/>
      <c r="Q163"/>
      <c r="R163" s="543"/>
      <c r="S163" s="543"/>
      <c r="T163" s="543"/>
      <c r="U163" s="543"/>
      <c r="X163"/>
      <c r="Y163" s="242"/>
      <c r="AA163" s="609"/>
      <c r="AC163"/>
      <c r="AD163"/>
      <c r="AE163"/>
      <c r="AF163"/>
      <c r="AG163"/>
      <c r="AH163"/>
      <c r="AI163"/>
      <c r="AJ163"/>
      <c r="AK163"/>
      <c r="AL163"/>
    </row>
    <row r="164" spans="6:38">
      <c r="F164"/>
      <c r="H164"/>
      <c r="K164"/>
      <c r="N164"/>
      <c r="O164"/>
      <c r="P164"/>
      <c r="Q164"/>
      <c r="R164" s="543"/>
      <c r="S164" s="543"/>
      <c r="T164" s="543"/>
      <c r="U164" s="543"/>
      <c r="X164"/>
      <c r="Y164" s="242"/>
      <c r="AA164" s="609"/>
      <c r="AC164"/>
      <c r="AD164"/>
      <c r="AE164"/>
      <c r="AF164"/>
      <c r="AG164"/>
      <c r="AH164"/>
      <c r="AI164"/>
      <c r="AJ164"/>
      <c r="AK164"/>
      <c r="AL164"/>
    </row>
    <row r="165" spans="6:38">
      <c r="F165"/>
      <c r="H165"/>
      <c r="K165"/>
      <c r="N165"/>
      <c r="O165"/>
      <c r="P165"/>
      <c r="Q165"/>
      <c r="R165" s="543"/>
      <c r="S165" s="543"/>
      <c r="T165" s="543"/>
      <c r="U165" s="543"/>
      <c r="X165"/>
      <c r="Y165" s="242"/>
      <c r="AA165" s="609"/>
      <c r="AC165"/>
      <c r="AD165"/>
      <c r="AE165"/>
      <c r="AF165"/>
      <c r="AG165"/>
      <c r="AH165"/>
      <c r="AI165"/>
      <c r="AJ165"/>
      <c r="AK165"/>
      <c r="AL165"/>
    </row>
    <row r="166" spans="6:38">
      <c r="F166"/>
      <c r="H166"/>
      <c r="K166"/>
      <c r="N166"/>
      <c r="O166"/>
      <c r="P166"/>
      <c r="Q166"/>
      <c r="R166" s="543"/>
      <c r="S166" s="543"/>
      <c r="T166" s="543"/>
      <c r="U166" s="543"/>
      <c r="X166"/>
      <c r="Y166" s="242"/>
      <c r="AA166" s="609"/>
      <c r="AC166"/>
      <c r="AD166"/>
      <c r="AE166"/>
      <c r="AF166"/>
      <c r="AG166"/>
      <c r="AH166"/>
      <c r="AI166"/>
      <c r="AJ166"/>
      <c r="AK166"/>
      <c r="AL166"/>
    </row>
    <row r="167" spans="6:38">
      <c r="F167"/>
      <c r="H167"/>
      <c r="K167"/>
      <c r="N167"/>
      <c r="O167"/>
      <c r="P167"/>
      <c r="Q167"/>
      <c r="R167" s="543"/>
      <c r="S167" s="543"/>
      <c r="T167" s="543"/>
      <c r="U167" s="543"/>
      <c r="X167"/>
      <c r="Y167" s="242"/>
      <c r="AA167" s="609"/>
      <c r="AC167"/>
      <c r="AD167"/>
      <c r="AE167"/>
      <c r="AF167"/>
      <c r="AG167"/>
      <c r="AH167"/>
      <c r="AI167"/>
      <c r="AJ167"/>
      <c r="AK167"/>
      <c r="AL167"/>
    </row>
    <row r="168" spans="6:38">
      <c r="F168"/>
      <c r="H168"/>
      <c r="K168"/>
      <c r="N168"/>
      <c r="O168"/>
      <c r="P168"/>
      <c r="Q168"/>
      <c r="R168" s="543"/>
      <c r="S168" s="543"/>
      <c r="T168" s="543"/>
      <c r="U168" s="543"/>
      <c r="X168"/>
      <c r="Y168" s="242"/>
      <c r="AA168" s="609"/>
      <c r="AC168"/>
      <c r="AD168"/>
      <c r="AE168"/>
      <c r="AF168"/>
      <c r="AG168"/>
      <c r="AH168"/>
      <c r="AI168"/>
      <c r="AJ168"/>
      <c r="AK168"/>
      <c r="AL168"/>
    </row>
    <row r="169" spans="6:38">
      <c r="F169"/>
      <c r="H169"/>
      <c r="K169"/>
      <c r="N169"/>
      <c r="O169"/>
      <c r="P169"/>
      <c r="Q169"/>
      <c r="R169" s="543"/>
      <c r="S169" s="543"/>
      <c r="T169" s="543"/>
      <c r="U169" s="543"/>
      <c r="X169"/>
      <c r="Y169" s="242"/>
      <c r="AA169" s="609"/>
      <c r="AC169"/>
      <c r="AD169"/>
      <c r="AE169"/>
      <c r="AF169"/>
      <c r="AG169"/>
      <c r="AH169"/>
      <c r="AI169"/>
      <c r="AJ169"/>
      <c r="AK169"/>
      <c r="AL169"/>
    </row>
    <row r="170" spans="6:38">
      <c r="F170"/>
      <c r="H170"/>
      <c r="K170"/>
      <c r="N170"/>
      <c r="O170"/>
      <c r="P170"/>
      <c r="Q170"/>
      <c r="R170" s="543"/>
      <c r="S170" s="543"/>
      <c r="T170" s="543"/>
      <c r="U170" s="543"/>
      <c r="X170"/>
      <c r="Y170" s="242"/>
      <c r="AA170" s="609"/>
      <c r="AC170"/>
      <c r="AD170"/>
      <c r="AE170"/>
      <c r="AF170"/>
      <c r="AG170"/>
      <c r="AH170"/>
      <c r="AI170"/>
      <c r="AJ170"/>
      <c r="AK170"/>
      <c r="AL170"/>
    </row>
    <row r="171" spans="6:38">
      <c r="F171"/>
      <c r="H171"/>
      <c r="K171"/>
      <c r="N171"/>
      <c r="O171"/>
      <c r="P171"/>
      <c r="Q171"/>
      <c r="R171" s="543"/>
      <c r="S171" s="543"/>
      <c r="T171" s="543"/>
      <c r="U171" s="543"/>
      <c r="X171"/>
      <c r="Y171" s="242"/>
      <c r="AA171" s="609"/>
      <c r="AC171"/>
      <c r="AD171"/>
      <c r="AE171"/>
      <c r="AF171"/>
      <c r="AG171"/>
      <c r="AH171"/>
      <c r="AI171"/>
      <c r="AJ171"/>
      <c r="AK171"/>
      <c r="AL171"/>
    </row>
    <row r="172" spans="6:38">
      <c r="F172"/>
      <c r="H172"/>
      <c r="K172"/>
      <c r="N172"/>
      <c r="O172"/>
      <c r="P172"/>
      <c r="Q172"/>
      <c r="R172" s="543"/>
      <c r="S172" s="543"/>
      <c r="T172" s="543"/>
      <c r="U172" s="543"/>
      <c r="X172"/>
      <c r="Y172" s="242"/>
      <c r="AA172" s="609"/>
      <c r="AC172"/>
      <c r="AD172"/>
      <c r="AE172"/>
      <c r="AF172"/>
      <c r="AG172"/>
      <c r="AH172"/>
      <c r="AI172"/>
      <c r="AJ172"/>
      <c r="AK172"/>
      <c r="AL172"/>
    </row>
    <row r="173" spans="6:38">
      <c r="F173"/>
      <c r="H173"/>
      <c r="K173"/>
      <c r="N173"/>
      <c r="O173"/>
      <c r="P173"/>
      <c r="Q173"/>
      <c r="R173" s="543"/>
      <c r="S173" s="543"/>
      <c r="T173" s="543"/>
      <c r="U173" s="543"/>
      <c r="X173"/>
      <c r="Y173" s="242"/>
      <c r="AA173" s="609"/>
      <c r="AC173"/>
      <c r="AD173"/>
      <c r="AE173"/>
      <c r="AF173"/>
      <c r="AG173"/>
      <c r="AH173"/>
      <c r="AI173"/>
      <c r="AJ173"/>
      <c r="AK173"/>
      <c r="AL173"/>
    </row>
    <row r="174" spans="6:38">
      <c r="F174"/>
      <c r="H174"/>
      <c r="K174"/>
      <c r="N174"/>
      <c r="O174"/>
      <c r="P174"/>
      <c r="Q174"/>
      <c r="R174" s="543"/>
      <c r="S174" s="543"/>
      <c r="T174" s="543"/>
      <c r="U174" s="543"/>
      <c r="X174"/>
      <c r="Y174" s="242"/>
      <c r="AA174" s="609"/>
      <c r="AC174"/>
      <c r="AD174"/>
      <c r="AE174"/>
      <c r="AF174"/>
      <c r="AG174"/>
      <c r="AH174"/>
      <c r="AI174"/>
      <c r="AJ174"/>
      <c r="AK174"/>
      <c r="AL174"/>
    </row>
    <row r="175" spans="6:38">
      <c r="F175"/>
      <c r="H175"/>
      <c r="K175"/>
      <c r="N175"/>
      <c r="O175"/>
      <c r="P175"/>
      <c r="Q175"/>
      <c r="R175" s="543"/>
      <c r="S175" s="543"/>
      <c r="T175" s="543"/>
      <c r="U175" s="543"/>
      <c r="X175"/>
      <c r="Y175" s="242"/>
      <c r="AA175" s="609"/>
      <c r="AC175"/>
      <c r="AD175"/>
      <c r="AE175"/>
      <c r="AF175"/>
      <c r="AG175"/>
      <c r="AH175"/>
      <c r="AI175"/>
      <c r="AJ175"/>
      <c r="AK175"/>
      <c r="AL175"/>
    </row>
    <row r="176" spans="6:38">
      <c r="F176"/>
      <c r="H176"/>
      <c r="K176"/>
      <c r="N176"/>
      <c r="O176"/>
      <c r="P176"/>
      <c r="Q176"/>
      <c r="R176" s="543"/>
      <c r="S176" s="543"/>
      <c r="T176" s="543"/>
      <c r="U176" s="543"/>
      <c r="X176"/>
      <c r="Y176" s="242"/>
      <c r="AA176" s="609"/>
      <c r="AC176"/>
      <c r="AD176"/>
      <c r="AE176"/>
      <c r="AF176"/>
      <c r="AG176"/>
      <c r="AH176"/>
      <c r="AI176"/>
      <c r="AJ176"/>
      <c r="AK176"/>
      <c r="AL176"/>
    </row>
    <row r="177" spans="6:38">
      <c r="F177"/>
      <c r="H177"/>
      <c r="K177"/>
      <c r="N177"/>
      <c r="O177"/>
      <c r="P177"/>
      <c r="Q177"/>
      <c r="R177" s="543"/>
      <c r="S177" s="543"/>
      <c r="T177" s="543"/>
      <c r="U177" s="543"/>
      <c r="X177"/>
      <c r="Y177" s="242"/>
      <c r="AA177" s="609"/>
      <c r="AC177"/>
      <c r="AD177"/>
      <c r="AE177"/>
      <c r="AF177"/>
      <c r="AG177"/>
      <c r="AH177"/>
      <c r="AI177"/>
      <c r="AJ177"/>
      <c r="AK177"/>
      <c r="AL177"/>
    </row>
    <row r="178" spans="6:38">
      <c r="F178"/>
      <c r="H178"/>
      <c r="K178"/>
      <c r="N178"/>
      <c r="O178"/>
      <c r="P178"/>
      <c r="Q178"/>
      <c r="R178" s="543"/>
      <c r="S178" s="543"/>
      <c r="T178" s="543"/>
      <c r="U178" s="543"/>
      <c r="X178"/>
      <c r="Y178" s="242"/>
      <c r="AA178" s="609"/>
      <c r="AC178"/>
      <c r="AD178"/>
      <c r="AE178"/>
      <c r="AF178"/>
      <c r="AG178"/>
      <c r="AH178"/>
      <c r="AI178"/>
      <c r="AJ178"/>
      <c r="AK178"/>
      <c r="AL178"/>
    </row>
    <row r="179" spans="6:38">
      <c r="F179"/>
      <c r="H179"/>
      <c r="K179"/>
      <c r="N179"/>
      <c r="O179"/>
      <c r="P179"/>
      <c r="Q179"/>
      <c r="R179" s="543"/>
      <c r="S179" s="543"/>
      <c r="T179" s="543"/>
      <c r="U179" s="543"/>
      <c r="X179"/>
      <c r="Y179" s="242"/>
      <c r="AA179" s="609"/>
      <c r="AC179"/>
      <c r="AD179"/>
      <c r="AE179"/>
      <c r="AF179"/>
      <c r="AG179"/>
      <c r="AH179"/>
      <c r="AI179"/>
      <c r="AJ179"/>
      <c r="AK179"/>
      <c r="AL179"/>
    </row>
    <row r="180" spans="6:38">
      <c r="F180"/>
      <c r="H180"/>
      <c r="K180"/>
      <c r="N180"/>
      <c r="O180"/>
      <c r="P180"/>
      <c r="Q180"/>
      <c r="R180" s="543"/>
      <c r="S180" s="543"/>
      <c r="T180" s="543"/>
      <c r="U180" s="543"/>
      <c r="X180"/>
      <c r="Y180" s="242"/>
      <c r="AA180" s="609"/>
      <c r="AC180"/>
      <c r="AD180"/>
      <c r="AE180"/>
      <c r="AF180"/>
      <c r="AG180"/>
      <c r="AH180"/>
      <c r="AI180"/>
      <c r="AJ180"/>
      <c r="AK180"/>
      <c r="AL180"/>
    </row>
    <row r="181" spans="6:38">
      <c r="F181"/>
      <c r="H181"/>
      <c r="K181"/>
      <c r="N181"/>
      <c r="O181"/>
      <c r="P181"/>
      <c r="Q181"/>
      <c r="R181" s="543"/>
      <c r="S181" s="543"/>
      <c r="T181" s="543"/>
      <c r="U181" s="543"/>
      <c r="X181"/>
      <c r="Y181" s="242"/>
      <c r="AA181" s="609"/>
      <c r="AC181"/>
      <c r="AD181"/>
      <c r="AE181"/>
      <c r="AF181"/>
      <c r="AG181"/>
      <c r="AH181"/>
      <c r="AI181"/>
      <c r="AJ181"/>
      <c r="AK181"/>
      <c r="AL181"/>
    </row>
    <row r="182" spans="6:38">
      <c r="F182"/>
      <c r="H182"/>
      <c r="K182"/>
      <c r="N182"/>
      <c r="O182"/>
      <c r="P182"/>
      <c r="Q182"/>
      <c r="R182" s="543"/>
      <c r="S182" s="543"/>
      <c r="T182" s="543"/>
      <c r="U182" s="543"/>
      <c r="X182"/>
      <c r="Y182" s="242"/>
      <c r="AA182" s="609"/>
      <c r="AC182"/>
      <c r="AD182"/>
      <c r="AE182"/>
      <c r="AF182"/>
      <c r="AG182"/>
      <c r="AH182"/>
      <c r="AI182"/>
      <c r="AJ182"/>
      <c r="AK182"/>
      <c r="AL182"/>
    </row>
    <row r="183" spans="6:38">
      <c r="F183"/>
      <c r="H183"/>
      <c r="K183"/>
      <c r="N183"/>
      <c r="O183"/>
      <c r="P183"/>
      <c r="Q183"/>
      <c r="R183" s="543"/>
      <c r="S183" s="543"/>
      <c r="T183" s="543"/>
      <c r="U183" s="543"/>
      <c r="X183"/>
      <c r="Y183" s="242"/>
      <c r="AA183" s="609"/>
      <c r="AC183"/>
      <c r="AD183"/>
      <c r="AE183"/>
      <c r="AF183"/>
      <c r="AG183"/>
      <c r="AH183"/>
      <c r="AI183"/>
      <c r="AJ183"/>
      <c r="AK183"/>
      <c r="AL183"/>
    </row>
    <row r="184" spans="6:38">
      <c r="F184"/>
      <c r="H184"/>
      <c r="K184"/>
      <c r="N184"/>
      <c r="O184"/>
      <c r="P184"/>
      <c r="Q184"/>
      <c r="R184" s="543"/>
      <c r="S184" s="543"/>
      <c r="T184" s="543"/>
      <c r="U184" s="543"/>
      <c r="X184"/>
      <c r="Y184" s="242"/>
      <c r="AA184" s="609"/>
      <c r="AC184"/>
      <c r="AD184"/>
      <c r="AE184"/>
      <c r="AF184"/>
      <c r="AG184"/>
      <c r="AH184"/>
      <c r="AI184"/>
      <c r="AJ184"/>
      <c r="AK184"/>
      <c r="AL184"/>
    </row>
    <row r="185" spans="6:38">
      <c r="F185"/>
      <c r="H185"/>
      <c r="K185"/>
      <c r="N185"/>
      <c r="O185"/>
      <c r="P185"/>
      <c r="Q185"/>
      <c r="R185" s="543"/>
      <c r="S185" s="543"/>
      <c r="T185" s="543"/>
      <c r="U185" s="543"/>
      <c r="X185"/>
      <c r="Y185" s="242"/>
      <c r="AA185" s="609"/>
      <c r="AC185"/>
      <c r="AD185"/>
      <c r="AE185"/>
      <c r="AF185"/>
      <c r="AG185"/>
      <c r="AH185"/>
      <c r="AI185"/>
      <c r="AJ185"/>
      <c r="AK185"/>
      <c r="AL185"/>
    </row>
    <row r="186" spans="6:38">
      <c r="F186"/>
      <c r="H186"/>
      <c r="K186"/>
      <c r="N186"/>
      <c r="O186"/>
      <c r="P186"/>
      <c r="Q186"/>
      <c r="R186" s="543"/>
      <c r="S186" s="543"/>
      <c r="T186" s="543"/>
      <c r="U186" s="543"/>
      <c r="X186"/>
      <c r="Y186" s="242"/>
      <c r="AA186" s="609"/>
      <c r="AC186"/>
      <c r="AD186"/>
      <c r="AE186"/>
      <c r="AF186"/>
      <c r="AG186"/>
      <c r="AH186"/>
      <c r="AI186"/>
      <c r="AJ186"/>
      <c r="AK186"/>
      <c r="AL186"/>
    </row>
    <row r="187" spans="6:38">
      <c r="F187"/>
      <c r="H187"/>
      <c r="K187"/>
      <c r="N187"/>
      <c r="O187"/>
      <c r="P187"/>
      <c r="Q187"/>
      <c r="R187" s="543"/>
      <c r="S187" s="543"/>
      <c r="T187" s="543"/>
      <c r="U187" s="543"/>
      <c r="X187"/>
      <c r="Y187" s="242"/>
      <c r="AA187" s="609"/>
      <c r="AC187"/>
      <c r="AD187"/>
      <c r="AE187"/>
      <c r="AF187"/>
      <c r="AG187"/>
      <c r="AH187"/>
      <c r="AI187"/>
      <c r="AJ187"/>
      <c r="AK187"/>
      <c r="AL187"/>
    </row>
    <row r="188" spans="6:38">
      <c r="F188"/>
      <c r="H188"/>
      <c r="K188"/>
      <c r="N188"/>
      <c r="O188"/>
      <c r="P188"/>
      <c r="Q188"/>
      <c r="R188" s="543"/>
      <c r="S188" s="543"/>
      <c r="T188" s="543"/>
      <c r="U188" s="543"/>
      <c r="X188"/>
      <c r="Y188" s="242"/>
      <c r="AA188" s="609"/>
      <c r="AC188"/>
      <c r="AD188"/>
      <c r="AE188"/>
      <c r="AF188"/>
      <c r="AG188"/>
      <c r="AH188"/>
      <c r="AI188"/>
      <c r="AJ188"/>
      <c r="AK188"/>
      <c r="AL188"/>
    </row>
    <row r="189" spans="6:38">
      <c r="F189"/>
      <c r="H189"/>
      <c r="K189"/>
      <c r="N189"/>
      <c r="O189"/>
      <c r="P189"/>
      <c r="Q189"/>
      <c r="R189" s="543"/>
      <c r="S189" s="543"/>
      <c r="T189" s="543"/>
      <c r="U189" s="543"/>
      <c r="X189"/>
      <c r="Y189" s="242"/>
      <c r="AA189" s="609"/>
      <c r="AC189"/>
      <c r="AD189"/>
      <c r="AE189"/>
      <c r="AF189"/>
      <c r="AG189"/>
      <c r="AH189"/>
      <c r="AI189"/>
      <c r="AJ189"/>
      <c r="AK189"/>
      <c r="AL189"/>
    </row>
    <row r="190" spans="6:38">
      <c r="F190"/>
      <c r="H190"/>
      <c r="K190"/>
      <c r="N190"/>
      <c r="O190"/>
      <c r="P190"/>
      <c r="Q190"/>
      <c r="R190" s="543"/>
      <c r="S190" s="543"/>
      <c r="T190" s="543"/>
      <c r="U190" s="543"/>
      <c r="X190"/>
      <c r="Y190" s="242"/>
      <c r="AA190" s="609"/>
      <c r="AC190"/>
      <c r="AD190"/>
      <c r="AE190"/>
      <c r="AF190"/>
      <c r="AG190"/>
      <c r="AH190"/>
      <c r="AI190"/>
      <c r="AJ190"/>
      <c r="AK190"/>
      <c r="AL190"/>
    </row>
    <row r="191" spans="6:38">
      <c r="F191"/>
      <c r="H191"/>
      <c r="K191"/>
      <c r="N191"/>
      <c r="O191"/>
      <c r="P191"/>
      <c r="Q191"/>
      <c r="R191" s="543"/>
      <c r="S191" s="543"/>
      <c r="T191" s="543"/>
      <c r="U191" s="543"/>
      <c r="X191"/>
      <c r="Y191" s="242"/>
      <c r="AA191" s="609"/>
      <c r="AC191"/>
      <c r="AD191"/>
      <c r="AE191"/>
      <c r="AF191"/>
      <c r="AG191"/>
      <c r="AH191"/>
      <c r="AI191"/>
      <c r="AJ191"/>
      <c r="AK191"/>
      <c r="AL191"/>
    </row>
    <row r="192" spans="6:38">
      <c r="F192"/>
      <c r="H192"/>
      <c r="K192"/>
      <c r="N192"/>
      <c r="O192"/>
      <c r="P192"/>
      <c r="Q192"/>
      <c r="R192" s="543"/>
      <c r="S192" s="543"/>
      <c r="T192" s="543"/>
      <c r="U192" s="543"/>
      <c r="X192"/>
      <c r="Y192" s="242"/>
      <c r="AA192" s="609"/>
      <c r="AC192"/>
      <c r="AD192"/>
      <c r="AE192"/>
      <c r="AF192"/>
      <c r="AG192"/>
      <c r="AH192"/>
      <c r="AI192"/>
      <c r="AJ192"/>
      <c r="AK192"/>
      <c r="AL192"/>
    </row>
    <row r="193" spans="6:38">
      <c r="F193"/>
      <c r="H193"/>
      <c r="K193"/>
      <c r="N193"/>
      <c r="O193"/>
      <c r="P193"/>
      <c r="Q193"/>
      <c r="R193" s="543"/>
      <c r="S193" s="543"/>
      <c r="T193" s="543"/>
      <c r="U193" s="543"/>
      <c r="X193"/>
      <c r="Y193" s="242"/>
      <c r="AA193" s="609"/>
      <c r="AC193"/>
      <c r="AD193"/>
      <c r="AE193"/>
      <c r="AF193"/>
      <c r="AG193"/>
      <c r="AH193"/>
      <c r="AI193"/>
      <c r="AJ193"/>
      <c r="AK193"/>
      <c r="AL193"/>
    </row>
    <row r="194" spans="6:38">
      <c r="F194"/>
      <c r="H194"/>
      <c r="K194"/>
      <c r="N194"/>
      <c r="O194"/>
      <c r="P194"/>
      <c r="Q194"/>
      <c r="R194" s="543"/>
      <c r="S194" s="543"/>
      <c r="T194" s="543"/>
      <c r="U194" s="543"/>
      <c r="X194"/>
      <c r="Y194" s="242"/>
      <c r="AA194" s="609"/>
      <c r="AC194"/>
      <c r="AD194"/>
      <c r="AE194"/>
      <c r="AF194"/>
      <c r="AG194"/>
      <c r="AH194"/>
      <c r="AI194"/>
      <c r="AJ194"/>
      <c r="AK194"/>
      <c r="AL194"/>
    </row>
    <row r="195" spans="6:38">
      <c r="F195"/>
      <c r="H195"/>
      <c r="K195"/>
      <c r="N195"/>
      <c r="O195"/>
      <c r="P195"/>
      <c r="Q195"/>
      <c r="R195" s="543"/>
      <c r="S195" s="543"/>
      <c r="T195" s="543"/>
      <c r="U195" s="543"/>
      <c r="X195"/>
      <c r="Y195" s="242"/>
      <c r="AA195" s="609"/>
      <c r="AC195"/>
      <c r="AD195"/>
      <c r="AE195"/>
      <c r="AF195"/>
      <c r="AG195"/>
      <c r="AH195"/>
      <c r="AI195"/>
      <c r="AJ195"/>
      <c r="AK195"/>
      <c r="AL195"/>
    </row>
    <row r="196" spans="6:38">
      <c r="F196"/>
      <c r="H196"/>
      <c r="K196"/>
      <c r="N196"/>
      <c r="O196"/>
      <c r="P196"/>
      <c r="Q196"/>
      <c r="R196" s="543"/>
      <c r="S196" s="543"/>
      <c r="T196" s="543"/>
      <c r="U196" s="543"/>
      <c r="X196"/>
      <c r="Y196" s="242"/>
      <c r="AA196" s="609"/>
      <c r="AC196"/>
      <c r="AD196"/>
      <c r="AE196"/>
      <c r="AF196"/>
      <c r="AG196"/>
      <c r="AH196"/>
      <c r="AI196"/>
      <c r="AJ196"/>
      <c r="AK196"/>
      <c r="AL196"/>
    </row>
    <row r="197" spans="6:38">
      <c r="F197"/>
      <c r="H197"/>
      <c r="K197"/>
      <c r="N197"/>
      <c r="O197"/>
      <c r="P197"/>
      <c r="Q197"/>
      <c r="R197" s="543"/>
      <c r="S197" s="543"/>
      <c r="T197" s="543"/>
      <c r="U197" s="543"/>
      <c r="X197"/>
      <c r="Y197" s="242"/>
      <c r="AA197" s="609"/>
      <c r="AC197"/>
      <c r="AD197"/>
      <c r="AE197"/>
      <c r="AF197"/>
      <c r="AG197"/>
      <c r="AH197"/>
      <c r="AI197"/>
      <c r="AJ197"/>
      <c r="AK197"/>
      <c r="AL197"/>
    </row>
    <row r="198" spans="6:38">
      <c r="F198"/>
      <c r="H198"/>
      <c r="K198"/>
      <c r="N198"/>
      <c r="O198"/>
      <c r="P198"/>
      <c r="Q198"/>
      <c r="R198" s="543"/>
      <c r="S198" s="543"/>
      <c r="T198" s="543"/>
      <c r="U198" s="543"/>
      <c r="X198"/>
      <c r="Y198" s="242"/>
      <c r="AA198" s="609"/>
      <c r="AC198"/>
      <c r="AD198"/>
      <c r="AE198"/>
      <c r="AF198"/>
      <c r="AG198"/>
      <c r="AH198"/>
      <c r="AI198"/>
      <c r="AJ198"/>
      <c r="AK198"/>
      <c r="AL198"/>
    </row>
    <row r="199" spans="6:38">
      <c r="F199"/>
      <c r="H199"/>
      <c r="K199"/>
      <c r="N199"/>
      <c r="O199"/>
      <c r="P199"/>
      <c r="Q199"/>
      <c r="R199" s="543"/>
      <c r="S199" s="543"/>
      <c r="T199" s="543"/>
      <c r="U199" s="543"/>
      <c r="X199"/>
      <c r="Y199" s="242"/>
      <c r="AA199" s="609"/>
      <c r="AC199"/>
      <c r="AD199"/>
      <c r="AE199"/>
      <c r="AF199"/>
      <c r="AG199"/>
      <c r="AH199"/>
      <c r="AI199"/>
      <c r="AJ199"/>
      <c r="AK199"/>
      <c r="AL199"/>
    </row>
    <row r="200" spans="6:38">
      <c r="F200"/>
      <c r="H200"/>
      <c r="K200"/>
      <c r="N200"/>
      <c r="O200"/>
      <c r="P200"/>
      <c r="Q200"/>
      <c r="R200" s="543"/>
      <c r="S200" s="543"/>
      <c r="T200" s="543"/>
      <c r="U200" s="543"/>
      <c r="X200"/>
      <c r="Y200" s="242"/>
      <c r="AA200" s="609"/>
      <c r="AC200"/>
      <c r="AD200"/>
      <c r="AE200"/>
      <c r="AF200"/>
      <c r="AG200"/>
      <c r="AH200"/>
      <c r="AI200"/>
      <c r="AJ200"/>
      <c r="AK200"/>
      <c r="AL200"/>
    </row>
    <row r="201" spans="6:38">
      <c r="F201"/>
      <c r="H201"/>
      <c r="K201"/>
      <c r="N201"/>
      <c r="O201"/>
      <c r="P201"/>
      <c r="Q201"/>
      <c r="R201" s="543"/>
      <c r="S201" s="543"/>
      <c r="T201" s="543"/>
      <c r="U201" s="543"/>
      <c r="X201"/>
      <c r="Y201" s="242"/>
      <c r="AA201" s="609"/>
      <c r="AC201"/>
      <c r="AD201"/>
      <c r="AE201"/>
      <c r="AF201"/>
      <c r="AG201"/>
      <c r="AH201"/>
      <c r="AI201"/>
      <c r="AJ201"/>
      <c r="AK201"/>
      <c r="AL201"/>
    </row>
    <row r="202" spans="6:38">
      <c r="F202"/>
      <c r="H202"/>
      <c r="K202"/>
      <c r="N202"/>
      <c r="O202"/>
      <c r="P202"/>
      <c r="Q202"/>
      <c r="R202" s="543"/>
      <c r="S202" s="543"/>
      <c r="T202" s="543"/>
      <c r="U202" s="543"/>
      <c r="X202"/>
      <c r="Y202" s="242"/>
      <c r="AA202" s="609"/>
      <c r="AC202"/>
      <c r="AD202"/>
      <c r="AE202"/>
      <c r="AF202"/>
      <c r="AG202"/>
      <c r="AH202"/>
      <c r="AI202"/>
      <c r="AJ202"/>
      <c r="AK202"/>
      <c r="AL202"/>
    </row>
    <row r="203" spans="6:38">
      <c r="F203"/>
      <c r="H203"/>
      <c r="K203"/>
      <c r="N203"/>
      <c r="O203"/>
      <c r="P203"/>
      <c r="Q203"/>
      <c r="R203" s="543"/>
      <c r="S203" s="543"/>
      <c r="T203" s="543"/>
      <c r="U203" s="543"/>
      <c r="X203"/>
      <c r="Y203" s="242"/>
      <c r="AA203" s="609"/>
      <c r="AC203"/>
      <c r="AD203"/>
      <c r="AE203"/>
      <c r="AF203"/>
      <c r="AG203"/>
      <c r="AH203"/>
      <c r="AI203"/>
      <c r="AJ203"/>
      <c r="AK203"/>
      <c r="AL203"/>
    </row>
    <row r="204" spans="6:38">
      <c r="F204"/>
      <c r="H204"/>
      <c r="K204"/>
      <c r="N204"/>
      <c r="O204"/>
      <c r="P204"/>
      <c r="Q204"/>
      <c r="R204" s="543"/>
      <c r="S204" s="543"/>
      <c r="T204" s="543"/>
      <c r="U204" s="543"/>
      <c r="X204"/>
      <c r="Y204" s="242"/>
      <c r="AA204" s="609"/>
      <c r="AC204"/>
      <c r="AD204"/>
      <c r="AE204"/>
      <c r="AF204"/>
      <c r="AG204"/>
      <c r="AH204"/>
      <c r="AI204"/>
      <c r="AJ204"/>
      <c r="AK204"/>
      <c r="AL204"/>
    </row>
    <row r="205" spans="6:38">
      <c r="F205"/>
      <c r="H205"/>
      <c r="K205"/>
      <c r="N205"/>
      <c r="O205"/>
      <c r="P205"/>
      <c r="Q205"/>
      <c r="R205"/>
      <c r="S205"/>
      <c r="T205" s="543"/>
      <c r="U205" s="543"/>
      <c r="V205" s="543"/>
      <c r="W205" s="543"/>
      <c r="X205"/>
      <c r="Y205" s="242"/>
      <c r="AA205" s="609"/>
      <c r="AC205"/>
      <c r="AD205"/>
      <c r="AE205"/>
      <c r="AF205"/>
      <c r="AG205"/>
      <c r="AH205"/>
      <c r="AI205"/>
      <c r="AJ205"/>
      <c r="AK205"/>
      <c r="AL205"/>
    </row>
    <row r="206" spans="6:38">
      <c r="F206"/>
      <c r="H206"/>
      <c r="K206"/>
      <c r="N206"/>
      <c r="O206"/>
      <c r="P206"/>
      <c r="Q206"/>
      <c r="R206"/>
      <c r="S206"/>
      <c r="T206" s="543"/>
      <c r="U206" s="543"/>
      <c r="V206" s="543"/>
      <c r="W206" s="543"/>
      <c r="X206"/>
      <c r="Y206" s="242"/>
      <c r="AA206" s="609"/>
      <c r="AC206"/>
      <c r="AD206"/>
      <c r="AE206"/>
      <c r="AF206"/>
      <c r="AG206"/>
      <c r="AH206"/>
      <c r="AI206"/>
      <c r="AJ206"/>
      <c r="AK206"/>
      <c r="AL206"/>
    </row>
    <row r="207" spans="6:38">
      <c r="F207"/>
      <c r="H207"/>
      <c r="K207"/>
      <c r="N207"/>
      <c r="O207"/>
      <c r="P207"/>
      <c r="Q207"/>
      <c r="R207"/>
      <c r="S207"/>
      <c r="T207" s="543"/>
      <c r="U207" s="543"/>
      <c r="V207" s="543"/>
      <c r="W207" s="543"/>
      <c r="X207"/>
      <c r="Y207" s="242"/>
      <c r="AA207" s="609"/>
      <c r="AC207"/>
      <c r="AD207"/>
      <c r="AE207"/>
      <c r="AF207"/>
      <c r="AG207"/>
      <c r="AH207"/>
      <c r="AI207"/>
      <c r="AJ207"/>
      <c r="AK207"/>
      <c r="AL207"/>
    </row>
    <row r="208" spans="6:38">
      <c r="F208"/>
      <c r="H208"/>
      <c r="K208"/>
      <c r="N208"/>
      <c r="O208"/>
      <c r="P208"/>
      <c r="Q208"/>
      <c r="R208"/>
      <c r="S208"/>
      <c r="T208" s="543"/>
      <c r="U208" s="543"/>
      <c r="V208" s="543"/>
      <c r="W208" s="543"/>
      <c r="X208"/>
      <c r="Y208" s="242"/>
      <c r="AA208" s="609"/>
      <c r="AC208"/>
      <c r="AD208"/>
      <c r="AE208"/>
      <c r="AF208"/>
      <c r="AG208"/>
      <c r="AH208"/>
      <c r="AI208"/>
      <c r="AJ208"/>
      <c r="AK208"/>
      <c r="AL208"/>
    </row>
    <row r="209" spans="6:38">
      <c r="F209"/>
      <c r="H209"/>
      <c r="K209"/>
      <c r="N209"/>
      <c r="O209"/>
      <c r="P209"/>
      <c r="Q209"/>
      <c r="R209"/>
      <c r="S209"/>
      <c r="T209" s="543"/>
      <c r="U209" s="543"/>
      <c r="V209" s="543"/>
      <c r="W209" s="543"/>
      <c r="X209"/>
      <c r="Y209" s="242"/>
      <c r="AA209" s="609"/>
      <c r="AC209"/>
      <c r="AD209"/>
      <c r="AE209"/>
      <c r="AF209"/>
      <c r="AG209"/>
      <c r="AH209"/>
      <c r="AI209"/>
      <c r="AJ209"/>
      <c r="AK209"/>
      <c r="AL209"/>
    </row>
    <row r="210" spans="6:38">
      <c r="F210"/>
      <c r="H210"/>
      <c r="K210"/>
      <c r="N210"/>
      <c r="O210"/>
      <c r="P210"/>
      <c r="Q210"/>
      <c r="R210"/>
      <c r="S210"/>
      <c r="T210" s="543"/>
      <c r="U210" s="543"/>
      <c r="V210" s="543"/>
      <c r="W210" s="543"/>
      <c r="X210"/>
      <c r="Y210" s="242"/>
      <c r="AA210" s="609"/>
      <c r="AC210"/>
      <c r="AD210"/>
      <c r="AE210"/>
      <c r="AF210"/>
      <c r="AG210"/>
      <c r="AH210"/>
      <c r="AI210"/>
      <c r="AJ210"/>
      <c r="AK210"/>
      <c r="AL210"/>
    </row>
    <row r="211" spans="6:38">
      <c r="F211"/>
      <c r="H211"/>
      <c r="K211"/>
      <c r="N211"/>
      <c r="O211"/>
      <c r="P211"/>
      <c r="Q211"/>
      <c r="R211"/>
      <c r="S211"/>
      <c r="T211" s="543"/>
      <c r="U211" s="543"/>
      <c r="V211" s="543"/>
      <c r="W211" s="543"/>
      <c r="X211"/>
      <c r="Y211" s="242"/>
      <c r="AA211" s="609"/>
      <c r="AC211"/>
      <c r="AD211"/>
      <c r="AE211"/>
      <c r="AF211"/>
      <c r="AG211"/>
      <c r="AH211"/>
      <c r="AI211"/>
      <c r="AJ211"/>
      <c r="AK211"/>
      <c r="AL211"/>
    </row>
    <row r="212" spans="6:38">
      <c r="F212"/>
      <c r="H212"/>
      <c r="K212"/>
      <c r="N212"/>
      <c r="O212"/>
      <c r="P212"/>
      <c r="Q212"/>
      <c r="R212"/>
      <c r="S212"/>
      <c r="T212" s="543"/>
      <c r="U212" s="543"/>
      <c r="V212" s="543"/>
      <c r="W212" s="543"/>
      <c r="X212"/>
      <c r="Y212" s="242"/>
      <c r="AA212" s="609"/>
      <c r="AC212"/>
      <c r="AD212"/>
      <c r="AE212"/>
      <c r="AF212"/>
      <c r="AG212"/>
      <c r="AH212"/>
      <c r="AI212"/>
      <c r="AJ212"/>
      <c r="AK212"/>
      <c r="AL212"/>
    </row>
    <row r="213" spans="6:38">
      <c r="F213"/>
      <c r="H213"/>
      <c r="K213"/>
      <c r="N213"/>
      <c r="O213"/>
      <c r="P213"/>
      <c r="Q213"/>
      <c r="R213"/>
      <c r="S213"/>
      <c r="T213" s="543"/>
      <c r="U213" s="543"/>
      <c r="V213" s="543"/>
      <c r="W213" s="543"/>
      <c r="X213"/>
      <c r="Y213" s="242"/>
      <c r="AA213" s="609"/>
      <c r="AC213"/>
      <c r="AD213"/>
      <c r="AE213"/>
      <c r="AF213"/>
      <c r="AG213"/>
      <c r="AH213"/>
      <c r="AI213"/>
      <c r="AJ213"/>
      <c r="AK213"/>
      <c r="AL213"/>
    </row>
  </sheetData>
  <mergeCells count="79">
    <mergeCell ref="G7:I7"/>
    <mergeCell ref="O7:Q7"/>
    <mergeCell ref="B1:K1"/>
    <mergeCell ref="O1:Q2"/>
    <mergeCell ref="C3:D3"/>
    <mergeCell ref="G5:I5"/>
    <mergeCell ref="O5:Q5"/>
    <mergeCell ref="C19:Q19"/>
    <mergeCell ref="G9:I9"/>
    <mergeCell ref="O9:Q9"/>
    <mergeCell ref="G11:I11"/>
    <mergeCell ref="O11:Q11"/>
    <mergeCell ref="G13:I13"/>
    <mergeCell ref="O13:Q13"/>
    <mergeCell ref="C15:D15"/>
    <mergeCell ref="G15:K15"/>
    <mergeCell ref="M15:Q15"/>
    <mergeCell ref="G16:H16"/>
    <mergeCell ref="G17:I17"/>
    <mergeCell ref="C35:D35"/>
    <mergeCell ref="M35:Q35"/>
    <mergeCell ref="C20:M20"/>
    <mergeCell ref="B21:B24"/>
    <mergeCell ref="G21:I21"/>
    <mergeCell ref="O21:Q21"/>
    <mergeCell ref="G22:I22"/>
    <mergeCell ref="O22:Q22"/>
    <mergeCell ref="G23:I23"/>
    <mergeCell ref="M23:Q23"/>
    <mergeCell ref="G24:I24"/>
    <mergeCell ref="D27:Q27"/>
    <mergeCell ref="D28:Q28"/>
    <mergeCell ref="D29:Q29"/>
    <mergeCell ref="D30:Q30"/>
    <mergeCell ref="D31:Q31"/>
    <mergeCell ref="M36:Q36"/>
    <mergeCell ref="C40:Q40"/>
    <mergeCell ref="B42:K42"/>
    <mergeCell ref="D43:I43"/>
    <mergeCell ref="B49:B50"/>
    <mergeCell ref="C49:C50"/>
    <mergeCell ref="D49:D50"/>
    <mergeCell ref="E49:E50"/>
    <mergeCell ref="F49:G49"/>
    <mergeCell ref="H49:I49"/>
    <mergeCell ref="P50:Q50"/>
    <mergeCell ref="J49:Q49"/>
    <mergeCell ref="G100:I100"/>
    <mergeCell ref="R49:S49"/>
    <mergeCell ref="T49:U49"/>
    <mergeCell ref="F50:G50"/>
    <mergeCell ref="H50:I50"/>
    <mergeCell ref="J50:K50"/>
    <mergeCell ref="L50:M50"/>
    <mergeCell ref="N50:O50"/>
    <mergeCell ref="C92:Q92"/>
    <mergeCell ref="C93:D93"/>
    <mergeCell ref="M95:O95"/>
    <mergeCell ref="B96:K96"/>
    <mergeCell ref="D97:I97"/>
    <mergeCell ref="G101:I101"/>
    <mergeCell ref="B103:B104"/>
    <mergeCell ref="C103:C104"/>
    <mergeCell ref="D103:D104"/>
    <mergeCell ref="E103:E104"/>
    <mergeCell ref="F103:G103"/>
    <mergeCell ref="H103:I103"/>
    <mergeCell ref="C126:Q126"/>
    <mergeCell ref="C127:D127"/>
    <mergeCell ref="M129:O129"/>
    <mergeCell ref="R103:S103"/>
    <mergeCell ref="T103:U103"/>
    <mergeCell ref="F104:G104"/>
    <mergeCell ref="H104:I104"/>
    <mergeCell ref="J104:K104"/>
    <mergeCell ref="L104:M104"/>
    <mergeCell ref="N104:O104"/>
    <mergeCell ref="J103:Q103"/>
    <mergeCell ref="P104:Q104"/>
  </mergeCells>
  <phoneticPr fontId="6"/>
  <conditionalFormatting sqref="C4:D4 F3:G3">
    <cfRule type="expression" dxfId="50" priority="32">
      <formula>LEN(C3)&gt;0</formula>
    </cfRule>
  </conditionalFormatting>
  <conditionalFormatting sqref="D51:E70">
    <cfRule type="cellIs" dxfId="49" priority="31" operator="greaterThan">
      <formula>0</formula>
    </cfRule>
  </conditionalFormatting>
  <conditionalFormatting sqref="L51:N70">
    <cfRule type="cellIs" dxfId="48" priority="30" operator="greaterThan">
      <formula>0</formula>
    </cfRule>
  </conditionalFormatting>
  <conditionalFormatting sqref="C51:C70">
    <cfRule type="cellIs" dxfId="47" priority="29" operator="greaterThan">
      <formula>0</formula>
    </cfRule>
  </conditionalFormatting>
  <conditionalFormatting sqref="M95">
    <cfRule type="cellIs" dxfId="46" priority="28" operator="greaterThan">
      <formula>0</formula>
    </cfRule>
  </conditionalFormatting>
  <conditionalFormatting sqref="C3">
    <cfRule type="expression" dxfId="45" priority="27">
      <formula>LEN(C3)&gt;0</formula>
    </cfRule>
  </conditionalFormatting>
  <conditionalFormatting sqref="G51:G70">
    <cfRule type="expression" dxfId="44" priority="26">
      <formula>LEN(G51)&gt;0</formula>
    </cfRule>
  </conditionalFormatting>
  <conditionalFormatting sqref="I51:I70">
    <cfRule type="expression" dxfId="43" priority="25">
      <formula>LEN(I51)&gt;0</formula>
    </cfRule>
  </conditionalFormatting>
  <conditionalFormatting sqref="O51:O70">
    <cfRule type="cellIs" dxfId="42" priority="24" operator="greaterThan">
      <formula>0</formula>
    </cfRule>
  </conditionalFormatting>
  <conditionalFormatting sqref="D105:E124">
    <cfRule type="cellIs" dxfId="41" priority="17" operator="greaterThan">
      <formula>0</formula>
    </cfRule>
  </conditionalFormatting>
  <conditionalFormatting sqref="L105:N124">
    <cfRule type="cellIs" dxfId="40" priority="16" operator="greaterThan">
      <formula>0</formula>
    </cfRule>
  </conditionalFormatting>
  <conditionalFormatting sqref="C105:C124">
    <cfRule type="cellIs" dxfId="39" priority="15" operator="greaterThan">
      <formula>0</formula>
    </cfRule>
  </conditionalFormatting>
  <conditionalFormatting sqref="G105:G124">
    <cfRule type="expression" dxfId="38" priority="14">
      <formula>LEN(G105)&gt;0</formula>
    </cfRule>
  </conditionalFormatting>
  <conditionalFormatting sqref="I105:I124">
    <cfRule type="expression" dxfId="37" priority="13">
      <formula>LEN(I105)&gt;0</formula>
    </cfRule>
  </conditionalFormatting>
  <conditionalFormatting sqref="O105:O124">
    <cfRule type="cellIs" dxfId="36" priority="12" operator="greaterThan">
      <formula>0</formula>
    </cfRule>
  </conditionalFormatting>
  <conditionalFormatting sqref="D71:E90">
    <cfRule type="cellIs" dxfId="35" priority="23" operator="greaterThan">
      <formula>0</formula>
    </cfRule>
  </conditionalFormatting>
  <conditionalFormatting sqref="L71:N90">
    <cfRule type="cellIs" dxfId="34" priority="22" operator="greaterThan">
      <formula>0</formula>
    </cfRule>
  </conditionalFormatting>
  <conditionalFormatting sqref="C71:C90">
    <cfRule type="cellIs" dxfId="33" priority="21" operator="greaterThan">
      <formula>0</formula>
    </cfRule>
  </conditionalFormatting>
  <conditionalFormatting sqref="G71:G90">
    <cfRule type="expression" dxfId="32" priority="20">
      <formula>LEN(G71)&gt;0</formula>
    </cfRule>
  </conditionalFormatting>
  <conditionalFormatting sqref="I71:I90">
    <cfRule type="expression" dxfId="31" priority="19">
      <formula>LEN(I71)&gt;0</formula>
    </cfRule>
  </conditionalFormatting>
  <conditionalFormatting sqref="O71:O90">
    <cfRule type="cellIs" dxfId="30" priority="18" operator="greaterThan">
      <formula>0</formula>
    </cfRule>
  </conditionalFormatting>
  <conditionalFormatting sqref="M129">
    <cfRule type="cellIs" dxfId="29" priority="11" operator="greaterThan">
      <formula>0</formula>
    </cfRule>
  </conditionalFormatting>
  <conditionalFormatting sqref="O51:O70">
    <cfRule type="cellIs" dxfId="28" priority="10" operator="greaterThan">
      <formula>0</formula>
    </cfRule>
  </conditionalFormatting>
  <conditionalFormatting sqref="O71:O90">
    <cfRule type="cellIs" dxfId="27" priority="9" operator="greaterThan">
      <formula>0</formula>
    </cfRule>
  </conditionalFormatting>
  <conditionalFormatting sqref="P51:P70">
    <cfRule type="cellIs" dxfId="26" priority="8" operator="greaterThan">
      <formula>0</formula>
    </cfRule>
  </conditionalFormatting>
  <conditionalFormatting sqref="Q51:Q70">
    <cfRule type="cellIs" dxfId="25" priority="7" operator="greaterThan">
      <formula>0</formula>
    </cfRule>
  </conditionalFormatting>
  <conditionalFormatting sqref="P71:P90">
    <cfRule type="cellIs" dxfId="24" priority="6" operator="greaterThan">
      <formula>0</formula>
    </cfRule>
  </conditionalFormatting>
  <conditionalFormatting sqref="Q71:Q90">
    <cfRule type="cellIs" dxfId="23" priority="5" operator="greaterThan">
      <formula>0</formula>
    </cfRule>
  </conditionalFormatting>
  <conditionalFormatting sqref="Q51:Q70">
    <cfRule type="cellIs" dxfId="22" priority="4" operator="greaterThan">
      <formula>0</formula>
    </cfRule>
  </conditionalFormatting>
  <conditionalFormatting sqref="Q71:Q90">
    <cfRule type="cellIs" dxfId="21" priority="3" operator="greaterThan">
      <formula>0</formula>
    </cfRule>
  </conditionalFormatting>
  <conditionalFormatting sqref="P105:P124">
    <cfRule type="cellIs" dxfId="20" priority="2" operator="greaterThan">
      <formula>0</formula>
    </cfRule>
  </conditionalFormatting>
  <conditionalFormatting sqref="Q105:Q124">
    <cfRule type="cellIs" dxfId="19" priority="1" operator="greaterThan">
      <formula>0</formula>
    </cfRule>
  </conditionalFormatting>
  <dataValidations disablePrompts="1" count="1">
    <dataValidation type="list" allowBlank="1" showInputMessage="1" showErrorMessage="1" sqref="G48" xr:uid="{7C77F31B-5B38-4E75-99A7-636A135FBE40}">
      <formula1>",　,１年,２年,３年,"</formula1>
    </dataValidation>
  </dataValidations>
  <pageMargins left="0.7" right="0.7" top="0.75" bottom="0.75" header="0.3" footer="0.3"/>
  <pageSetup paperSize="9" scale="82" orientation="portrait" r:id="rId1"/>
  <rowBreaks count="1" manualBreakCount="1">
    <brk id="40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locked="0" defaultSize="0" print="0" autoFill="0" autoLine="0" autoPict="0" altText="">
                <anchor moveWithCells="1">
                  <from>
                    <xdr:col>2</xdr:col>
                    <xdr:colOff>466725</xdr:colOff>
                    <xdr:row>26</xdr:row>
                    <xdr:rowOff>38100</xdr:rowOff>
                  </from>
                  <to>
                    <xdr:col>16</xdr:col>
                    <xdr:colOff>466725</xdr:colOff>
                    <xdr:row>30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FB25C-5F54-4607-A81E-9796D8DB05EF}">
  <dimension ref="A1:CW213"/>
  <sheetViews>
    <sheetView showZeros="0" view="pageBreakPreview" topLeftCell="C1" zoomScaleNormal="100" zoomScaleSheetLayoutView="100" workbookViewId="0">
      <selection activeCell="C3" sqref="C3:D3"/>
    </sheetView>
  </sheetViews>
  <sheetFormatPr defaultRowHeight="18.75"/>
  <cols>
    <col min="1" max="1" width="3.375" customWidth="1"/>
    <col min="2" max="2" width="9.75" hidden="1" customWidth="1"/>
    <col min="3" max="3" width="13.875" customWidth="1"/>
    <col min="4" max="4" width="15.25" customWidth="1"/>
    <col min="5" max="5" width="13.75" hidden="1" customWidth="1"/>
    <col min="6" max="6" width="5.375" style="542" hidden="1" customWidth="1"/>
    <col min="7" max="7" width="6.25" customWidth="1"/>
    <col min="8" max="8" width="5" style="542" hidden="1" customWidth="1"/>
    <col min="9" max="9" width="7.625" customWidth="1"/>
    <col min="10" max="10" width="5.125" hidden="1" customWidth="1"/>
    <col min="11" max="11" width="15.625" style="249" customWidth="1"/>
    <col min="12" max="12" width="5.25" hidden="1" customWidth="1"/>
    <col min="13" max="13" width="13.75" customWidth="1"/>
    <col min="14" max="14" width="4.5" style="239" hidden="1" customWidth="1"/>
    <col min="15" max="15" width="5.25" style="239" customWidth="1"/>
    <col min="16" max="16" width="5.25" style="239" hidden="1" customWidth="1"/>
    <col min="17" max="17" width="6.375" style="239" customWidth="1"/>
    <col min="18" max="21" width="9.75" style="239" customWidth="1"/>
    <col min="22" max="22" width="11" style="239" customWidth="1"/>
    <col min="23" max="23" width="6.125" style="239" customWidth="1"/>
    <col min="24" max="24" width="9" style="240"/>
    <col min="25" max="25" width="9" style="241"/>
    <col min="26" max="26" width="9" style="242"/>
    <col min="27" max="27" width="9" style="243"/>
    <col min="28" max="28" width="9" style="244"/>
    <col min="29" max="37" width="9" style="231"/>
    <col min="38" max="38" width="9" style="240"/>
  </cols>
  <sheetData>
    <row r="1" spans="1:38" ht="39.950000000000003" customHeight="1">
      <c r="A1" s="237" t="s">
        <v>357</v>
      </c>
      <c r="B1" s="971" t="str">
        <f>(初期設定!D3)</f>
        <v>第42回宮崎県高等学校総合文化祭 放送部門　
参加申込及び部顧問（運営委員）の動静調査の入力</v>
      </c>
      <c r="C1" s="971"/>
      <c r="D1" s="971"/>
      <c r="E1" s="971"/>
      <c r="F1" s="971"/>
      <c r="G1" s="971"/>
      <c r="H1" s="971"/>
      <c r="I1" s="971"/>
      <c r="J1" s="971"/>
      <c r="K1" s="971"/>
      <c r="M1" s="238" t="s">
        <v>358</v>
      </c>
      <c r="O1" s="972" t="s">
        <v>359</v>
      </c>
      <c r="P1" s="972"/>
      <c r="Q1" s="972"/>
    </row>
    <row r="2" spans="1:38" ht="15" customHeight="1" thickBot="1">
      <c r="C2" s="245" t="s">
        <v>360</v>
      </c>
      <c r="D2" s="8"/>
      <c r="E2" s="8"/>
      <c r="F2" s="246"/>
      <c r="G2" s="8"/>
      <c r="H2" s="247"/>
      <c r="I2" s="726" t="s">
        <v>500</v>
      </c>
      <c r="J2" s="248"/>
      <c r="L2" s="8"/>
      <c r="M2" s="8"/>
      <c r="N2" s="250" t="s">
        <v>361</v>
      </c>
      <c r="O2" s="972"/>
      <c r="P2" s="972"/>
      <c r="Q2" s="972"/>
      <c r="R2" s="250"/>
      <c r="Y2" s="240"/>
      <c r="Z2" s="240"/>
      <c r="AA2" s="251"/>
      <c r="AH2" s="240"/>
    </row>
    <row r="3" spans="1:38" s="252" customFormat="1" ht="25.5" customHeight="1" thickBot="1">
      <c r="C3" s="973">
        <f>(Ⅰ!C9)</f>
        <v>0</v>
      </c>
      <c r="D3" s="974"/>
      <c r="F3" s="253" t="e">
        <f>(Ⅳ１!#REF!)</f>
        <v>#REF!</v>
      </c>
      <c r="G3" s="253"/>
      <c r="H3" s="254"/>
      <c r="I3" s="728">
        <f>Ⅰ!C13</f>
        <v>0</v>
      </c>
      <c r="J3" s="725"/>
      <c r="K3" s="1015">
        <f>Ⅰ!F13</f>
        <v>0</v>
      </c>
      <c r="L3" s="1015"/>
      <c r="M3" s="1015"/>
      <c r="N3" s="1015"/>
      <c r="O3" s="1015"/>
      <c r="P3" s="1015"/>
      <c r="Q3" s="1016"/>
      <c r="R3" s="727"/>
      <c r="S3" s="257"/>
      <c r="T3" s="257"/>
      <c r="U3" s="257"/>
      <c r="V3" s="257"/>
      <c r="W3" s="257"/>
      <c r="X3" s="258"/>
      <c r="Y3" s="258"/>
      <c r="Z3" s="258"/>
      <c r="AB3" s="259"/>
      <c r="AC3" s="258"/>
      <c r="AD3" s="258"/>
      <c r="AE3" s="258"/>
      <c r="AF3" s="258"/>
      <c r="AG3" s="258"/>
      <c r="AH3" s="258"/>
      <c r="AI3" s="258"/>
      <c r="AJ3" s="229"/>
      <c r="AK3" s="229"/>
      <c r="AL3" s="258"/>
    </row>
    <row r="4" spans="1:38" s="252" customFormat="1" ht="9.75" customHeight="1" thickBot="1">
      <c r="B4" s="260"/>
      <c r="C4" s="261" t="str">
        <f>IF(ISERROR(VLOOKUP(C3,初期設定!D33:E100,2,0)),"",VLOOKUP(C3,初期設定!D33:E100,2,0))</f>
        <v/>
      </c>
      <c r="D4" s="262"/>
      <c r="E4" s="262"/>
      <c r="F4" s="263"/>
      <c r="G4" s="264"/>
      <c r="H4" s="264"/>
      <c r="I4" s="264"/>
      <c r="J4" s="265"/>
      <c r="K4" s="266"/>
      <c r="L4" s="265"/>
      <c r="M4" s="265"/>
      <c r="N4" s="262"/>
      <c r="O4" s="262"/>
      <c r="P4" s="262"/>
      <c r="Q4" s="262"/>
      <c r="R4" s="262"/>
      <c r="S4" s="257"/>
      <c r="T4" s="257"/>
      <c r="U4" s="257"/>
      <c r="V4" s="257"/>
      <c r="W4" s="257"/>
      <c r="X4" s="258"/>
      <c r="Y4" s="258"/>
      <c r="Z4" s="258"/>
      <c r="AB4" s="259"/>
      <c r="AC4" s="267"/>
      <c r="AD4" s="258"/>
      <c r="AE4" s="258"/>
      <c r="AF4" s="229"/>
      <c r="AG4" s="229"/>
      <c r="AH4" s="258"/>
      <c r="AI4" s="258"/>
      <c r="AJ4" s="229"/>
      <c r="AK4" s="229"/>
      <c r="AL4" s="258"/>
    </row>
    <row r="5" spans="1:38" s="252" customFormat="1" ht="28.5" customHeight="1" thickBot="1">
      <c r="B5" s="260"/>
      <c r="C5" s="268" t="s">
        <v>363</v>
      </c>
      <c r="D5" s="269" t="s">
        <v>320</v>
      </c>
      <c r="G5" s="975" t="s">
        <v>304</v>
      </c>
      <c r="H5" s="976"/>
      <c r="I5" s="976"/>
      <c r="J5" s="610"/>
      <c r="K5" s="611" t="s">
        <v>320</v>
      </c>
      <c r="L5" s="272"/>
      <c r="M5" s="612" t="s">
        <v>306</v>
      </c>
      <c r="N5" s="274"/>
      <c r="O5" s="977" t="s">
        <v>320</v>
      </c>
      <c r="P5" s="978"/>
      <c r="Q5" s="979"/>
      <c r="R5" s="262"/>
      <c r="S5" s="257"/>
      <c r="T5" s="257"/>
      <c r="U5" s="257"/>
      <c r="V5" s="257"/>
      <c r="W5" s="257"/>
      <c r="X5" s="258"/>
      <c r="Y5" s="258"/>
      <c r="Z5" s="258"/>
      <c r="AB5" s="259"/>
      <c r="AC5" s="267"/>
      <c r="AD5" s="258"/>
      <c r="AE5" s="258"/>
      <c r="AF5" s="229"/>
      <c r="AG5" s="229"/>
      <c r="AH5" s="258"/>
      <c r="AI5" s="229"/>
      <c r="AJ5" s="229"/>
      <c r="AK5" s="229"/>
      <c r="AL5" s="258"/>
    </row>
    <row r="6" spans="1:38" s="252" customFormat="1" ht="9.75" customHeight="1" thickBot="1">
      <c r="B6" s="275"/>
      <c r="C6" s="276"/>
      <c r="D6" s="276"/>
      <c r="E6" s="276"/>
      <c r="F6" s="276"/>
      <c r="G6" s="276"/>
      <c r="H6" s="277"/>
      <c r="I6" s="278"/>
      <c r="J6" s="278"/>
      <c r="K6" s="278"/>
      <c r="L6" s="276"/>
      <c r="M6" s="279"/>
      <c r="N6" s="280"/>
      <c r="O6" s="281"/>
      <c r="P6" s="281"/>
      <c r="Q6" s="281"/>
      <c r="R6" s="282"/>
      <c r="S6" s="257"/>
      <c r="T6" s="257"/>
      <c r="U6" s="257"/>
      <c r="V6" s="257"/>
      <c r="W6" s="257"/>
      <c r="X6" s="258"/>
      <c r="Y6" s="258"/>
      <c r="Z6" s="258"/>
      <c r="AB6" s="259"/>
      <c r="AC6" s="258"/>
      <c r="AD6" s="229"/>
      <c r="AE6" s="229"/>
      <c r="AF6" s="229"/>
      <c r="AG6" s="229"/>
      <c r="AH6" s="258"/>
      <c r="AI6" s="229"/>
      <c r="AJ6" s="229"/>
      <c r="AK6" s="229"/>
      <c r="AL6" s="258"/>
    </row>
    <row r="7" spans="1:38" s="252" customFormat="1" ht="22.5" customHeight="1" thickBot="1">
      <c r="B7" s="283"/>
      <c r="C7" s="284" t="str">
        <f>(Ⅳ２!B12)</f>
        <v/>
      </c>
      <c r="D7" s="285">
        <f>(Ⅳ２!C12)</f>
        <v>0</v>
      </c>
      <c r="F7" s="276"/>
      <c r="G7" s="965" t="str">
        <f>(Ⅳ２!D12)</f>
        <v/>
      </c>
      <c r="H7" s="966"/>
      <c r="I7" s="967"/>
      <c r="J7" s="276"/>
      <c r="K7" s="286">
        <f>(Ⅳ２!E12)</f>
        <v>0</v>
      </c>
      <c r="L7" s="276"/>
      <c r="M7" s="287" t="str">
        <f>(Ⅳ２!F12)</f>
        <v/>
      </c>
      <c r="N7" s="288"/>
      <c r="O7" s="968">
        <f>(Ⅳ２!G12)</f>
        <v>0</v>
      </c>
      <c r="P7" s="969"/>
      <c r="Q7" s="970"/>
      <c r="R7" s="276"/>
      <c r="S7" s="257"/>
      <c r="T7" s="257"/>
      <c r="U7" s="257"/>
      <c r="V7" s="257"/>
      <c r="W7" s="257"/>
      <c r="X7" s="258"/>
      <c r="Y7" s="258"/>
      <c r="Z7" s="258"/>
      <c r="AB7" s="259"/>
      <c r="AC7" s="229"/>
      <c r="AD7" s="229"/>
      <c r="AE7" s="229"/>
      <c r="AF7" s="229"/>
      <c r="AG7" s="229"/>
      <c r="AH7" s="229"/>
      <c r="AI7" s="229"/>
      <c r="AJ7" s="229"/>
      <c r="AK7" s="229"/>
      <c r="AL7" s="258"/>
    </row>
    <row r="8" spans="1:38" s="252" customFormat="1" ht="9.75" hidden="1" customHeight="1">
      <c r="B8" s="289"/>
      <c r="C8" s="290" t="s">
        <v>324</v>
      </c>
      <c r="D8" s="291"/>
      <c r="F8" s="276"/>
      <c r="G8" s="292" t="s">
        <v>324</v>
      </c>
      <c r="H8" s="293"/>
      <c r="I8" s="294"/>
      <c r="J8" s="276"/>
      <c r="K8" s="295"/>
      <c r="L8" s="276"/>
      <c r="M8" s="296" t="s">
        <v>324</v>
      </c>
      <c r="N8" s="276"/>
      <c r="O8" s="613"/>
      <c r="P8" s="669"/>
      <c r="Q8" s="614"/>
      <c r="R8" s="276"/>
      <c r="S8" s="257"/>
      <c r="V8" s="257"/>
      <c r="W8" s="257"/>
      <c r="X8" s="258"/>
      <c r="Y8" s="258"/>
      <c r="Z8" s="258"/>
      <c r="AB8" s="259"/>
      <c r="AC8" s="229"/>
      <c r="AD8" s="229"/>
      <c r="AE8" s="229"/>
      <c r="AF8" s="229"/>
      <c r="AG8" s="229"/>
      <c r="AH8" s="229"/>
      <c r="AI8" s="229"/>
      <c r="AJ8" s="229"/>
      <c r="AK8" s="229"/>
      <c r="AL8" s="258"/>
    </row>
    <row r="9" spans="1:38" s="252" customFormat="1" ht="22.5" hidden="1" customHeight="1">
      <c r="B9" s="299"/>
      <c r="C9" s="315">
        <f>(Ⅳ２!B14)</f>
        <v>0</v>
      </c>
      <c r="D9" s="316">
        <f>(Ⅳ２!C14)</f>
        <v>0</v>
      </c>
      <c r="F9" s="276"/>
      <c r="G9" s="944">
        <f>(Ⅳ２!D14)</f>
        <v>0</v>
      </c>
      <c r="H9" s="945"/>
      <c r="I9" s="946"/>
      <c r="J9" s="276"/>
      <c r="K9" s="615">
        <f>(Ⅳ２!E14)</f>
        <v>0</v>
      </c>
      <c r="L9" s="276"/>
      <c r="M9" s="318">
        <f>(Ⅳ２!F14)</f>
        <v>0</v>
      </c>
      <c r="N9" s="307"/>
      <c r="O9" s="1009">
        <f>(Ⅳ２!G14)</f>
        <v>0</v>
      </c>
      <c r="P9" s="1010"/>
      <c r="Q9" s="1011"/>
      <c r="R9" s="307"/>
      <c r="S9" s="257"/>
      <c r="V9" s="257"/>
      <c r="W9" s="257"/>
      <c r="X9" s="258"/>
      <c r="Y9" s="258"/>
      <c r="Z9" s="258"/>
      <c r="AB9" s="259"/>
      <c r="AC9" s="229"/>
      <c r="AD9" s="229"/>
      <c r="AE9" s="229"/>
      <c r="AF9" s="229"/>
      <c r="AG9" s="229"/>
      <c r="AH9" s="229"/>
      <c r="AI9" s="229"/>
      <c r="AJ9" s="229"/>
      <c r="AK9" s="229"/>
      <c r="AL9" s="258"/>
    </row>
    <row r="10" spans="1:38" s="252" customFormat="1" ht="9.75" customHeight="1">
      <c r="B10" s="308"/>
      <c r="C10" s="292" t="s">
        <v>494</v>
      </c>
      <c r="D10" s="309"/>
      <c r="F10" s="276"/>
      <c r="G10" s="292" t="s">
        <v>494</v>
      </c>
      <c r="H10" s="310"/>
      <c r="I10" s="311"/>
      <c r="J10" s="276"/>
      <c r="K10" s="312"/>
      <c r="L10" s="276"/>
      <c r="M10" s="292" t="s">
        <v>494</v>
      </c>
      <c r="N10" s="276"/>
      <c r="O10" s="616"/>
      <c r="P10" s="670"/>
      <c r="Q10" s="617"/>
      <c r="R10" s="276"/>
      <c r="S10" s="257"/>
      <c r="V10" s="257"/>
      <c r="W10" s="257"/>
      <c r="X10" s="258"/>
      <c r="Y10" s="258"/>
      <c r="Z10" s="258"/>
      <c r="AB10" s="259"/>
      <c r="AC10" s="229"/>
      <c r="AD10" s="229"/>
      <c r="AE10" s="229"/>
      <c r="AF10" s="229"/>
      <c r="AG10" s="229"/>
      <c r="AH10" s="229"/>
      <c r="AI10" s="229"/>
      <c r="AJ10" s="229"/>
      <c r="AK10" s="229"/>
      <c r="AL10" s="258"/>
    </row>
    <row r="11" spans="1:38" s="252" customFormat="1" ht="22.5" customHeight="1">
      <c r="B11" s="299"/>
      <c r="C11" s="315">
        <f>(Ⅳ２!B16)</f>
        <v>0</v>
      </c>
      <c r="D11" s="316">
        <f>(Ⅳ２!C16)</f>
        <v>0</v>
      </c>
      <c r="F11" s="276"/>
      <c r="G11" s="944">
        <f>(Ⅳ２!D16)</f>
        <v>0</v>
      </c>
      <c r="H11" s="945"/>
      <c r="I11" s="946"/>
      <c r="J11" s="276"/>
      <c r="K11" s="618">
        <f>(Ⅳ２!E16)</f>
        <v>0</v>
      </c>
      <c r="L11" s="276"/>
      <c r="M11" s="318">
        <f>(Ⅳ２!F16)</f>
        <v>0</v>
      </c>
      <c r="N11" s="307"/>
      <c r="O11" s="1009">
        <f>(Ⅳ２!G16)</f>
        <v>0</v>
      </c>
      <c r="P11" s="1010"/>
      <c r="Q11" s="1011"/>
      <c r="R11" s="307"/>
      <c r="S11" s="257"/>
      <c r="V11" s="257"/>
      <c r="W11" s="257"/>
      <c r="X11" s="258"/>
      <c r="Y11" s="258"/>
      <c r="Z11" s="258"/>
      <c r="AB11" s="259"/>
      <c r="AC11" s="229"/>
      <c r="AD11" s="229"/>
      <c r="AE11" s="229"/>
      <c r="AF11" s="229"/>
      <c r="AG11" s="229"/>
      <c r="AH11" s="229"/>
      <c r="AI11" s="229"/>
      <c r="AJ11" s="229"/>
      <c r="AK11" s="229"/>
      <c r="AL11" s="258"/>
    </row>
    <row r="12" spans="1:38" s="252" customFormat="1" ht="9.75" hidden="1" customHeight="1">
      <c r="B12" s="308"/>
      <c r="C12" s="292" t="s">
        <v>326</v>
      </c>
      <c r="D12" s="309"/>
      <c r="F12" s="276"/>
      <c r="G12" s="292" t="s">
        <v>326</v>
      </c>
      <c r="H12" s="319"/>
      <c r="I12" s="311"/>
      <c r="J12" s="276"/>
      <c r="K12" s="320"/>
      <c r="L12" s="276"/>
      <c r="M12" s="296" t="s">
        <v>326</v>
      </c>
      <c r="N12" s="276"/>
      <c r="O12" s="321"/>
      <c r="P12" s="666"/>
      <c r="Q12" s="617"/>
      <c r="R12" s="276"/>
      <c r="S12" s="257"/>
      <c r="T12" s="257"/>
      <c r="U12" s="257"/>
      <c r="V12" s="257"/>
      <c r="W12" s="257"/>
      <c r="X12" s="258"/>
      <c r="Y12" s="258"/>
      <c r="Z12" s="258"/>
      <c r="AB12" s="259"/>
      <c r="AC12" s="229"/>
      <c r="AD12" s="229"/>
      <c r="AE12" s="229"/>
      <c r="AF12" s="229"/>
      <c r="AG12" s="229"/>
      <c r="AH12" s="229"/>
      <c r="AI12" s="229"/>
      <c r="AJ12" s="229"/>
      <c r="AK12" s="229"/>
      <c r="AL12" s="258"/>
    </row>
    <row r="13" spans="1:38" s="252" customFormat="1" ht="22.5" hidden="1" customHeight="1">
      <c r="B13" s="299"/>
      <c r="C13" s="315">
        <f>(Ⅳ２!B18)</f>
        <v>0</v>
      </c>
      <c r="D13" s="316">
        <f>(Ⅳ２!C18)</f>
        <v>0</v>
      </c>
      <c r="F13" s="276"/>
      <c r="G13" s="944">
        <f>(Ⅳ２!D18)</f>
        <v>0</v>
      </c>
      <c r="H13" s="945"/>
      <c r="I13" s="946"/>
      <c r="J13" s="322"/>
      <c r="K13" s="618">
        <f>(Ⅳ２!E18)</f>
        <v>0</v>
      </c>
      <c r="L13" s="276"/>
      <c r="M13" s="318">
        <f>(Ⅳ２!F18)</f>
        <v>0</v>
      </c>
      <c r="N13" s="307"/>
      <c r="O13" s="1009">
        <f>(Ⅳ２!G18)</f>
        <v>0</v>
      </c>
      <c r="P13" s="1010"/>
      <c r="Q13" s="1011"/>
      <c r="R13" s="307"/>
      <c r="S13" s="257"/>
      <c r="T13" s="257"/>
      <c r="U13" s="257"/>
      <c r="V13" s="257"/>
      <c r="W13" s="257"/>
      <c r="X13" s="229"/>
      <c r="Y13" s="258"/>
      <c r="Z13" s="258"/>
      <c r="AB13" s="259"/>
      <c r="AC13" s="229"/>
      <c r="AD13" s="229"/>
      <c r="AE13" s="229"/>
      <c r="AF13" s="229"/>
      <c r="AG13" s="229"/>
      <c r="AH13" s="229"/>
      <c r="AI13" s="229"/>
      <c r="AJ13" s="229"/>
      <c r="AK13" s="229"/>
      <c r="AL13" s="258"/>
    </row>
    <row r="14" spans="1:38" s="252" customFormat="1" ht="9.75" customHeight="1">
      <c r="B14" s="323"/>
      <c r="C14" s="292" t="s">
        <v>327</v>
      </c>
      <c r="D14" s="324"/>
      <c r="E14" s="325"/>
      <c r="F14" s="263"/>
      <c r="G14" s="290" t="s">
        <v>327</v>
      </c>
      <c r="H14" s="326"/>
      <c r="I14" s="276"/>
      <c r="J14" s="276"/>
      <c r="K14" s="327"/>
      <c r="L14" s="276"/>
      <c r="M14" s="292" t="s">
        <v>327</v>
      </c>
      <c r="N14" s="322"/>
      <c r="O14" s="328"/>
      <c r="P14" s="328"/>
      <c r="Q14" s="329"/>
      <c r="R14" s="276"/>
      <c r="S14" s="257"/>
      <c r="T14" s="257"/>
      <c r="U14" s="257"/>
      <c r="V14" s="257"/>
      <c r="W14" s="257"/>
      <c r="X14" s="258"/>
      <c r="Y14" s="258"/>
      <c r="Z14" s="258"/>
      <c r="AB14" s="259"/>
      <c r="AC14" s="229"/>
      <c r="AD14" s="229"/>
      <c r="AE14" s="229"/>
      <c r="AF14" s="229"/>
      <c r="AG14" s="229"/>
      <c r="AH14" s="229"/>
      <c r="AI14" s="229"/>
      <c r="AJ14" s="229"/>
      <c r="AK14" s="229"/>
      <c r="AL14" s="258"/>
    </row>
    <row r="15" spans="1:38" s="252" customFormat="1" ht="32.25" customHeight="1" thickBot="1">
      <c r="B15" s="283"/>
      <c r="C15" s="950" t="str">
        <f>CONCATENATE(Ⅳ２!B20,"[",Ⅳ２!C20,"]")</f>
        <v>[弁当注文について]</v>
      </c>
      <c r="D15" s="951"/>
      <c r="G15" s="952" t="str">
        <f>CONCATENATE(Ⅳ２!D20,"[",Ⅳ２!E20,"]")</f>
        <v>[弁当注文について]</v>
      </c>
      <c r="H15" s="953"/>
      <c r="I15" s="953"/>
      <c r="J15" s="953"/>
      <c r="K15" s="954"/>
      <c r="L15" s="330"/>
      <c r="M15" s="955" t="str">
        <f>CONCATENATE(Ⅳ２!F20,"[",Ⅳ２!G20,"]")</f>
        <v>[弁当注文について]</v>
      </c>
      <c r="N15" s="956"/>
      <c r="O15" s="957"/>
      <c r="P15" s="958"/>
      <c r="Q15" s="959"/>
      <c r="R15" s="331"/>
      <c r="S15" s="257"/>
      <c r="T15" s="257"/>
      <c r="U15" s="257"/>
      <c r="V15" s="257"/>
      <c r="W15" s="257"/>
      <c r="X15" s="229"/>
      <c r="Y15" s="258"/>
      <c r="Z15" s="258"/>
      <c r="AB15" s="259"/>
      <c r="AC15" s="229"/>
      <c r="AD15" s="229"/>
      <c r="AE15" s="229"/>
      <c r="AF15" s="229"/>
      <c r="AG15" s="229"/>
      <c r="AH15" s="229"/>
      <c r="AI15" s="229"/>
      <c r="AJ15" s="229"/>
      <c r="AK15" s="229"/>
      <c r="AL15" s="258"/>
    </row>
    <row r="16" spans="1:38" s="252" customFormat="1" ht="9.75" customHeight="1">
      <c r="B16" s="323"/>
      <c r="C16" s="332" t="s">
        <v>328</v>
      </c>
      <c r="D16" s="333"/>
      <c r="G16" s="960" t="s">
        <v>328</v>
      </c>
      <c r="H16" s="961"/>
      <c r="I16" s="329"/>
      <c r="J16" s="276"/>
      <c r="K16" s="334"/>
      <c r="L16" s="276"/>
      <c r="M16" s="335" t="s">
        <v>328</v>
      </c>
      <c r="N16" s="328"/>
      <c r="O16" s="336"/>
      <c r="P16" s="288"/>
      <c r="Q16" s="288"/>
      <c r="R16" s="276"/>
      <c r="S16" s="257"/>
      <c r="T16" s="257"/>
      <c r="U16" s="257"/>
      <c r="V16" s="257"/>
      <c r="W16" s="257"/>
      <c r="X16" s="258"/>
      <c r="Y16" s="258"/>
      <c r="Z16" s="240"/>
      <c r="AA16" s="251"/>
      <c r="AB16" s="259"/>
      <c r="AC16" s="229"/>
      <c r="AD16" s="229"/>
      <c r="AE16" s="229"/>
      <c r="AF16" s="229"/>
      <c r="AG16" s="229"/>
      <c r="AH16" s="229"/>
      <c r="AI16" s="229"/>
      <c r="AJ16" s="229"/>
      <c r="AK16" s="229"/>
      <c r="AL16" s="240"/>
    </row>
    <row r="17" spans="1:47" s="252" customFormat="1" ht="20.25" customHeight="1" thickBot="1">
      <c r="B17" s="299"/>
      <c r="C17" s="337">
        <f>(Ⅳ２!B22)</f>
        <v>0</v>
      </c>
      <c r="D17" s="338"/>
      <c r="G17" s="1012">
        <f>(Ⅳ２!D22)</f>
        <v>0</v>
      </c>
      <c r="H17" s="1013"/>
      <c r="I17" s="1014"/>
      <c r="J17" s="339"/>
      <c r="K17" s="340"/>
      <c r="L17" s="341"/>
      <c r="M17" s="619">
        <f>(Ⅳ２!F22)</f>
        <v>0</v>
      </c>
      <c r="N17" s="342"/>
      <c r="O17" s="343"/>
      <c r="P17" s="667"/>
      <c r="Q17" s="307"/>
      <c r="R17" s="307"/>
      <c r="S17" s="257"/>
      <c r="T17" s="257"/>
      <c r="U17" s="257"/>
      <c r="V17" s="257"/>
      <c r="W17" s="257"/>
      <c r="X17" s="258"/>
      <c r="Y17" s="258"/>
      <c r="Z17" s="240"/>
      <c r="AA17" s="251"/>
      <c r="AB17" s="259"/>
      <c r="AC17" s="229"/>
      <c r="AD17" s="229"/>
      <c r="AE17" s="229"/>
      <c r="AF17" s="229"/>
      <c r="AG17" s="229"/>
      <c r="AH17" s="229"/>
      <c r="AI17" s="229"/>
      <c r="AJ17" s="229"/>
      <c r="AK17" s="229"/>
      <c r="AL17" s="240"/>
    </row>
    <row r="18" spans="1:47" s="252" customFormat="1" ht="7.5" customHeight="1" thickBot="1">
      <c r="B18" s="344"/>
      <c r="C18" s="344"/>
      <c r="D18" s="308"/>
      <c r="E18" s="345"/>
      <c r="F18" s="346"/>
      <c r="G18" s="347"/>
      <c r="H18" s="346"/>
      <c r="I18" s="348"/>
      <c r="J18" s="348"/>
      <c r="K18" s="349"/>
      <c r="L18" s="348"/>
      <c r="M18" s="348"/>
      <c r="N18" s="350"/>
      <c r="O18" s="350"/>
      <c r="P18" s="350"/>
      <c r="Q18" s="350"/>
      <c r="R18" s="350"/>
      <c r="S18" s="257"/>
      <c r="T18" s="257"/>
      <c r="U18" s="257"/>
      <c r="V18" s="257"/>
      <c r="W18" s="257"/>
      <c r="X18" s="229"/>
      <c r="Y18" s="258"/>
      <c r="Z18" s="240"/>
      <c r="AA18" s="251"/>
      <c r="AB18" s="259"/>
      <c r="AC18" s="229"/>
      <c r="AD18" s="229"/>
      <c r="AE18" s="229"/>
      <c r="AF18" s="229"/>
      <c r="AG18" s="229"/>
      <c r="AH18" s="229"/>
      <c r="AI18" s="229"/>
      <c r="AJ18" s="229"/>
      <c r="AK18" s="229"/>
      <c r="AL18" s="240"/>
    </row>
    <row r="19" spans="1:47" s="351" customFormat="1" ht="24.75" customHeight="1" thickBot="1">
      <c r="B19" s="352"/>
      <c r="C19" s="935" t="s">
        <v>507</v>
      </c>
      <c r="D19" s="936"/>
      <c r="E19" s="936"/>
      <c r="F19" s="936"/>
      <c r="G19" s="936"/>
      <c r="H19" s="936"/>
      <c r="I19" s="936"/>
      <c r="J19" s="936"/>
      <c r="K19" s="936"/>
      <c r="L19" s="936"/>
      <c r="M19" s="936"/>
      <c r="N19" s="936"/>
      <c r="O19" s="936"/>
      <c r="P19" s="936"/>
      <c r="Q19" s="937"/>
      <c r="R19" s="353"/>
      <c r="X19" s="229"/>
      <c r="Y19" s="258"/>
      <c r="Z19" s="241"/>
      <c r="AA19" s="243"/>
      <c r="AB19" s="244"/>
      <c r="AC19" s="229"/>
      <c r="AD19" s="229"/>
      <c r="AE19" s="229"/>
      <c r="AF19" s="229"/>
      <c r="AG19" s="229"/>
      <c r="AH19" s="229"/>
      <c r="AI19" s="229"/>
      <c r="AJ19" s="230"/>
      <c r="AK19" s="230"/>
      <c r="AL19" s="240"/>
    </row>
    <row r="20" spans="1:47" s="252" customFormat="1" ht="18.75" customHeight="1" thickBot="1">
      <c r="B20" s="354"/>
      <c r="C20" s="1002" t="s">
        <v>365</v>
      </c>
      <c r="D20" s="1003"/>
      <c r="E20" s="1003"/>
      <c r="F20" s="1003"/>
      <c r="G20" s="1003"/>
      <c r="H20" s="1003"/>
      <c r="I20" s="1003"/>
      <c r="J20" s="1003"/>
      <c r="K20" s="1003"/>
      <c r="L20" s="1003"/>
      <c r="M20" s="1004"/>
      <c r="N20" s="276"/>
      <c r="O20" s="276"/>
      <c r="P20" s="276"/>
      <c r="Q20" s="620"/>
      <c r="S20" s="257"/>
      <c r="T20" s="257"/>
      <c r="U20" s="257"/>
      <c r="V20" s="257"/>
      <c r="W20" s="257"/>
      <c r="X20" s="229"/>
      <c r="Y20" s="258"/>
      <c r="Z20" s="240"/>
      <c r="AA20" s="251"/>
      <c r="AB20" s="244"/>
      <c r="AC20" s="229"/>
      <c r="AD20" s="229"/>
      <c r="AE20" s="229"/>
      <c r="AF20" s="229"/>
      <c r="AG20" s="229"/>
      <c r="AH20" s="229"/>
      <c r="AI20" s="229"/>
      <c r="AJ20" s="229"/>
      <c r="AK20" s="229"/>
      <c r="AL20" s="240"/>
    </row>
    <row r="21" spans="1:47" s="260" customFormat="1" ht="12" customHeight="1">
      <c r="B21" s="915"/>
      <c r="C21" s="357" t="str">
        <f>(初期設定!D12)</f>
        <v>講習会に参加</v>
      </c>
      <c r="D21" s="358">
        <f>(初期設定!D13)</f>
        <v>0</v>
      </c>
      <c r="E21" s="359"/>
      <c r="F21" s="359"/>
      <c r="G21" s="917"/>
      <c r="H21" s="917"/>
      <c r="I21" s="917"/>
      <c r="J21" s="360"/>
      <c r="K21" s="361">
        <f>(初期設定!D14)</f>
        <v>0</v>
      </c>
      <c r="L21" s="362"/>
      <c r="M21" s="363">
        <f>(初期設定!D15)</f>
        <v>0</v>
      </c>
      <c r="N21" s="364"/>
      <c r="O21" s="918" t="s">
        <v>368</v>
      </c>
      <c r="P21" s="919"/>
      <c r="Q21" s="920"/>
      <c r="R21" s="365"/>
      <c r="S21" s="366"/>
      <c r="T21" s="366"/>
      <c r="U21" s="366"/>
      <c r="V21" s="366"/>
      <c r="W21" s="366"/>
      <c r="X21" s="367"/>
      <c r="Y21" s="368"/>
      <c r="Z21" s="368"/>
      <c r="AA21" s="366"/>
      <c r="AB21" s="369"/>
      <c r="AC21" s="367"/>
      <c r="AD21" s="367"/>
      <c r="AE21" s="367"/>
      <c r="AF21" s="367"/>
      <c r="AG21" s="367"/>
      <c r="AH21" s="367"/>
      <c r="AI21" s="367"/>
      <c r="AJ21" s="367"/>
      <c r="AK21" s="367"/>
      <c r="AL21" s="368"/>
    </row>
    <row r="22" spans="1:47" s="252" customFormat="1" ht="18" customHeight="1" thickBot="1">
      <c r="B22" s="916"/>
      <c r="C22" s="370">
        <f ca="1">COUNTIF($C$51:$C$124,"講習会に参加")</f>
        <v>0</v>
      </c>
      <c r="D22" s="371">
        <f ca="1">COUNTIF($C$51:$C$124,"番組個別相談会のみ参加")</f>
        <v>0</v>
      </c>
      <c r="E22" s="372"/>
      <c r="F22" s="373"/>
      <c r="G22" s="921">
        <f ca="1">COUNTIF($C$51:$C$124,"オーディオピクチャー(AP)")</f>
        <v>0</v>
      </c>
      <c r="H22" s="921"/>
      <c r="I22" s="921"/>
      <c r="J22" s="372"/>
      <c r="K22" s="374">
        <f ca="1">COUNTIF($C$51:$C$124,"ビデオメッセージ(VM)")</f>
        <v>0</v>
      </c>
      <c r="L22" s="373"/>
      <c r="M22" s="375">
        <f ca="1">COUNTIF($C$51:$C$124,"番組")</f>
        <v>0</v>
      </c>
      <c r="N22" s="376"/>
      <c r="O22" s="1005">
        <f ca="1">C22+D22++G22+K22+C24+D24+G24</f>
        <v>0</v>
      </c>
      <c r="P22" s="1006"/>
      <c r="Q22" s="1007"/>
      <c r="R22" s="377"/>
      <c r="S22" s="257"/>
      <c r="T22" s="257"/>
      <c r="U22" s="257"/>
      <c r="V22" s="257"/>
      <c r="W22" s="257"/>
      <c r="X22" s="258"/>
      <c r="Y22" s="258"/>
      <c r="Z22" s="240"/>
      <c r="AA22" s="243"/>
      <c r="AB22" s="244"/>
      <c r="AC22" s="229"/>
      <c r="AD22" s="229"/>
      <c r="AE22" s="229"/>
      <c r="AF22" s="229"/>
      <c r="AG22" s="229"/>
      <c r="AH22" s="229"/>
      <c r="AI22" s="229"/>
      <c r="AJ22" s="229"/>
      <c r="AK22" s="229"/>
      <c r="AL22" s="240"/>
    </row>
    <row r="23" spans="1:47" s="252" customFormat="1" ht="12" customHeight="1">
      <c r="B23" s="916"/>
      <c r="C23" s="357">
        <f>(初期設定!D16)</f>
        <v>0</v>
      </c>
      <c r="D23" s="358">
        <f>(初期設定!D17)</f>
        <v>0</v>
      </c>
      <c r="E23" s="378"/>
      <c r="F23" s="360"/>
      <c r="G23" s="917">
        <f>(初期設定!D18)</f>
        <v>0</v>
      </c>
      <c r="H23" s="917"/>
      <c r="I23" s="925"/>
      <c r="J23" s="276"/>
      <c r="K23" s="980" t="s">
        <v>369</v>
      </c>
      <c r="L23" s="980"/>
      <c r="M23" s="980"/>
      <c r="N23" s="980"/>
      <c r="O23" s="980"/>
      <c r="P23" s="980"/>
      <c r="Q23" s="981"/>
      <c r="R23" s="379"/>
      <c r="S23" s="257"/>
      <c r="T23" s="257"/>
      <c r="U23" s="257"/>
      <c r="V23" s="257"/>
      <c r="W23" s="257"/>
      <c r="X23" s="258"/>
      <c r="Y23" s="258"/>
      <c r="Z23" s="240"/>
      <c r="AA23" s="251"/>
      <c r="AB23" s="244"/>
      <c r="AC23" s="229"/>
      <c r="AD23" s="229"/>
      <c r="AE23" s="229"/>
      <c r="AF23" s="229"/>
      <c r="AG23" s="229"/>
      <c r="AH23" s="229"/>
      <c r="AI23" s="229"/>
      <c r="AJ23" s="229"/>
      <c r="AK23" s="229"/>
      <c r="AL23" s="240"/>
    </row>
    <row r="24" spans="1:47" s="252" customFormat="1" ht="18" customHeight="1" thickBot="1">
      <c r="B24" s="916"/>
      <c r="C24" s="380">
        <f ca="1">COUNTIF($C$51:$C$124,"創作テレビドラマ")</f>
        <v>0</v>
      </c>
      <c r="D24" s="374">
        <f ca="1">COUNTIF($C$51:$C$124,"創作テレビドラマ")</f>
        <v>0</v>
      </c>
      <c r="E24" s="372"/>
      <c r="F24" s="381"/>
      <c r="G24" s="921">
        <f ca="1">COUNTIF($C$51:$C$124,"研究発表")</f>
        <v>0</v>
      </c>
      <c r="H24" s="921"/>
      <c r="I24" s="928"/>
      <c r="J24" s="276"/>
      <c r="L24" s="276"/>
      <c r="M24" s="382" t="s">
        <v>370</v>
      </c>
      <c r="N24" s="383"/>
      <c r="O24" s="383"/>
      <c r="P24" s="383"/>
      <c r="Q24" s="384"/>
      <c r="R24" s="379"/>
      <c r="S24" s="257"/>
      <c r="T24" s="257"/>
      <c r="U24" s="257"/>
      <c r="V24" s="257"/>
      <c r="W24" s="257"/>
      <c r="X24" s="258"/>
      <c r="Y24" s="258"/>
      <c r="Z24" s="240"/>
      <c r="AA24" s="251"/>
      <c r="AB24" s="244"/>
      <c r="AC24" s="229"/>
      <c r="AD24" s="229"/>
      <c r="AE24" s="229"/>
      <c r="AF24" s="229"/>
      <c r="AG24" s="229"/>
      <c r="AH24" s="229"/>
      <c r="AI24" s="229"/>
      <c r="AJ24" s="229"/>
      <c r="AK24" s="229"/>
      <c r="AL24" s="240"/>
    </row>
    <row r="25" spans="1:47" s="252" customFormat="1" ht="5.25" customHeight="1">
      <c r="B25" s="385"/>
      <c r="C25" s="386"/>
      <c r="D25" s="379"/>
      <c r="E25" s="379"/>
      <c r="F25" s="379"/>
      <c r="G25" s="379"/>
      <c r="H25" s="377"/>
      <c r="I25"/>
      <c r="J25" s="379"/>
      <c r="M25" s="379"/>
      <c r="N25" s="379"/>
      <c r="O25" s="379"/>
      <c r="P25" s="379"/>
      <c r="Q25" s="387"/>
      <c r="R25" s="379"/>
      <c r="S25" s="257"/>
      <c r="T25" s="388"/>
      <c r="U25" s="621" t="b">
        <v>0</v>
      </c>
      <c r="V25" s="388"/>
      <c r="W25" s="257"/>
      <c r="X25" s="258"/>
      <c r="Y25" s="258"/>
      <c r="Z25" s="240"/>
      <c r="AA25" s="251"/>
      <c r="AB25" s="244"/>
      <c r="AC25" s="229"/>
      <c r="AD25" s="229"/>
      <c r="AE25" s="229"/>
      <c r="AF25" s="229"/>
      <c r="AG25" s="229"/>
      <c r="AH25" s="229"/>
      <c r="AI25" s="229"/>
      <c r="AJ25" s="229"/>
      <c r="AK25" s="229"/>
      <c r="AL25" s="240"/>
    </row>
    <row r="26" spans="1:47" s="252" customFormat="1" ht="39.75" customHeight="1">
      <c r="A26" s="391"/>
      <c r="B26" s="394"/>
      <c r="C26" s="390" t="b">
        <v>0</v>
      </c>
      <c r="D26" s="391"/>
      <c r="E26" s="391"/>
      <c r="F26" s="391"/>
      <c r="G26" s="391"/>
      <c r="H26" s="391"/>
      <c r="I26" s="391"/>
      <c r="J26" s="391"/>
      <c r="K26" s="391"/>
      <c r="L26" s="391"/>
      <c r="M26" s="391"/>
      <c r="N26" s="391"/>
      <c r="O26" s="391"/>
      <c r="P26" s="391"/>
      <c r="Q26" s="392"/>
      <c r="R26" s="379"/>
      <c r="S26" s="257"/>
      <c r="T26" s="388"/>
      <c r="V26" s="388"/>
      <c r="W26" s="257"/>
      <c r="X26" s="258"/>
      <c r="Y26" s="258"/>
      <c r="Z26" s="240"/>
      <c r="AA26" s="251"/>
      <c r="AB26" s="244"/>
      <c r="AC26" s="229"/>
      <c r="AD26" s="229"/>
      <c r="AE26" s="229"/>
      <c r="AF26" s="229"/>
      <c r="AG26" s="229"/>
      <c r="AH26" s="229"/>
      <c r="AI26" s="229"/>
      <c r="AJ26" s="229"/>
      <c r="AK26" s="229"/>
      <c r="AL26" s="240"/>
    </row>
    <row r="27" spans="1:47" s="252" customFormat="1" ht="38.25" customHeight="1">
      <c r="A27" s="391"/>
      <c r="B27" s="622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4"/>
      <c r="O27" s="764"/>
      <c r="P27" s="764"/>
      <c r="Q27" s="765"/>
      <c r="R27" s="379"/>
      <c r="S27" s="257"/>
      <c r="T27" s="388"/>
      <c r="U27" s="929"/>
      <c r="V27" s="929"/>
      <c r="W27" s="929"/>
      <c r="X27" s="929"/>
      <c r="Y27" s="929"/>
      <c r="Z27" s="929"/>
      <c r="AA27" s="929"/>
      <c r="AB27" s="929"/>
      <c r="AC27" s="929"/>
      <c r="AD27" s="929"/>
      <c r="AE27" s="929"/>
      <c r="AF27" s="929"/>
      <c r="AG27" s="929"/>
      <c r="AH27" s="930"/>
      <c r="AI27" s="229"/>
      <c r="AJ27" s="229"/>
      <c r="AK27" s="229"/>
      <c r="AL27" s="240"/>
    </row>
    <row r="28" spans="1:47" s="252" customFormat="1" ht="99" customHeight="1">
      <c r="A28" s="391"/>
      <c r="B28" s="622"/>
      <c r="C28" s="763"/>
      <c r="D28" s="982" t="s">
        <v>510</v>
      </c>
      <c r="E28" s="982"/>
      <c r="F28" s="982"/>
      <c r="G28" s="982"/>
      <c r="H28" s="982"/>
      <c r="I28" s="982"/>
      <c r="J28" s="982"/>
      <c r="K28" s="982"/>
      <c r="L28" s="982"/>
      <c r="M28" s="982"/>
      <c r="N28" s="982"/>
      <c r="O28" s="982"/>
      <c r="P28" s="982"/>
      <c r="Q28" s="983"/>
      <c r="R28" s="379"/>
      <c r="S28" s="257"/>
      <c r="T28" s="388"/>
      <c r="U28" s="929"/>
      <c r="V28" s="929"/>
      <c r="W28" s="929"/>
      <c r="X28" s="929"/>
      <c r="Y28" s="929"/>
      <c r="Z28" s="929"/>
      <c r="AA28" s="929"/>
      <c r="AB28" s="929"/>
      <c r="AC28" s="929"/>
      <c r="AD28" s="929"/>
      <c r="AE28" s="929"/>
      <c r="AF28" s="929"/>
      <c r="AG28" s="929"/>
      <c r="AH28" s="930"/>
      <c r="AI28" s="229"/>
      <c r="AJ28" s="229"/>
      <c r="AK28" s="229"/>
      <c r="AL28" s="240"/>
    </row>
    <row r="29" spans="1:47" s="252" customFormat="1" ht="30" customHeight="1">
      <c r="A29" s="391"/>
      <c r="B29" s="623"/>
      <c r="C29" s="763"/>
      <c r="D29" s="984" t="s">
        <v>509</v>
      </c>
      <c r="E29" s="984"/>
      <c r="F29" s="984"/>
      <c r="G29" s="984"/>
      <c r="H29" s="984"/>
      <c r="I29" s="984"/>
      <c r="J29" s="984"/>
      <c r="K29" s="984"/>
      <c r="L29" s="984"/>
      <c r="M29" s="984"/>
      <c r="N29" s="984"/>
      <c r="O29" s="984"/>
      <c r="P29" s="984"/>
      <c r="Q29" s="985"/>
      <c r="R29" s="379"/>
      <c r="S29" s="257"/>
      <c r="T29" s="388"/>
      <c r="U29" s="931"/>
      <c r="V29" s="931"/>
      <c r="W29" s="931"/>
      <c r="X29" s="931"/>
      <c r="Y29" s="931"/>
      <c r="Z29" s="931"/>
      <c r="AA29" s="931"/>
      <c r="AB29" s="931"/>
      <c r="AC29" s="931"/>
      <c r="AD29" s="931"/>
      <c r="AE29" s="931"/>
      <c r="AF29" s="931"/>
      <c r="AG29" s="931"/>
      <c r="AH29" s="932"/>
      <c r="AI29" s="396"/>
      <c r="AJ29" s="396"/>
      <c r="AK29" s="396"/>
      <c r="AL29" s="396"/>
      <c r="AM29" s="396"/>
      <c r="AN29" s="396"/>
      <c r="AO29" s="396"/>
      <c r="AP29" s="396"/>
      <c r="AQ29" s="396"/>
      <c r="AR29" s="396"/>
      <c r="AS29" s="396"/>
      <c r="AT29" s="396"/>
      <c r="AU29" s="397"/>
    </row>
    <row r="30" spans="1:47" s="252" customFormat="1" ht="40.5" customHeight="1">
      <c r="A30" s="391"/>
      <c r="B30" s="624"/>
      <c r="C30" s="763"/>
      <c r="D30" s="764" t="s">
        <v>511</v>
      </c>
      <c r="E30" s="764"/>
      <c r="F30" s="764"/>
      <c r="G30" s="764"/>
      <c r="H30" s="764"/>
      <c r="I30" s="764"/>
      <c r="J30" s="764"/>
      <c r="K30" s="764"/>
      <c r="L30" s="764"/>
      <c r="M30" s="764"/>
      <c r="N30" s="764"/>
      <c r="O30" s="764"/>
      <c r="P30" s="764"/>
      <c r="Q30" s="765"/>
      <c r="R30" s="379"/>
      <c r="S30" s="257"/>
      <c r="T30" s="388"/>
      <c r="U30" s="931"/>
      <c r="V30" s="931"/>
      <c r="W30" s="931"/>
      <c r="X30" s="931"/>
      <c r="Y30" s="931"/>
      <c r="Z30" s="931"/>
      <c r="AA30" s="931"/>
      <c r="AB30" s="931"/>
      <c r="AC30" s="931"/>
      <c r="AD30" s="931"/>
      <c r="AE30" s="931"/>
      <c r="AF30" s="931"/>
      <c r="AG30" s="931"/>
      <c r="AH30" s="932"/>
      <c r="AI30" s="229"/>
      <c r="AJ30" s="229"/>
      <c r="AK30" s="229"/>
      <c r="AL30" s="240"/>
    </row>
    <row r="31" spans="1:47" s="252" customFormat="1" ht="30.75" customHeight="1" thickBot="1">
      <c r="A31" s="391"/>
      <c r="B31" s="400"/>
      <c r="C31" s="766"/>
      <c r="D31" s="767"/>
      <c r="E31" s="767"/>
      <c r="F31" s="767"/>
      <c r="G31" s="767"/>
      <c r="H31" s="767"/>
      <c r="I31" s="767"/>
      <c r="J31" s="767"/>
      <c r="K31" s="767"/>
      <c r="L31" s="767"/>
      <c r="M31" s="767"/>
      <c r="N31" s="767"/>
      <c r="O31" s="767"/>
      <c r="P31" s="767"/>
      <c r="Q31" s="768"/>
      <c r="R31" s="401"/>
      <c r="S31" s="257"/>
      <c r="T31" s="388"/>
      <c r="U31" s="1008"/>
      <c r="V31" s="1008"/>
      <c r="W31" s="1008"/>
      <c r="X31" s="1008"/>
      <c r="Y31" s="1008"/>
      <c r="Z31" s="1008"/>
      <c r="AA31" s="1008"/>
      <c r="AB31" s="1008"/>
      <c r="AC31" s="1008"/>
      <c r="AD31" s="1008"/>
      <c r="AE31" s="1008"/>
      <c r="AF31" s="1008"/>
      <c r="AG31" s="1008"/>
      <c r="AH31" s="1008"/>
      <c r="AI31" s="229"/>
      <c r="AJ31" s="229"/>
      <c r="AK31" s="229"/>
      <c r="AL31" s="241"/>
    </row>
    <row r="32" spans="1:47" s="252" customFormat="1" ht="23.25" customHeight="1">
      <c r="A32" s="391"/>
      <c r="B32" s="625"/>
      <c r="C32" s="402" t="s">
        <v>375</v>
      </c>
      <c r="D32" s="402"/>
      <c r="E32" s="403"/>
      <c r="F32" s="404"/>
      <c r="G32" s="391"/>
      <c r="H32" s="391"/>
      <c r="I32" s="404"/>
      <c r="J32" s="391"/>
      <c r="K32" s="405"/>
      <c r="L32" s="405"/>
      <c r="M32" s="391"/>
      <c r="N32" s="406"/>
      <c r="O32" s="406"/>
      <c r="P32" s="406"/>
      <c r="Q32" s="406"/>
      <c r="R32" s="401"/>
      <c r="T32" s="388"/>
      <c r="U32" s="388"/>
      <c r="V32" s="388"/>
      <c r="X32" s="229"/>
      <c r="Y32" s="258"/>
      <c r="Z32" s="240"/>
      <c r="AA32" s="251"/>
      <c r="AB32" s="244"/>
      <c r="AC32" s="229"/>
      <c r="AD32" s="229"/>
      <c r="AE32" s="229"/>
      <c r="AF32" s="229"/>
      <c r="AG32" s="229"/>
      <c r="AH32" s="229"/>
      <c r="AI32" s="229"/>
      <c r="AJ32" s="229"/>
      <c r="AK32" s="229"/>
      <c r="AL32" s="240"/>
    </row>
    <row r="33" spans="2:38" s="276" customFormat="1" ht="23.25" customHeight="1" thickBot="1">
      <c r="C33" s="407" t="s">
        <v>376</v>
      </c>
      <c r="D33" s="408">
        <f>(Ⅰ!C19)</f>
        <v>0</v>
      </c>
      <c r="G33" s="409" t="s">
        <v>377</v>
      </c>
      <c r="I33" s="410">
        <f>(Ⅰ!F19)</f>
        <v>0</v>
      </c>
      <c r="K33" s="411"/>
      <c r="L33" s="341"/>
      <c r="M33" s="341"/>
      <c r="N33" s="341"/>
      <c r="O33" s="412"/>
      <c r="P33" s="668"/>
      <c r="Q33" s="413"/>
      <c r="R33" s="413"/>
      <c r="T33" s="414"/>
      <c r="U33" s="414"/>
      <c r="V33" s="414"/>
      <c r="X33" s="415"/>
      <c r="Y33" s="415"/>
      <c r="Z33" s="33"/>
      <c r="AA33" s="416"/>
      <c r="AB33" s="417"/>
      <c r="AC33" s="415"/>
      <c r="AD33" s="415"/>
      <c r="AE33" s="415"/>
      <c r="AF33" s="415"/>
      <c r="AG33" s="415"/>
      <c r="AH33" s="415"/>
      <c r="AI33" s="415"/>
      <c r="AJ33" s="415"/>
      <c r="AK33" s="415"/>
      <c r="AL33" s="33"/>
    </row>
    <row r="34" spans="2:38" s="276" customFormat="1" ht="7.5" customHeight="1" thickBot="1">
      <c r="C34" s="407"/>
      <c r="D34" s="418"/>
      <c r="G34" s="409"/>
      <c r="I34" s="419"/>
      <c r="K34" s="420"/>
      <c r="O34" s="413"/>
      <c r="P34" s="413"/>
      <c r="Q34" s="413"/>
      <c r="R34" s="421"/>
      <c r="T34" s="38"/>
      <c r="U34" s="38"/>
      <c r="V34" s="38"/>
      <c r="W34" s="38"/>
      <c r="X34" s="38"/>
      <c r="Y34" s="38"/>
      <c r="Z34" s="38"/>
      <c r="AA34" s="416"/>
      <c r="AB34" s="417"/>
      <c r="AC34" s="415"/>
      <c r="AD34" s="415"/>
      <c r="AE34" s="415"/>
      <c r="AF34" s="415"/>
      <c r="AG34" s="415"/>
      <c r="AH34" s="415"/>
      <c r="AI34" s="415"/>
      <c r="AJ34" s="415"/>
      <c r="AK34" s="415"/>
      <c r="AL34" s="33"/>
    </row>
    <row r="35" spans="2:38" s="276" customFormat="1" ht="21.75" customHeight="1" thickBot="1">
      <c r="C35" s="907" t="s">
        <v>378</v>
      </c>
      <c r="D35" s="908"/>
      <c r="E35" s="422"/>
      <c r="F35" s="422"/>
      <c r="G35" s="423"/>
      <c r="H35" s="422"/>
      <c r="I35" s="424"/>
      <c r="J35" s="422"/>
      <c r="K35" s="425"/>
      <c r="L35" s="422"/>
      <c r="M35" s="909" t="s">
        <v>379</v>
      </c>
      <c r="N35" s="910"/>
      <c r="O35" s="910"/>
      <c r="P35" s="910"/>
      <c r="Q35" s="911"/>
      <c r="R35" s="101"/>
      <c r="T35" s="38"/>
      <c r="U35" s="38"/>
      <c r="V35" s="38"/>
      <c r="W35" s="38"/>
      <c r="X35" s="38"/>
      <c r="Y35" s="38"/>
      <c r="Z35" s="38"/>
      <c r="AA35" s="416"/>
      <c r="AB35" s="417"/>
      <c r="AC35" s="415"/>
      <c r="AD35" s="415"/>
      <c r="AE35" s="415"/>
      <c r="AF35" s="415"/>
      <c r="AG35" s="415"/>
      <c r="AH35" s="415"/>
      <c r="AI35" s="415"/>
      <c r="AJ35" s="415"/>
      <c r="AK35" s="415"/>
      <c r="AL35" s="33"/>
    </row>
    <row r="36" spans="2:38" s="276" customFormat="1" ht="21.75" customHeight="1" thickBot="1">
      <c r="C36" s="426" t="s">
        <v>380</v>
      </c>
      <c r="D36" s="427"/>
      <c r="E36" s="428"/>
      <c r="F36" s="428"/>
      <c r="G36" s="429"/>
      <c r="H36" s="428"/>
      <c r="I36" s="430"/>
      <c r="J36" s="428"/>
      <c r="K36" s="431"/>
      <c r="L36" s="428"/>
      <c r="M36" s="899" t="str">
        <f>IF(ISERROR(VLOOKUP(C3,(初期設定!D31):(初期設定!F106),3,0)),"",VLOOKUP(C3,(初期設定!D31):(初期設定!F106),3,0))</f>
        <v/>
      </c>
      <c r="N36" s="900"/>
      <c r="O36" s="900"/>
      <c r="P36" s="900"/>
      <c r="Q36" s="901"/>
      <c r="R36" s="101"/>
      <c r="S36" s="101"/>
      <c r="T36" s="38"/>
      <c r="U36" s="38"/>
      <c r="V36" s="38"/>
      <c r="W36" s="38"/>
      <c r="X36" s="38"/>
      <c r="Y36" s="38"/>
      <c r="Z36" s="38"/>
      <c r="AA36" s="416"/>
      <c r="AB36" s="417"/>
      <c r="AC36" s="415"/>
      <c r="AD36" s="415"/>
      <c r="AE36" s="415"/>
      <c r="AF36" s="415"/>
      <c r="AG36" s="415"/>
      <c r="AH36" s="415"/>
      <c r="AI36" s="415"/>
      <c r="AJ36" s="415"/>
      <c r="AK36" s="415"/>
      <c r="AL36" s="33"/>
    </row>
    <row r="37" spans="2:38" s="276" customFormat="1" ht="18.75" customHeight="1" thickTop="1">
      <c r="C37" s="432" t="s">
        <v>381</v>
      </c>
      <c r="D37" s="427"/>
      <c r="E37" s="428"/>
      <c r="F37" s="428"/>
      <c r="G37" s="429"/>
      <c r="H37" s="428"/>
      <c r="I37" s="430"/>
      <c r="J37" s="428"/>
      <c r="K37" s="431"/>
      <c r="L37" s="431"/>
      <c r="M37" s="431"/>
      <c r="N37" s="431"/>
      <c r="O37" s="431"/>
      <c r="P37" s="431"/>
      <c r="Q37" s="433"/>
      <c r="R37" s="101"/>
      <c r="S37" s="101"/>
      <c r="T37" s="38"/>
      <c r="U37" s="38"/>
      <c r="V37" s="38"/>
      <c r="W37" s="38"/>
      <c r="X37" s="38"/>
      <c r="Y37" s="38"/>
      <c r="Z37" s="38"/>
      <c r="AA37" s="416"/>
      <c r="AB37" s="417"/>
      <c r="AC37" s="415"/>
      <c r="AD37" s="415"/>
      <c r="AE37" s="415"/>
      <c r="AF37" s="415"/>
      <c r="AG37" s="415"/>
      <c r="AH37" s="415"/>
      <c r="AI37" s="415"/>
      <c r="AJ37" s="415"/>
      <c r="AK37" s="415"/>
      <c r="AL37" s="33"/>
    </row>
    <row r="38" spans="2:38" s="276" customFormat="1" ht="18.75" customHeight="1">
      <c r="C38" s="434" t="s">
        <v>382</v>
      </c>
      <c r="D38" s="427"/>
      <c r="E38" s="428"/>
      <c r="F38" s="428"/>
      <c r="G38" s="429"/>
      <c r="H38" s="428"/>
      <c r="I38" s="430"/>
      <c r="J38" s="428"/>
      <c r="K38" s="431"/>
      <c r="L38" s="428"/>
      <c r="M38" s="428"/>
      <c r="N38" s="428"/>
      <c r="O38" s="435"/>
      <c r="P38" s="435"/>
      <c r="Q38" s="433"/>
      <c r="R38" s="101"/>
      <c r="S38" s="101"/>
      <c r="T38" s="38"/>
      <c r="U38" s="38"/>
      <c r="V38" s="38"/>
      <c r="W38" s="38"/>
      <c r="X38" s="38"/>
      <c r="Y38" s="38"/>
      <c r="Z38" s="38"/>
      <c r="AA38" s="416"/>
      <c r="AB38" s="417"/>
      <c r="AC38" s="415"/>
      <c r="AD38" s="415"/>
      <c r="AE38" s="415"/>
      <c r="AF38" s="415"/>
      <c r="AG38" s="415"/>
      <c r="AH38" s="415"/>
      <c r="AI38" s="415"/>
      <c r="AJ38" s="415"/>
      <c r="AK38" s="415"/>
      <c r="AL38" s="33"/>
    </row>
    <row r="39" spans="2:38" s="276" customFormat="1" ht="18.75" customHeight="1">
      <c r="C39" s="436" t="s">
        <v>383</v>
      </c>
      <c r="D39" s="427"/>
      <c r="E39" s="428"/>
      <c r="F39" s="428"/>
      <c r="G39" s="429"/>
      <c r="H39" s="428"/>
      <c r="I39" s="430"/>
      <c r="J39" s="428"/>
      <c r="K39" s="431"/>
      <c r="L39" s="428"/>
      <c r="M39" s="428"/>
      <c r="N39" s="428"/>
      <c r="O39" s="435"/>
      <c r="P39" s="435"/>
      <c r="Q39" s="433"/>
      <c r="R39" s="101"/>
      <c r="S39" s="101"/>
      <c r="T39" s="38"/>
      <c r="U39" s="38"/>
      <c r="V39" s="38"/>
      <c r="W39" s="38"/>
      <c r="X39" s="38"/>
      <c r="Y39" s="38"/>
      <c r="Z39" s="38"/>
      <c r="AA39" s="416"/>
      <c r="AB39" s="417"/>
      <c r="AC39" s="415"/>
      <c r="AD39" s="415"/>
      <c r="AE39" s="415"/>
      <c r="AF39" s="415"/>
      <c r="AG39" s="415"/>
      <c r="AH39" s="415"/>
      <c r="AI39" s="415"/>
      <c r="AJ39" s="415"/>
      <c r="AK39" s="415"/>
      <c r="AL39" s="33"/>
    </row>
    <row r="40" spans="2:38" s="626" customFormat="1" ht="30" customHeight="1" thickBot="1">
      <c r="C40" s="999" t="s">
        <v>384</v>
      </c>
      <c r="D40" s="1000"/>
      <c r="E40" s="1000"/>
      <c r="F40" s="1000"/>
      <c r="G40" s="1000"/>
      <c r="H40" s="1000"/>
      <c r="I40" s="1000"/>
      <c r="J40" s="1000"/>
      <c r="K40" s="1000"/>
      <c r="L40" s="1000"/>
      <c r="M40" s="1000"/>
      <c r="N40" s="1000"/>
      <c r="O40" s="1000"/>
      <c r="P40" s="1000"/>
      <c r="Q40" s="1001"/>
      <c r="R40" s="437"/>
      <c r="Z40" s="627"/>
      <c r="AA40" s="628"/>
      <c r="AB40" s="629"/>
      <c r="AC40" s="630"/>
      <c r="AD40" s="630"/>
      <c r="AE40" s="630"/>
      <c r="AF40" s="630"/>
      <c r="AG40" s="630"/>
      <c r="AH40" s="630"/>
      <c r="AI40" s="630"/>
      <c r="AJ40" s="630"/>
      <c r="AK40" s="630"/>
      <c r="AL40" s="631"/>
    </row>
    <row r="41" spans="2:38" s="252" customFormat="1" ht="6" customHeight="1">
      <c r="B41" s="401"/>
      <c r="F41" s="346"/>
      <c r="I41" s="346"/>
      <c r="K41" s="349"/>
      <c r="L41" s="349"/>
      <c r="N41" s="401"/>
      <c r="O41" s="401"/>
      <c r="P41" s="401"/>
      <c r="Q41" s="401"/>
      <c r="R41" s="100"/>
      <c r="Z41" s="100"/>
      <c r="AA41" s="251"/>
      <c r="AB41" s="244"/>
      <c r="AC41" s="229"/>
      <c r="AD41" s="229"/>
      <c r="AE41" s="229"/>
      <c r="AF41" s="229"/>
      <c r="AG41" s="229"/>
      <c r="AH41" s="229"/>
      <c r="AI41" s="229"/>
      <c r="AJ41" s="229"/>
      <c r="AK41" s="229"/>
      <c r="AL41" s="240"/>
    </row>
    <row r="42" spans="2:38" s="252" customFormat="1" ht="39.950000000000003" customHeight="1">
      <c r="B42" s="897" t="str">
        <f>初期設定!D4</f>
        <v>第42回宮崎県高等学校総合文化祭 放送部門</v>
      </c>
      <c r="C42" s="897"/>
      <c r="D42" s="897"/>
      <c r="E42" s="897"/>
      <c r="F42" s="897"/>
      <c r="G42" s="897"/>
      <c r="H42" s="897"/>
      <c r="I42" s="897"/>
      <c r="J42" s="897"/>
      <c r="K42" s="897"/>
      <c r="L42" s="255"/>
      <c r="M42" s="438" t="s">
        <v>385</v>
      </c>
      <c r="N42" s="250" t="s">
        <v>386</v>
      </c>
      <c r="O42" s="439"/>
      <c r="P42" s="439"/>
      <c r="Q42" s="439"/>
      <c r="R42" s="555"/>
      <c r="S42" s="257"/>
      <c r="T42" s="257"/>
      <c r="U42" s="257"/>
      <c r="V42" s="257"/>
      <c r="W42" s="257"/>
      <c r="X42" s="258"/>
      <c r="Y42" s="258"/>
      <c r="Z42" s="240"/>
      <c r="AA42" s="251"/>
      <c r="AB42" s="244"/>
      <c r="AC42" s="229"/>
      <c r="AD42" s="229"/>
      <c r="AE42" s="229"/>
      <c r="AF42" s="229"/>
      <c r="AG42" s="229"/>
      <c r="AH42" s="229"/>
      <c r="AI42" s="229"/>
      <c r="AJ42" s="229"/>
      <c r="AK42" s="229"/>
      <c r="AL42" s="240"/>
    </row>
    <row r="43" spans="2:38" s="252" customFormat="1" ht="21" customHeight="1">
      <c r="B43" s="276"/>
      <c r="C43" s="440" t="s">
        <v>387</v>
      </c>
      <c r="D43" s="898">
        <f>C3</f>
        <v>0</v>
      </c>
      <c r="E43" s="898"/>
      <c r="F43" s="898"/>
      <c r="G43" s="898"/>
      <c r="H43" s="898"/>
      <c r="I43" s="898"/>
      <c r="J43" s="276"/>
      <c r="K43" s="266"/>
      <c r="L43" s="265"/>
      <c r="M43" s="265"/>
      <c r="N43" s="262"/>
      <c r="O43" s="262"/>
      <c r="P43" s="262"/>
      <c r="Q43" s="262"/>
      <c r="R43" s="557"/>
      <c r="S43" s="257"/>
      <c r="T43" s="349"/>
      <c r="X43" s="258"/>
      <c r="Y43" s="258"/>
      <c r="Z43" s="240"/>
      <c r="AA43" s="251"/>
      <c r="AB43" s="244"/>
      <c r="AC43" s="258"/>
      <c r="AD43" s="258"/>
      <c r="AE43" s="258"/>
      <c r="AF43" s="229"/>
      <c r="AG43" s="229"/>
      <c r="AH43" s="229"/>
      <c r="AI43" s="229"/>
      <c r="AJ43" s="229"/>
      <c r="AK43" s="229"/>
      <c r="AL43" s="240"/>
    </row>
    <row r="44" spans="2:38" s="252" customFormat="1" ht="7.5" customHeight="1">
      <c r="B44" s="276"/>
      <c r="C44" s="442"/>
      <c r="D44" s="443"/>
      <c r="E44" s="442"/>
      <c r="F44" s="443"/>
      <c r="G44" s="276"/>
      <c r="H44" s="276"/>
      <c r="I44" s="276"/>
      <c r="J44" s="276"/>
      <c r="K44" s="413"/>
      <c r="L44" s="413"/>
      <c r="M44" s="413"/>
      <c r="N44" s="262"/>
      <c r="O44" s="262"/>
      <c r="P44" s="262"/>
      <c r="Q44" s="262"/>
      <c r="R44" s="557"/>
      <c r="S44" s="257"/>
      <c r="T44" s="348"/>
      <c r="X44" s="258"/>
      <c r="Y44" s="258"/>
      <c r="Z44" s="240"/>
      <c r="AA44" s="251"/>
      <c r="AB44" s="244"/>
      <c r="AC44" s="229"/>
      <c r="AD44" s="229"/>
      <c r="AE44" s="229"/>
      <c r="AF44" s="229"/>
      <c r="AG44" s="229"/>
      <c r="AH44" s="229"/>
      <c r="AI44" s="229"/>
      <c r="AJ44" s="229"/>
      <c r="AK44" s="229"/>
      <c r="AL44" s="240"/>
    </row>
    <row r="45" spans="2:38" s="252" customFormat="1" ht="16.5" customHeight="1">
      <c r="B45" s="276"/>
      <c r="C45" s="245" t="s">
        <v>388</v>
      </c>
      <c r="D45" s="444">
        <f>(Ⅰ!C17)</f>
        <v>0</v>
      </c>
      <c r="E45" s="445"/>
      <c r="F45" s="446"/>
      <c r="G45" s="276"/>
      <c r="H45" s="276"/>
      <c r="I45" s="276"/>
      <c r="J45" s="276"/>
      <c r="K45" s="447"/>
      <c r="L45" s="276"/>
      <c r="M45" s="448" t="s">
        <v>389</v>
      </c>
      <c r="N45" s="449">
        <v>1</v>
      </c>
      <c r="O45" s="450">
        <v>1</v>
      </c>
      <c r="P45" s="450"/>
      <c r="Q45" s="440" t="s">
        <v>390</v>
      </c>
      <c r="S45" s="257"/>
      <c r="T45" s="257"/>
      <c r="U45" s="257"/>
      <c r="V45" s="257"/>
      <c r="W45" s="257"/>
      <c r="X45" s="258"/>
      <c r="Y45" s="258"/>
      <c r="Z45" s="240"/>
      <c r="AA45" s="251"/>
      <c r="AB45" s="244"/>
      <c r="AC45" s="229"/>
      <c r="AD45" s="229"/>
      <c r="AE45" s="229"/>
      <c r="AF45" s="229"/>
      <c r="AG45" s="229"/>
      <c r="AH45" s="229"/>
      <c r="AI45" s="229"/>
      <c r="AJ45" s="229"/>
      <c r="AK45" s="229"/>
      <c r="AL45" s="240"/>
    </row>
    <row r="46" spans="2:38" s="252" customFormat="1" ht="7.5" hidden="1" customHeight="1">
      <c r="B46" s="276"/>
      <c r="C46" s="451"/>
      <c r="D46" s="452"/>
      <c r="E46" s="445"/>
      <c r="F46" s="446"/>
      <c r="G46" s="276"/>
      <c r="H46" s="276"/>
      <c r="I46" s="276"/>
      <c r="J46" s="276"/>
      <c r="K46" s="453"/>
      <c r="L46" s="266"/>
      <c r="M46" s="454"/>
      <c r="N46" s="454"/>
      <c r="O46" s="454"/>
      <c r="P46" s="454"/>
      <c r="Q46" s="454"/>
      <c r="R46" s="455"/>
      <c r="S46" s="257"/>
      <c r="T46" s="257"/>
      <c r="U46" s="257"/>
      <c r="V46" s="257"/>
      <c r="W46" s="257"/>
      <c r="X46" s="229"/>
      <c r="Y46" s="258"/>
      <c r="Z46" s="240"/>
      <c r="AA46" s="251"/>
      <c r="AB46" s="244"/>
      <c r="AC46" s="229"/>
      <c r="AD46" s="229"/>
      <c r="AE46" s="229"/>
      <c r="AF46" s="229"/>
      <c r="AG46" s="229"/>
      <c r="AH46" s="229"/>
      <c r="AI46" s="229"/>
      <c r="AJ46" s="229"/>
      <c r="AK46" s="229"/>
      <c r="AL46" s="240"/>
    </row>
    <row r="47" spans="2:38" s="252" customFormat="1" ht="16.5" hidden="1" customHeight="1">
      <c r="B47" s="276"/>
      <c r="C47" s="456" t="s">
        <v>391</v>
      </c>
      <c r="D47" s="444">
        <f>D33</f>
        <v>0</v>
      </c>
      <c r="E47" s="276"/>
      <c r="F47" s="276"/>
      <c r="G47" s="457" t="s">
        <v>392</v>
      </c>
      <c r="H47" s="444">
        <f>I33</f>
        <v>0</v>
      </c>
      <c r="I47" s="458">
        <f>(Ⅰ!F19)</f>
        <v>0</v>
      </c>
      <c r="J47" s="276"/>
      <c r="K47" s="276"/>
      <c r="L47" s="276"/>
      <c r="R47" s="459"/>
      <c r="S47" s="257"/>
      <c r="T47" s="257"/>
      <c r="U47" s="257"/>
      <c r="V47" s="257"/>
      <c r="W47" s="257"/>
      <c r="X47" s="229"/>
      <c r="Y47" s="258"/>
      <c r="Z47" s="240"/>
      <c r="AA47" s="251"/>
      <c r="AB47" s="244"/>
      <c r="AC47" s="229"/>
      <c r="AD47" s="229"/>
      <c r="AE47" s="229"/>
      <c r="AF47" s="229"/>
      <c r="AG47" s="229"/>
      <c r="AH47" s="229"/>
      <c r="AI47" s="229"/>
      <c r="AJ47" s="229"/>
      <c r="AK47" s="229"/>
      <c r="AL47" s="240"/>
    </row>
    <row r="48" spans="2:38" s="252" customFormat="1" ht="7.5" customHeight="1" thickBot="1">
      <c r="B48" s="262"/>
      <c r="C48" s="262"/>
      <c r="D48" s="445"/>
      <c r="E48" s="262"/>
      <c r="F48" s="263"/>
      <c r="G48" s="28"/>
      <c r="H48" s="263"/>
      <c r="I48" s="262"/>
      <c r="J48" s="262"/>
      <c r="K48" s="276"/>
      <c r="L48" s="276"/>
      <c r="M48" s="276"/>
      <c r="N48" s="276"/>
      <c r="O48" s="440"/>
      <c r="P48" s="440"/>
      <c r="Q48" s="440"/>
      <c r="R48" s="459"/>
      <c r="S48" s="257"/>
      <c r="T48" s="257"/>
      <c r="U48" s="257"/>
      <c r="V48" s="257"/>
      <c r="W48" s="257"/>
      <c r="X48" s="258"/>
      <c r="Y48" s="258"/>
      <c r="Z48" s="240"/>
      <c r="AA48" s="251"/>
      <c r="AB48" s="244"/>
      <c r="AC48" s="231"/>
      <c r="AD48" s="231"/>
      <c r="AE48" s="231"/>
      <c r="AF48" s="231"/>
      <c r="AG48" s="231"/>
      <c r="AH48" s="231"/>
      <c r="AI48" s="231"/>
      <c r="AJ48" s="229"/>
      <c r="AK48" s="229"/>
      <c r="AL48" s="240"/>
    </row>
    <row r="49" spans="1:27" ht="31.5" customHeight="1">
      <c r="B49" s="905" t="s">
        <v>393</v>
      </c>
      <c r="C49" s="885" t="s">
        <v>346</v>
      </c>
      <c r="D49" s="887" t="s">
        <v>499</v>
      </c>
      <c r="E49" s="889" t="s">
        <v>395</v>
      </c>
      <c r="F49" s="995" t="s">
        <v>349</v>
      </c>
      <c r="G49" s="996"/>
      <c r="H49" s="987" t="s">
        <v>350</v>
      </c>
      <c r="I49" s="987"/>
      <c r="J49" s="993" t="s">
        <v>501</v>
      </c>
      <c r="K49" s="993"/>
      <c r="L49" s="993"/>
      <c r="M49" s="993"/>
      <c r="N49" s="993"/>
      <c r="O49" s="993"/>
      <c r="P49" s="993"/>
      <c r="Q49" s="993"/>
      <c r="R49" s="988"/>
      <c r="S49" s="988"/>
      <c r="T49" s="988"/>
      <c r="U49" s="989"/>
      <c r="Y49" s="258"/>
      <c r="Z49" s="240"/>
      <c r="AA49" s="251"/>
    </row>
    <row r="50" spans="1:27" ht="24.75" customHeight="1" thickBot="1">
      <c r="B50" s="906"/>
      <c r="C50" s="886"/>
      <c r="D50" s="888"/>
      <c r="E50" s="890"/>
      <c r="F50" s="997"/>
      <c r="G50" s="998"/>
      <c r="H50" s="991" t="s">
        <v>353</v>
      </c>
      <c r="I50" s="991"/>
      <c r="J50" s="992" t="s">
        <v>354</v>
      </c>
      <c r="K50" s="992"/>
      <c r="L50" s="992" t="s">
        <v>502</v>
      </c>
      <c r="M50" s="992"/>
      <c r="N50" s="992" t="s">
        <v>356</v>
      </c>
      <c r="O50" s="992"/>
      <c r="P50" s="987" t="s">
        <v>423</v>
      </c>
      <c r="Q50" s="987"/>
      <c r="R50" s="746"/>
      <c r="S50" s="746"/>
      <c r="T50" s="747"/>
      <c r="U50" s="748"/>
      <c r="Y50" s="258"/>
      <c r="Z50" s="240"/>
      <c r="AA50" s="251"/>
    </row>
    <row r="51" spans="1:27" ht="15.75" customHeight="1" thickTop="1">
      <c r="A51" s="239">
        <v>1</v>
      </c>
      <c r="B51" s="639" t="str">
        <f>IF($C$4="", "",$C$4)</f>
        <v/>
      </c>
      <c r="C51" s="640" t="str">
        <f>IF($C$26=TRUE,(Ⅴ２!B6),"表示不可")</f>
        <v>表示不可</v>
      </c>
      <c r="D51" s="641" t="str">
        <f>IF($C$26=TRUE,(Ⅴ２!C6),"表示不可")</f>
        <v>表示不可</v>
      </c>
      <c r="E51" s="641" t="str">
        <f>IF($C$26=TRUE,(Ⅴ２!D6),"表示不可")</f>
        <v>表示不可</v>
      </c>
      <c r="F51" s="642" t="str">
        <f>IF($C$26=TRUE,(Ⅴ２!E6),"表示不可")</f>
        <v>表示不可</v>
      </c>
      <c r="G51" s="742" t="str">
        <f>IF($C$26=TRUE,(Ⅴ２!F6),"表示不可")</f>
        <v>表示不可</v>
      </c>
      <c r="H51" s="732" t="str">
        <f>IF(C51="アナウンス","記入→","")</f>
        <v/>
      </c>
      <c r="I51" s="732" t="str">
        <f>IF($C$26=TRUE,(Ⅴ２!H6),"表示不可")</f>
        <v>表示不可</v>
      </c>
      <c r="J51" s="729" t="str">
        <f>IF($C$26=TRUE,(Ⅴ２!I6),"表示不可")</f>
        <v>表示不可</v>
      </c>
      <c r="K51" s="730" t="str">
        <f>IF($C$26=TRUE,(Ⅴ２!J6),"表示不可")</f>
        <v>表示不可</v>
      </c>
      <c r="L51" s="730" t="str">
        <f>IF(C51="朗読","記入→","")</f>
        <v/>
      </c>
      <c r="M51" s="730" t="str">
        <f>IF($C$26=TRUE,(Ⅴ２!L6),"表示不可")</f>
        <v>表示不可</v>
      </c>
      <c r="N51" s="731" t="str">
        <f>IF($C$26=TRUE,(Ⅴ２!M6),"表示不可")</f>
        <v>表示不可</v>
      </c>
      <c r="O51" s="731" t="str">
        <f>IF($C$26=TRUE,(Ⅴ２!N6),"表示不可")</f>
        <v>表示不可</v>
      </c>
      <c r="P51" s="731" t="str">
        <f>IF($C$26=TRUE,(Ⅴ２!O6),"表示不可")</f>
        <v>表示不可</v>
      </c>
      <c r="Q51" s="729" t="str">
        <f>IF($C$26=TRUE,(Ⅴ２!P6),"表示不可")</f>
        <v>表示不可</v>
      </c>
      <c r="R51" s="749"/>
      <c r="S51" s="749"/>
      <c r="T51" s="750"/>
      <c r="U51" s="751"/>
      <c r="Y51" s="258"/>
      <c r="Z51" s="240"/>
      <c r="AA51" s="251"/>
    </row>
    <row r="52" spans="1:27" ht="15.75" customHeight="1">
      <c r="A52" s="239">
        <v>2</v>
      </c>
      <c r="B52" s="639" t="str">
        <f t="shared" ref="B52:B70" si="0">IF($C$4="", "",$C$4)</f>
        <v/>
      </c>
      <c r="C52" s="640" t="str">
        <f>IF($C$26=TRUE,(Ⅴ２!B7),"表示不可")</f>
        <v>表示不可</v>
      </c>
      <c r="D52" s="641" t="str">
        <f>IF($C$26=TRUE,(Ⅴ２!C7),"表示不可")</f>
        <v>表示不可</v>
      </c>
      <c r="E52" s="641" t="str">
        <f>IF($C$26=TRUE,(Ⅴ２!D7),"表示不可")</f>
        <v>表示不可</v>
      </c>
      <c r="F52" s="642" t="str">
        <f>IF($C$26=TRUE,(Ⅴ２!E7),"表示不可")</f>
        <v>表示不可</v>
      </c>
      <c r="G52" s="742" t="str">
        <f>IF($C$26=TRUE,(Ⅴ２!F7),"表示不可")</f>
        <v>表示不可</v>
      </c>
      <c r="H52" s="732" t="str">
        <f t="shared" ref="H52:H70" si="1">IF(C52="アナウンス","記入→","")</f>
        <v/>
      </c>
      <c r="I52" s="732" t="str">
        <f>IF($C$26=TRUE,(Ⅴ２!H7),"表示不可")</f>
        <v>表示不可</v>
      </c>
      <c r="J52" s="729" t="str">
        <f>IF($C$26=TRUE,(Ⅴ２!I7),"表示不可")</f>
        <v>表示不可</v>
      </c>
      <c r="K52" s="730" t="str">
        <f>IF($C$26=TRUE,(Ⅴ２!J7),"表示不可")</f>
        <v>表示不可</v>
      </c>
      <c r="L52" s="730" t="str">
        <f t="shared" ref="L52:L70" si="2">IF(C52="朗読","記入→","")</f>
        <v/>
      </c>
      <c r="M52" s="730" t="str">
        <f>IF($C$26=TRUE,(Ⅴ２!L7),"表示不可")</f>
        <v>表示不可</v>
      </c>
      <c r="N52" s="731" t="str">
        <f>IF($C$26=TRUE,(Ⅴ２!M7),"表示不可")</f>
        <v>表示不可</v>
      </c>
      <c r="O52" s="731" t="str">
        <f>IF($C$26=TRUE,(Ⅴ２!N7),"表示不可")</f>
        <v>表示不可</v>
      </c>
      <c r="P52" s="731" t="str">
        <f>IF($C$26=TRUE,(Ⅴ２!O7),"表示不可")</f>
        <v>表示不可</v>
      </c>
      <c r="Q52" s="729" t="str">
        <f>IF($C$26=TRUE,(Ⅴ２!P7),"表示不可")</f>
        <v>表示不可</v>
      </c>
      <c r="R52" s="749"/>
      <c r="S52" s="749"/>
      <c r="T52" s="750"/>
      <c r="U52" s="751"/>
      <c r="Y52" s="258"/>
      <c r="Z52" s="240"/>
      <c r="AA52" s="251"/>
    </row>
    <row r="53" spans="1:27" ht="15.75" customHeight="1">
      <c r="A53" s="239">
        <v>3</v>
      </c>
      <c r="B53" s="639" t="str">
        <f t="shared" si="0"/>
        <v/>
      </c>
      <c r="C53" s="640" t="str">
        <f>IF($C$26=TRUE,(Ⅴ２!B8),"表示不可")</f>
        <v>表示不可</v>
      </c>
      <c r="D53" s="641" t="str">
        <f>IF($C$26=TRUE,(Ⅴ２!C8),"表示不可")</f>
        <v>表示不可</v>
      </c>
      <c r="E53" s="641" t="str">
        <f>IF($C$26=TRUE,(Ⅴ２!D8),"表示不可")</f>
        <v>表示不可</v>
      </c>
      <c r="F53" s="642" t="str">
        <f>IF($C$26=TRUE,(Ⅴ２!E8),"表示不可")</f>
        <v>表示不可</v>
      </c>
      <c r="G53" s="742" t="str">
        <f>IF($C$26=TRUE,(Ⅴ２!F8),"表示不可")</f>
        <v>表示不可</v>
      </c>
      <c r="H53" s="732" t="str">
        <f t="shared" si="1"/>
        <v/>
      </c>
      <c r="I53" s="732" t="str">
        <f>IF($C$26=TRUE,(Ⅴ２!H8),"表示不可")</f>
        <v>表示不可</v>
      </c>
      <c r="J53" s="729" t="str">
        <f>IF($C$26=TRUE,(Ⅴ２!I8),"表示不可")</f>
        <v>表示不可</v>
      </c>
      <c r="K53" s="730" t="str">
        <f>IF($C$26=TRUE,(Ⅴ２!J8),"表示不可")</f>
        <v>表示不可</v>
      </c>
      <c r="L53" s="730" t="str">
        <f t="shared" si="2"/>
        <v/>
      </c>
      <c r="M53" s="730" t="str">
        <f>IF($C$26=TRUE,(Ⅴ２!L8),"表示不可")</f>
        <v>表示不可</v>
      </c>
      <c r="N53" s="731" t="str">
        <f>IF($C$26=TRUE,(Ⅴ２!M8),"表示不可")</f>
        <v>表示不可</v>
      </c>
      <c r="O53" s="731" t="str">
        <f>IF($C$26=TRUE,(Ⅴ２!N8),"表示不可")</f>
        <v>表示不可</v>
      </c>
      <c r="P53" s="731" t="str">
        <f>IF($C$26=TRUE,(Ⅴ２!O8),"表示不可")</f>
        <v>表示不可</v>
      </c>
      <c r="Q53" s="729" t="str">
        <f>IF($C$26=TRUE,(Ⅴ２!P8),"表示不可")</f>
        <v>表示不可</v>
      </c>
      <c r="R53" s="749"/>
      <c r="S53" s="749"/>
      <c r="T53" s="750"/>
      <c r="U53" s="751"/>
      <c r="Y53" s="258"/>
      <c r="Z53" s="240"/>
      <c r="AA53" s="251"/>
    </row>
    <row r="54" spans="1:27" ht="15.75" customHeight="1">
      <c r="A54" s="239">
        <v>4</v>
      </c>
      <c r="B54" s="639" t="str">
        <f t="shared" si="0"/>
        <v/>
      </c>
      <c r="C54" s="640" t="str">
        <f>IF($C$26=TRUE,(Ⅴ２!B9),"表示不可")</f>
        <v>表示不可</v>
      </c>
      <c r="D54" s="641" t="str">
        <f>IF($C$26=TRUE,(Ⅴ２!C9),"表示不可")</f>
        <v>表示不可</v>
      </c>
      <c r="E54" s="641" t="str">
        <f>IF($C$26=TRUE,(Ⅴ２!D9),"表示不可")</f>
        <v>表示不可</v>
      </c>
      <c r="F54" s="642" t="str">
        <f>IF($C$26=TRUE,(Ⅴ２!E9),"表示不可")</f>
        <v>表示不可</v>
      </c>
      <c r="G54" s="742" t="str">
        <f>IF($C$26=TRUE,(Ⅴ２!F9),"表示不可")</f>
        <v>表示不可</v>
      </c>
      <c r="H54" s="732" t="str">
        <f t="shared" si="1"/>
        <v/>
      </c>
      <c r="I54" s="732" t="str">
        <f>IF($C$26=TRUE,(Ⅴ２!H9),"表示不可")</f>
        <v>表示不可</v>
      </c>
      <c r="J54" s="729" t="str">
        <f>IF($C$26=TRUE,(Ⅴ２!I9),"表示不可")</f>
        <v>表示不可</v>
      </c>
      <c r="K54" s="730" t="str">
        <f>IF($C$26=TRUE,(Ⅴ２!J9),"表示不可")</f>
        <v>表示不可</v>
      </c>
      <c r="L54" s="730" t="str">
        <f t="shared" si="2"/>
        <v/>
      </c>
      <c r="M54" s="730" t="str">
        <f>IF($C$26=TRUE,(Ⅴ２!L9),"表示不可")</f>
        <v>表示不可</v>
      </c>
      <c r="N54" s="731" t="str">
        <f>IF($C$26=TRUE,(Ⅴ２!M9),"表示不可")</f>
        <v>表示不可</v>
      </c>
      <c r="O54" s="731" t="str">
        <f>IF($C$26=TRUE,(Ⅴ２!N9),"表示不可")</f>
        <v>表示不可</v>
      </c>
      <c r="P54" s="731" t="str">
        <f>IF($C$26=TRUE,(Ⅴ２!O9),"表示不可")</f>
        <v>表示不可</v>
      </c>
      <c r="Q54" s="729" t="str">
        <f>IF($C$26=TRUE,(Ⅴ２!P9),"表示不可")</f>
        <v>表示不可</v>
      </c>
      <c r="R54" s="749"/>
      <c r="S54" s="749"/>
      <c r="T54" s="750"/>
      <c r="U54" s="752"/>
      <c r="X54" s="485"/>
      <c r="Y54" s="258"/>
      <c r="Z54" s="240"/>
      <c r="AA54" s="251"/>
    </row>
    <row r="55" spans="1:27" ht="15.75" customHeight="1" thickBot="1">
      <c r="A55" s="239">
        <v>5</v>
      </c>
      <c r="B55" s="643" t="str">
        <f t="shared" si="0"/>
        <v/>
      </c>
      <c r="C55" s="644" t="str">
        <f>IF($C$26=TRUE,(Ⅴ２!B10),"表示不可")</f>
        <v>表示不可</v>
      </c>
      <c r="D55" s="645" t="str">
        <f>IF($C$26=TRUE,(Ⅴ２!C10),"表示不可")</f>
        <v>表示不可</v>
      </c>
      <c r="E55" s="645" t="str">
        <f>IF($C$26=TRUE,(Ⅴ２!D10),"表示不可")</f>
        <v>表示不可</v>
      </c>
      <c r="F55" s="646" t="str">
        <f>IF($C$26=TRUE,(Ⅴ２!E10),"表示不可")</f>
        <v>表示不可</v>
      </c>
      <c r="G55" s="743" t="str">
        <f>IF($C$26=TRUE,(Ⅴ２!F10),"表示不可")</f>
        <v>表示不可</v>
      </c>
      <c r="H55" s="732" t="str">
        <f t="shared" si="1"/>
        <v/>
      </c>
      <c r="I55" s="732" t="str">
        <f>IF($C$26=TRUE,(Ⅴ２!H10),"表示不可")</f>
        <v>表示不可</v>
      </c>
      <c r="J55" s="729" t="str">
        <f>IF($C$26=TRUE,(Ⅴ２!I10),"表示不可")</f>
        <v>表示不可</v>
      </c>
      <c r="K55" s="730" t="str">
        <f>IF($C$26=TRUE,(Ⅴ２!J10),"表示不可")</f>
        <v>表示不可</v>
      </c>
      <c r="L55" s="730" t="str">
        <f t="shared" si="2"/>
        <v/>
      </c>
      <c r="M55" s="730" t="str">
        <f>IF($C$26=TRUE,(Ⅴ２!L10),"表示不可")</f>
        <v>表示不可</v>
      </c>
      <c r="N55" s="731" t="str">
        <f>IF($C$26=TRUE,(Ⅴ２!M10),"表示不可")</f>
        <v>表示不可</v>
      </c>
      <c r="O55" s="731" t="str">
        <f>IF($C$26=TRUE,(Ⅴ２!N10),"表示不可")</f>
        <v>表示不可</v>
      </c>
      <c r="P55" s="731" t="str">
        <f>IF($C$26=TRUE,(Ⅴ２!O10),"表示不可")</f>
        <v>表示不可</v>
      </c>
      <c r="Q55" s="729" t="str">
        <f>IF($C$26=TRUE,(Ⅴ２!P10),"表示不可")</f>
        <v>表示不可</v>
      </c>
      <c r="R55" s="749"/>
      <c r="S55" s="749"/>
      <c r="T55" s="750"/>
      <c r="U55" s="751"/>
      <c r="Y55" s="258"/>
      <c r="Z55" s="240"/>
      <c r="AA55" s="251"/>
    </row>
    <row r="56" spans="1:27" ht="15.75" customHeight="1">
      <c r="A56" s="239">
        <v>6</v>
      </c>
      <c r="B56" s="647" t="str">
        <f t="shared" si="0"/>
        <v/>
      </c>
      <c r="C56" s="648" t="str">
        <f>IF($C$26=TRUE,(Ⅴ２!B11),"表示不可")</f>
        <v>表示不可</v>
      </c>
      <c r="D56" s="649" t="str">
        <f>IF($C$26=TRUE,(Ⅴ２!C11),"表示不可")</f>
        <v>表示不可</v>
      </c>
      <c r="E56" s="649" t="str">
        <f>IF($C$26=TRUE,(Ⅴ２!D11),"表示不可")</f>
        <v>表示不可</v>
      </c>
      <c r="F56" s="650" t="str">
        <f>IF($C$26=TRUE,(Ⅴ２!E11),"表示不可")</f>
        <v>表示不可</v>
      </c>
      <c r="G56" s="744" t="str">
        <f>IF($C$26=TRUE,(Ⅴ２!F11),"表示不可")</f>
        <v>表示不可</v>
      </c>
      <c r="H56" s="732" t="str">
        <f t="shared" si="1"/>
        <v/>
      </c>
      <c r="I56" s="732" t="str">
        <f>IF($C$26=TRUE,(Ⅴ２!H11),"表示不可")</f>
        <v>表示不可</v>
      </c>
      <c r="J56" s="729" t="str">
        <f>IF($C$26=TRUE,(Ⅴ２!I11),"表示不可")</f>
        <v>表示不可</v>
      </c>
      <c r="K56" s="730" t="str">
        <f>IF($C$26=TRUE,(Ⅴ２!J11),"表示不可")</f>
        <v>表示不可</v>
      </c>
      <c r="L56" s="730" t="str">
        <f t="shared" si="2"/>
        <v/>
      </c>
      <c r="M56" s="730" t="str">
        <f>IF($C$26=TRUE,(Ⅴ２!L11),"表示不可")</f>
        <v>表示不可</v>
      </c>
      <c r="N56" s="731" t="str">
        <f>IF($C$26=TRUE,(Ⅴ２!M11),"表示不可")</f>
        <v>表示不可</v>
      </c>
      <c r="O56" s="731" t="str">
        <f>IF($C$26=TRUE,(Ⅴ２!N11),"表示不可")</f>
        <v>表示不可</v>
      </c>
      <c r="P56" s="731" t="str">
        <f>IF($C$26=TRUE,(Ⅴ２!O11),"表示不可")</f>
        <v>表示不可</v>
      </c>
      <c r="Q56" s="729" t="str">
        <f>IF($C$26=TRUE,(Ⅴ２!P11),"表示不可")</f>
        <v>表示不可</v>
      </c>
      <c r="R56" s="749"/>
      <c r="S56" s="749"/>
      <c r="T56" s="750"/>
      <c r="U56" s="751"/>
      <c r="Y56" s="258"/>
      <c r="Z56" s="240"/>
      <c r="AA56" s="251"/>
    </row>
    <row r="57" spans="1:27" ht="15.75" customHeight="1">
      <c r="A57" s="239">
        <v>7</v>
      </c>
      <c r="B57" s="639" t="str">
        <f t="shared" si="0"/>
        <v/>
      </c>
      <c r="C57" s="640" t="str">
        <f>IF($C$26=TRUE,(Ⅴ２!B12),"表示不可")</f>
        <v>表示不可</v>
      </c>
      <c r="D57" s="641" t="str">
        <f>IF($C$26=TRUE,(Ⅴ２!C12),"表示不可")</f>
        <v>表示不可</v>
      </c>
      <c r="E57" s="641" t="str">
        <f>IF($C$26=TRUE,(Ⅴ２!D12),"表示不可")</f>
        <v>表示不可</v>
      </c>
      <c r="F57" s="642" t="str">
        <f>IF($C$26=TRUE,(Ⅴ２!E12),"表示不可")</f>
        <v>表示不可</v>
      </c>
      <c r="G57" s="742" t="str">
        <f>IF($C$26=TRUE,(Ⅴ２!F12),"表示不可")</f>
        <v>表示不可</v>
      </c>
      <c r="H57" s="732" t="str">
        <f t="shared" si="1"/>
        <v/>
      </c>
      <c r="I57" s="732" t="str">
        <f>IF($C$26=TRUE,(Ⅴ２!H12),"表示不可")</f>
        <v>表示不可</v>
      </c>
      <c r="J57" s="729" t="str">
        <f>IF($C$26=TRUE,(Ⅴ２!I12),"表示不可")</f>
        <v>表示不可</v>
      </c>
      <c r="K57" s="730" t="str">
        <f>IF($C$26=TRUE,(Ⅴ２!J12),"表示不可")</f>
        <v>表示不可</v>
      </c>
      <c r="L57" s="730" t="str">
        <f t="shared" si="2"/>
        <v/>
      </c>
      <c r="M57" s="730" t="str">
        <f>IF($C$26=TRUE,(Ⅴ２!L12),"表示不可")</f>
        <v>表示不可</v>
      </c>
      <c r="N57" s="731" t="str">
        <f>IF($C$26=TRUE,(Ⅴ２!M12),"表示不可")</f>
        <v>表示不可</v>
      </c>
      <c r="O57" s="731" t="str">
        <f>IF($C$26=TRUE,(Ⅴ２!N12),"表示不可")</f>
        <v>表示不可</v>
      </c>
      <c r="P57" s="731" t="str">
        <f>IF($C$26=TRUE,(Ⅴ２!O12),"表示不可")</f>
        <v>表示不可</v>
      </c>
      <c r="Q57" s="729" t="str">
        <f>IF($C$26=TRUE,(Ⅴ２!P12),"表示不可")</f>
        <v>表示不可</v>
      </c>
      <c r="R57" s="749"/>
      <c r="S57" s="749"/>
      <c r="T57" s="750"/>
      <c r="U57" s="752"/>
      <c r="X57" s="485"/>
      <c r="Y57" s="258"/>
      <c r="Z57" s="240"/>
      <c r="AA57" s="251"/>
    </row>
    <row r="58" spans="1:27" ht="15.75" customHeight="1">
      <c r="A58" s="239">
        <v>8</v>
      </c>
      <c r="B58" s="639" t="str">
        <f t="shared" si="0"/>
        <v/>
      </c>
      <c r="C58" s="640" t="str">
        <f>IF($C$26=TRUE,(Ⅴ２!B13),"表示不可")</f>
        <v>表示不可</v>
      </c>
      <c r="D58" s="641" t="str">
        <f>IF($C$26=TRUE,(Ⅴ２!C13),"表示不可")</f>
        <v>表示不可</v>
      </c>
      <c r="E58" s="641" t="str">
        <f>IF($C$26=TRUE,(Ⅴ２!D13),"表示不可")</f>
        <v>表示不可</v>
      </c>
      <c r="F58" s="642" t="str">
        <f>IF($C$26=TRUE,(Ⅴ２!E13),"表示不可")</f>
        <v>表示不可</v>
      </c>
      <c r="G58" s="742" t="str">
        <f>IF($C$26=TRUE,(Ⅴ２!F13),"表示不可")</f>
        <v>表示不可</v>
      </c>
      <c r="H58" s="732" t="str">
        <f t="shared" si="1"/>
        <v/>
      </c>
      <c r="I58" s="732" t="str">
        <f>IF($C$26=TRUE,(Ⅴ２!H13),"表示不可")</f>
        <v>表示不可</v>
      </c>
      <c r="J58" s="729" t="str">
        <f>IF($C$26=TRUE,(Ⅴ２!I13),"表示不可")</f>
        <v>表示不可</v>
      </c>
      <c r="K58" s="730" t="str">
        <f>IF($C$26=TRUE,(Ⅴ２!J13),"表示不可")</f>
        <v>表示不可</v>
      </c>
      <c r="L58" s="730" t="str">
        <f t="shared" si="2"/>
        <v/>
      </c>
      <c r="M58" s="730" t="str">
        <f>IF($C$26=TRUE,(Ⅴ２!L13),"表示不可")</f>
        <v>表示不可</v>
      </c>
      <c r="N58" s="731" t="str">
        <f>IF($C$26=TRUE,(Ⅴ２!M13),"表示不可")</f>
        <v>表示不可</v>
      </c>
      <c r="O58" s="731" t="str">
        <f>IF($C$26=TRUE,(Ⅴ２!N13),"表示不可")</f>
        <v>表示不可</v>
      </c>
      <c r="P58" s="731" t="str">
        <f>IF($C$26=TRUE,(Ⅴ２!O13),"表示不可")</f>
        <v>表示不可</v>
      </c>
      <c r="Q58" s="729" t="str">
        <f>IF($C$26=TRUE,(Ⅴ２!P13),"表示不可")</f>
        <v>表示不可</v>
      </c>
      <c r="R58" s="749"/>
      <c r="S58" s="749"/>
      <c r="T58" s="750"/>
      <c r="U58" s="751"/>
      <c r="Y58" s="258"/>
      <c r="Z58" s="240"/>
      <c r="AA58" s="251"/>
    </row>
    <row r="59" spans="1:27" ht="15.75" customHeight="1">
      <c r="A59" s="239">
        <v>9</v>
      </c>
      <c r="B59" s="639" t="str">
        <f t="shared" si="0"/>
        <v/>
      </c>
      <c r="C59" s="640" t="str">
        <f>IF($C$26=TRUE,(Ⅴ２!B14),"表示不可")</f>
        <v>表示不可</v>
      </c>
      <c r="D59" s="641" t="str">
        <f>IF($C$26=TRUE,(Ⅴ２!C14),"表示不可")</f>
        <v>表示不可</v>
      </c>
      <c r="E59" s="641" t="str">
        <f>IF($C$26=TRUE,(Ⅴ２!D14),"表示不可")</f>
        <v>表示不可</v>
      </c>
      <c r="F59" s="642" t="str">
        <f>IF($C$26=TRUE,(Ⅴ２!E14),"表示不可")</f>
        <v>表示不可</v>
      </c>
      <c r="G59" s="742" t="str">
        <f>IF($C$26=TRUE,(Ⅴ２!F14),"表示不可")</f>
        <v>表示不可</v>
      </c>
      <c r="H59" s="732" t="str">
        <f t="shared" si="1"/>
        <v/>
      </c>
      <c r="I59" s="732" t="str">
        <f>IF($C$26=TRUE,(Ⅴ２!H14),"表示不可")</f>
        <v>表示不可</v>
      </c>
      <c r="J59" s="729" t="str">
        <f>IF($C$26=TRUE,(Ⅴ２!I14),"表示不可")</f>
        <v>表示不可</v>
      </c>
      <c r="K59" s="730" t="str">
        <f>IF($C$26=TRUE,(Ⅴ２!J14),"表示不可")</f>
        <v>表示不可</v>
      </c>
      <c r="L59" s="730" t="str">
        <f t="shared" si="2"/>
        <v/>
      </c>
      <c r="M59" s="730" t="str">
        <f>IF($C$26=TRUE,(Ⅴ２!L14),"表示不可")</f>
        <v>表示不可</v>
      </c>
      <c r="N59" s="731" t="str">
        <f>IF($C$26=TRUE,(Ⅴ２!M14),"表示不可")</f>
        <v>表示不可</v>
      </c>
      <c r="O59" s="731" t="str">
        <f>IF($C$26=TRUE,(Ⅴ２!N14),"表示不可")</f>
        <v>表示不可</v>
      </c>
      <c r="P59" s="731" t="str">
        <f>IF($C$26=TRUE,(Ⅴ２!O14),"表示不可")</f>
        <v>表示不可</v>
      </c>
      <c r="Q59" s="729" t="str">
        <f>IF($C$26=TRUE,(Ⅴ２!P14),"表示不可")</f>
        <v>表示不可</v>
      </c>
      <c r="R59" s="749"/>
      <c r="S59" s="749"/>
      <c r="T59" s="750"/>
      <c r="U59" s="751"/>
      <c r="Y59" s="258"/>
      <c r="Z59" s="240"/>
      <c r="AA59" s="251"/>
    </row>
    <row r="60" spans="1:27" ht="15.75" customHeight="1" thickBot="1">
      <c r="A60" s="239">
        <v>10</v>
      </c>
      <c r="B60" s="651" t="str">
        <f t="shared" si="0"/>
        <v/>
      </c>
      <c r="C60" s="652" t="str">
        <f>IF($C$26=TRUE,(Ⅴ２!B15),"表示不可")</f>
        <v>表示不可</v>
      </c>
      <c r="D60" s="653" t="str">
        <f>IF($C$26=TRUE,(Ⅴ２!C15),"表示不可")</f>
        <v>表示不可</v>
      </c>
      <c r="E60" s="653" t="str">
        <f>IF($C$26=TRUE,(Ⅴ２!D15),"表示不可")</f>
        <v>表示不可</v>
      </c>
      <c r="F60" s="654" t="str">
        <f>IF($C$26=TRUE,(Ⅴ２!E15),"表示不可")</f>
        <v>表示不可</v>
      </c>
      <c r="G60" s="745" t="str">
        <f>IF($C$26=TRUE,(Ⅴ２!F15),"表示不可")</f>
        <v>表示不可</v>
      </c>
      <c r="H60" s="732" t="str">
        <f t="shared" si="1"/>
        <v/>
      </c>
      <c r="I60" s="732" t="str">
        <f>IF($C$26=TRUE,(Ⅴ２!H15),"表示不可")</f>
        <v>表示不可</v>
      </c>
      <c r="J60" s="729" t="str">
        <f>IF($C$26=TRUE,(Ⅴ２!I15),"表示不可")</f>
        <v>表示不可</v>
      </c>
      <c r="K60" s="730" t="str">
        <f>IF($C$26=TRUE,(Ⅴ２!J15),"表示不可")</f>
        <v>表示不可</v>
      </c>
      <c r="L60" s="730" t="str">
        <f t="shared" si="2"/>
        <v/>
      </c>
      <c r="M60" s="730" t="str">
        <f>IF($C$26=TRUE,(Ⅴ２!L15),"表示不可")</f>
        <v>表示不可</v>
      </c>
      <c r="N60" s="731" t="str">
        <f>IF($C$26=TRUE,(Ⅴ２!M15),"表示不可")</f>
        <v>表示不可</v>
      </c>
      <c r="O60" s="731" t="str">
        <f>IF($C$26=TRUE,(Ⅴ２!N15),"表示不可")</f>
        <v>表示不可</v>
      </c>
      <c r="P60" s="731" t="str">
        <f>IF($C$26=TRUE,(Ⅴ２!O15),"表示不可")</f>
        <v>表示不可</v>
      </c>
      <c r="Q60" s="729" t="str">
        <f>IF($C$26=TRUE,(Ⅴ２!P15),"表示不可")</f>
        <v>表示不可</v>
      </c>
      <c r="R60" s="749"/>
      <c r="S60" s="749"/>
      <c r="T60" s="750"/>
      <c r="U60" s="751"/>
      <c r="Y60" s="258"/>
      <c r="Z60" s="240"/>
      <c r="AA60" s="251"/>
    </row>
    <row r="61" spans="1:27" ht="15.75" customHeight="1">
      <c r="A61" s="239">
        <v>11</v>
      </c>
      <c r="B61" s="639" t="str">
        <f t="shared" si="0"/>
        <v/>
      </c>
      <c r="C61" s="640" t="str">
        <f>IF($C$26=TRUE,(Ⅴ２!B16),"表示不可")</f>
        <v>表示不可</v>
      </c>
      <c r="D61" s="641" t="str">
        <f>IF($C$26=TRUE,(Ⅴ２!C16),"表示不可")</f>
        <v>表示不可</v>
      </c>
      <c r="E61" s="641" t="str">
        <f>IF($C$26=TRUE,(Ⅴ２!D16),"表示不可")</f>
        <v>表示不可</v>
      </c>
      <c r="F61" s="642" t="str">
        <f>IF($C$26=TRUE,(Ⅴ２!E16),"表示不可")</f>
        <v>表示不可</v>
      </c>
      <c r="G61" s="742" t="str">
        <f>IF($C$26=TRUE,(Ⅴ２!F16),"表示不可")</f>
        <v>表示不可</v>
      </c>
      <c r="H61" s="732" t="str">
        <f t="shared" si="1"/>
        <v/>
      </c>
      <c r="I61" s="732" t="str">
        <f>IF($C$26=TRUE,(Ⅴ２!H16),"表示不可")</f>
        <v>表示不可</v>
      </c>
      <c r="J61" s="729" t="str">
        <f>IF($C$26=TRUE,(Ⅴ２!I16),"表示不可")</f>
        <v>表示不可</v>
      </c>
      <c r="K61" s="730" t="str">
        <f>IF($C$26=TRUE,(Ⅴ２!J16),"表示不可")</f>
        <v>表示不可</v>
      </c>
      <c r="L61" s="730" t="str">
        <f t="shared" si="2"/>
        <v/>
      </c>
      <c r="M61" s="730" t="str">
        <f>IF($C$26=TRUE,(Ⅴ２!L16),"表示不可")</f>
        <v>表示不可</v>
      </c>
      <c r="N61" s="731" t="str">
        <f>IF($C$26=TRUE,(Ⅴ２!M16),"表示不可")</f>
        <v>表示不可</v>
      </c>
      <c r="O61" s="731" t="str">
        <f>IF($C$26=TRUE,(Ⅴ２!N16),"表示不可")</f>
        <v>表示不可</v>
      </c>
      <c r="P61" s="731" t="str">
        <f>IF($C$26=TRUE,(Ⅴ２!O16),"表示不可")</f>
        <v>表示不可</v>
      </c>
      <c r="Q61" s="729" t="str">
        <f>IF($C$26=TRUE,(Ⅴ２!P16),"表示不可")</f>
        <v>表示不可</v>
      </c>
      <c r="R61" s="749"/>
      <c r="S61" s="749"/>
      <c r="T61" s="750"/>
      <c r="U61" s="751"/>
      <c r="Y61" s="258"/>
      <c r="Z61" s="240"/>
      <c r="AA61" s="251"/>
    </row>
    <row r="62" spans="1:27" ht="15.75" customHeight="1">
      <c r="A62" s="239">
        <v>12</v>
      </c>
      <c r="B62" s="639" t="str">
        <f t="shared" si="0"/>
        <v/>
      </c>
      <c r="C62" s="640" t="str">
        <f>IF($C$26=TRUE,(Ⅴ２!B17),"表示不可")</f>
        <v>表示不可</v>
      </c>
      <c r="D62" s="641" t="str">
        <f>IF($C$26=TRUE,(Ⅴ２!C17),"表示不可")</f>
        <v>表示不可</v>
      </c>
      <c r="E62" s="641" t="str">
        <f>IF($C$26=TRUE,(Ⅴ２!D17),"表示不可")</f>
        <v>表示不可</v>
      </c>
      <c r="F62" s="642" t="str">
        <f>IF($C$26=TRUE,(Ⅴ２!E17),"表示不可")</f>
        <v>表示不可</v>
      </c>
      <c r="G62" s="742" t="str">
        <f>IF($C$26=TRUE,(Ⅴ２!F17),"表示不可")</f>
        <v>表示不可</v>
      </c>
      <c r="H62" s="732" t="str">
        <f t="shared" si="1"/>
        <v/>
      </c>
      <c r="I62" s="732" t="str">
        <f>IF($C$26=TRUE,(Ⅴ２!H17),"表示不可")</f>
        <v>表示不可</v>
      </c>
      <c r="J62" s="729" t="str">
        <f>IF($C$26=TRUE,(Ⅴ２!I17),"表示不可")</f>
        <v>表示不可</v>
      </c>
      <c r="K62" s="730" t="str">
        <f>IF($C$26=TRUE,(Ⅴ２!J17),"表示不可")</f>
        <v>表示不可</v>
      </c>
      <c r="L62" s="730" t="str">
        <f t="shared" si="2"/>
        <v/>
      </c>
      <c r="M62" s="730" t="str">
        <f>IF($C$26=TRUE,(Ⅴ２!L17),"表示不可")</f>
        <v>表示不可</v>
      </c>
      <c r="N62" s="731" t="str">
        <f>IF($C$26=TRUE,(Ⅴ２!M17),"表示不可")</f>
        <v>表示不可</v>
      </c>
      <c r="O62" s="731" t="str">
        <f>IF($C$26=TRUE,(Ⅴ２!N17),"表示不可")</f>
        <v>表示不可</v>
      </c>
      <c r="P62" s="731" t="str">
        <f>IF($C$26=TRUE,(Ⅴ２!O17),"表示不可")</f>
        <v>表示不可</v>
      </c>
      <c r="Q62" s="729" t="str">
        <f>IF($C$26=TRUE,(Ⅴ２!P17),"表示不可")</f>
        <v>表示不可</v>
      </c>
      <c r="R62" s="749"/>
      <c r="S62" s="749"/>
      <c r="T62" s="750"/>
      <c r="U62" s="752"/>
      <c r="X62" s="485"/>
      <c r="Y62" s="258"/>
      <c r="Z62" s="240"/>
      <c r="AA62" s="251"/>
    </row>
    <row r="63" spans="1:27" ht="15.75" customHeight="1">
      <c r="A63" s="239">
        <v>13</v>
      </c>
      <c r="B63" s="639" t="str">
        <f t="shared" si="0"/>
        <v/>
      </c>
      <c r="C63" s="640" t="str">
        <f>IF($C$26=TRUE,(Ⅴ２!B18),"表示不可")</f>
        <v>表示不可</v>
      </c>
      <c r="D63" s="641" t="str">
        <f>IF($C$26=TRUE,(Ⅴ２!C18),"表示不可")</f>
        <v>表示不可</v>
      </c>
      <c r="E63" s="641" t="str">
        <f>IF($C$26=TRUE,(Ⅴ２!D18),"表示不可")</f>
        <v>表示不可</v>
      </c>
      <c r="F63" s="642" t="str">
        <f>IF($C$26=TRUE,(Ⅴ２!E18),"表示不可")</f>
        <v>表示不可</v>
      </c>
      <c r="G63" s="742" t="str">
        <f>IF($C$26=TRUE,(Ⅴ２!F18),"表示不可")</f>
        <v>表示不可</v>
      </c>
      <c r="H63" s="732" t="str">
        <f t="shared" si="1"/>
        <v/>
      </c>
      <c r="I63" s="732" t="str">
        <f>IF($C$26=TRUE,(Ⅴ２!H18),"表示不可")</f>
        <v>表示不可</v>
      </c>
      <c r="J63" s="729" t="str">
        <f>IF($C$26=TRUE,(Ⅴ２!I18),"表示不可")</f>
        <v>表示不可</v>
      </c>
      <c r="K63" s="730" t="str">
        <f>IF($C$26=TRUE,(Ⅴ２!J18),"表示不可")</f>
        <v>表示不可</v>
      </c>
      <c r="L63" s="730" t="str">
        <f t="shared" si="2"/>
        <v/>
      </c>
      <c r="M63" s="730" t="str">
        <f>IF($C$26=TRUE,(Ⅴ２!L18),"表示不可")</f>
        <v>表示不可</v>
      </c>
      <c r="N63" s="731" t="str">
        <f>IF($C$26=TRUE,(Ⅴ２!M18),"表示不可")</f>
        <v>表示不可</v>
      </c>
      <c r="O63" s="731" t="str">
        <f>IF($C$26=TRUE,(Ⅴ２!N18),"表示不可")</f>
        <v>表示不可</v>
      </c>
      <c r="P63" s="731" t="str">
        <f>IF($C$26=TRUE,(Ⅴ２!O18),"表示不可")</f>
        <v>表示不可</v>
      </c>
      <c r="Q63" s="729" t="str">
        <f>IF($C$26=TRUE,(Ⅴ２!P18),"表示不可")</f>
        <v>表示不可</v>
      </c>
      <c r="R63" s="749"/>
      <c r="S63" s="749"/>
      <c r="T63" s="750"/>
      <c r="U63" s="751"/>
      <c r="Y63" s="258"/>
      <c r="Z63" s="240"/>
      <c r="AA63" s="251"/>
    </row>
    <row r="64" spans="1:27" ht="15.75" customHeight="1">
      <c r="A64" s="239">
        <v>14</v>
      </c>
      <c r="B64" s="639" t="str">
        <f t="shared" si="0"/>
        <v/>
      </c>
      <c r="C64" s="640" t="str">
        <f>IF($C$26=TRUE,(Ⅴ２!B19),"表示不可")</f>
        <v>表示不可</v>
      </c>
      <c r="D64" s="641" t="str">
        <f>IF($C$26=TRUE,(Ⅴ２!C19),"表示不可")</f>
        <v>表示不可</v>
      </c>
      <c r="E64" s="641" t="str">
        <f>IF($C$26=TRUE,(Ⅴ２!D19),"表示不可")</f>
        <v>表示不可</v>
      </c>
      <c r="F64" s="642" t="str">
        <f>IF($C$26=TRUE,(Ⅴ２!E19),"表示不可")</f>
        <v>表示不可</v>
      </c>
      <c r="G64" s="742" t="str">
        <f>IF($C$26=TRUE,(Ⅴ２!F19),"表示不可")</f>
        <v>表示不可</v>
      </c>
      <c r="H64" s="732" t="str">
        <f t="shared" si="1"/>
        <v/>
      </c>
      <c r="I64" s="732" t="str">
        <f>IF($C$26=TRUE,(Ⅴ２!H19),"表示不可")</f>
        <v>表示不可</v>
      </c>
      <c r="J64" s="729" t="str">
        <f>IF($C$26=TRUE,(Ⅴ２!I19),"表示不可")</f>
        <v>表示不可</v>
      </c>
      <c r="K64" s="730" t="str">
        <f>IF($C$26=TRUE,(Ⅴ２!J19),"表示不可")</f>
        <v>表示不可</v>
      </c>
      <c r="L64" s="730" t="str">
        <f t="shared" si="2"/>
        <v/>
      </c>
      <c r="M64" s="730" t="str">
        <f>IF($C$26=TRUE,(Ⅴ２!L19),"表示不可")</f>
        <v>表示不可</v>
      </c>
      <c r="N64" s="731" t="str">
        <f>IF($C$26=TRUE,(Ⅴ２!M19),"表示不可")</f>
        <v>表示不可</v>
      </c>
      <c r="O64" s="731" t="str">
        <f>IF($C$26=TRUE,(Ⅴ２!N19),"表示不可")</f>
        <v>表示不可</v>
      </c>
      <c r="P64" s="731" t="str">
        <f>IF($C$26=TRUE,(Ⅴ２!O19),"表示不可")</f>
        <v>表示不可</v>
      </c>
      <c r="Q64" s="729" t="str">
        <f>IF($C$26=TRUE,(Ⅴ２!P19),"表示不可")</f>
        <v>表示不可</v>
      </c>
      <c r="R64" s="749"/>
      <c r="S64" s="749"/>
      <c r="T64" s="749"/>
      <c r="U64" s="751"/>
      <c r="Y64" s="258"/>
      <c r="Z64" s="240"/>
      <c r="AA64" s="251"/>
    </row>
    <row r="65" spans="1:101" ht="15.75" customHeight="1" thickBot="1">
      <c r="A65" s="239">
        <v>15</v>
      </c>
      <c r="B65" s="643" t="str">
        <f t="shared" si="0"/>
        <v/>
      </c>
      <c r="C65" s="644" t="str">
        <f>IF($C$26=TRUE,(Ⅴ２!B20),"表示不可")</f>
        <v>表示不可</v>
      </c>
      <c r="D65" s="645" t="str">
        <f>IF($C$26=TRUE,(Ⅴ２!C20),"表示不可")</f>
        <v>表示不可</v>
      </c>
      <c r="E65" s="645" t="str">
        <f>IF($C$26=TRUE,(Ⅴ２!D20),"表示不可")</f>
        <v>表示不可</v>
      </c>
      <c r="F65" s="646" t="str">
        <f>IF($C$26=TRUE,(Ⅴ２!E20),"表示不可")</f>
        <v>表示不可</v>
      </c>
      <c r="G65" s="743" t="str">
        <f>IF($C$26=TRUE,(Ⅴ２!F20),"表示不可")</f>
        <v>表示不可</v>
      </c>
      <c r="H65" s="732" t="str">
        <f t="shared" si="1"/>
        <v/>
      </c>
      <c r="I65" s="732" t="str">
        <f>IF($C$26=TRUE,(Ⅴ２!H20),"表示不可")</f>
        <v>表示不可</v>
      </c>
      <c r="J65" s="729" t="str">
        <f>IF($C$26=TRUE,(Ⅴ２!I20),"表示不可")</f>
        <v>表示不可</v>
      </c>
      <c r="K65" s="730" t="str">
        <f>IF($C$26=TRUE,(Ⅴ２!J20),"表示不可")</f>
        <v>表示不可</v>
      </c>
      <c r="L65" s="730" t="str">
        <f t="shared" si="2"/>
        <v/>
      </c>
      <c r="M65" s="730" t="str">
        <f>IF($C$26=TRUE,(Ⅴ２!L20),"表示不可")</f>
        <v>表示不可</v>
      </c>
      <c r="N65" s="731" t="str">
        <f>IF($C$26=TRUE,(Ⅴ２!M20),"表示不可")</f>
        <v>表示不可</v>
      </c>
      <c r="O65" s="731" t="str">
        <f>IF($C$26=TRUE,(Ⅴ２!N20),"表示不可")</f>
        <v>表示不可</v>
      </c>
      <c r="P65" s="731" t="str">
        <f>IF($C$26=TRUE,(Ⅴ２!O20),"表示不可")</f>
        <v>表示不可</v>
      </c>
      <c r="Q65" s="729" t="str">
        <f>IF($C$26=TRUE,(Ⅴ２!P20),"表示不可")</f>
        <v>表示不可</v>
      </c>
      <c r="R65" s="749"/>
      <c r="S65" s="749"/>
      <c r="T65" s="749"/>
      <c r="U65" s="751"/>
      <c r="Y65" s="258"/>
      <c r="Z65" s="240"/>
      <c r="AA65" s="251"/>
    </row>
    <row r="66" spans="1:101" ht="15.75" customHeight="1">
      <c r="A66" s="239">
        <v>16</v>
      </c>
      <c r="B66" s="647" t="str">
        <f t="shared" si="0"/>
        <v/>
      </c>
      <c r="C66" s="648" t="str">
        <f>IF($C$26=TRUE,(Ⅴ２!B21),"表示不可")</f>
        <v>表示不可</v>
      </c>
      <c r="D66" s="649" t="str">
        <f>IF($C$26=TRUE,(Ⅴ２!C21),"表示不可")</f>
        <v>表示不可</v>
      </c>
      <c r="E66" s="649" t="str">
        <f>IF($C$26=TRUE,(Ⅴ２!D21),"表示不可")</f>
        <v>表示不可</v>
      </c>
      <c r="F66" s="650" t="str">
        <f>IF($C$26=TRUE,(Ⅴ２!E21),"表示不可")</f>
        <v>表示不可</v>
      </c>
      <c r="G66" s="744" t="str">
        <f>IF($C$26=TRUE,(Ⅴ２!F21),"表示不可")</f>
        <v>表示不可</v>
      </c>
      <c r="H66" s="732" t="str">
        <f t="shared" si="1"/>
        <v/>
      </c>
      <c r="I66" s="732" t="str">
        <f>IF($C$26=TRUE,(Ⅴ２!H21),"表示不可")</f>
        <v>表示不可</v>
      </c>
      <c r="J66" s="729" t="str">
        <f>IF($C$26=TRUE,(Ⅴ２!I21),"表示不可")</f>
        <v>表示不可</v>
      </c>
      <c r="K66" s="730" t="str">
        <f>IF($C$26=TRUE,(Ⅴ２!J21),"表示不可")</f>
        <v>表示不可</v>
      </c>
      <c r="L66" s="730" t="str">
        <f t="shared" si="2"/>
        <v/>
      </c>
      <c r="M66" s="730" t="str">
        <f>IF($C$26=TRUE,(Ⅴ２!L21),"表示不可")</f>
        <v>表示不可</v>
      </c>
      <c r="N66" s="731" t="str">
        <f>IF($C$26=TRUE,(Ⅴ２!M21),"表示不可")</f>
        <v>表示不可</v>
      </c>
      <c r="O66" s="731" t="str">
        <f>IF($C$26=TRUE,(Ⅴ２!N21),"表示不可")</f>
        <v>表示不可</v>
      </c>
      <c r="P66" s="731" t="str">
        <f>IF($C$26=TRUE,(Ⅴ２!O21),"表示不可")</f>
        <v>表示不可</v>
      </c>
      <c r="Q66" s="729" t="str">
        <f>IF($C$26=TRUE,(Ⅴ２!P21),"表示不可")</f>
        <v>表示不可</v>
      </c>
      <c r="R66" s="749"/>
      <c r="S66" s="749"/>
      <c r="T66" s="749"/>
      <c r="U66" s="751"/>
      <c r="Y66" s="258"/>
      <c r="Z66" s="240"/>
      <c r="AA66" s="251"/>
    </row>
    <row r="67" spans="1:101" ht="15.75" customHeight="1">
      <c r="A67" s="239">
        <v>17</v>
      </c>
      <c r="B67" s="639" t="str">
        <f t="shared" si="0"/>
        <v/>
      </c>
      <c r="C67" s="640" t="str">
        <f>IF($C$26=TRUE,(Ⅴ２!B22),"表示不可")</f>
        <v>表示不可</v>
      </c>
      <c r="D67" s="641" t="str">
        <f>IF($C$26=TRUE,(Ⅴ２!C22),"表示不可")</f>
        <v>表示不可</v>
      </c>
      <c r="E67" s="641" t="str">
        <f>IF($C$26=TRUE,(Ⅴ２!D22),"表示不可")</f>
        <v>表示不可</v>
      </c>
      <c r="F67" s="642" t="str">
        <f>IF($C$26=TRUE,(Ⅴ２!E22),"表示不可")</f>
        <v>表示不可</v>
      </c>
      <c r="G67" s="742" t="str">
        <f>IF($C$26=TRUE,(Ⅴ２!F22),"表示不可")</f>
        <v>表示不可</v>
      </c>
      <c r="H67" s="732" t="str">
        <f t="shared" si="1"/>
        <v/>
      </c>
      <c r="I67" s="732" t="str">
        <f>IF($C$26=TRUE,(Ⅴ２!H22),"表示不可")</f>
        <v>表示不可</v>
      </c>
      <c r="J67" s="729" t="str">
        <f>IF($C$26=TRUE,(Ⅴ２!I22),"表示不可")</f>
        <v>表示不可</v>
      </c>
      <c r="K67" s="730" t="str">
        <f>IF($C$26=TRUE,(Ⅴ２!J22),"表示不可")</f>
        <v>表示不可</v>
      </c>
      <c r="L67" s="730" t="str">
        <f t="shared" si="2"/>
        <v/>
      </c>
      <c r="M67" s="730" t="str">
        <f>IF($C$26=TRUE,(Ⅴ２!L22),"表示不可")</f>
        <v>表示不可</v>
      </c>
      <c r="N67" s="731" t="str">
        <f>IF($C$26=TRUE,(Ⅴ２!M22),"表示不可")</f>
        <v>表示不可</v>
      </c>
      <c r="O67" s="731" t="str">
        <f>IF($C$26=TRUE,(Ⅴ２!N22),"表示不可")</f>
        <v>表示不可</v>
      </c>
      <c r="P67" s="731" t="str">
        <f>IF($C$26=TRUE,(Ⅴ２!O22),"表示不可")</f>
        <v>表示不可</v>
      </c>
      <c r="Q67" s="729" t="str">
        <f>IF($C$26=TRUE,(Ⅴ２!P22),"表示不可")</f>
        <v>表示不可</v>
      </c>
      <c r="R67" s="749"/>
      <c r="S67" s="749"/>
      <c r="T67" s="749"/>
      <c r="U67" s="751"/>
      <c r="Y67" s="258"/>
      <c r="Z67" s="240"/>
      <c r="AA67" s="251"/>
    </row>
    <row r="68" spans="1:101" ht="15.75" customHeight="1">
      <c r="A68" s="239">
        <v>18</v>
      </c>
      <c r="B68" s="639" t="str">
        <f t="shared" si="0"/>
        <v/>
      </c>
      <c r="C68" s="640" t="str">
        <f>IF($C$26=TRUE,(Ⅴ２!B23),"表示不可")</f>
        <v>表示不可</v>
      </c>
      <c r="D68" s="641" t="str">
        <f>IF($C$26=TRUE,(Ⅴ２!C23),"表示不可")</f>
        <v>表示不可</v>
      </c>
      <c r="E68" s="641" t="str">
        <f>IF($C$26=TRUE,(Ⅴ２!D23),"表示不可")</f>
        <v>表示不可</v>
      </c>
      <c r="F68" s="642" t="str">
        <f>IF($C$26=TRUE,(Ⅴ２!E23),"表示不可")</f>
        <v>表示不可</v>
      </c>
      <c r="G68" s="742" t="str">
        <f>IF($C$26=TRUE,(Ⅴ２!F23),"表示不可")</f>
        <v>表示不可</v>
      </c>
      <c r="H68" s="732" t="str">
        <f t="shared" si="1"/>
        <v/>
      </c>
      <c r="I68" s="732" t="str">
        <f>IF($C$26=TRUE,(Ⅴ２!H23),"表示不可")</f>
        <v>表示不可</v>
      </c>
      <c r="J68" s="729" t="str">
        <f>IF($C$26=TRUE,(Ⅴ２!I23),"表示不可")</f>
        <v>表示不可</v>
      </c>
      <c r="K68" s="730" t="str">
        <f>IF($C$26=TRUE,(Ⅴ２!J23),"表示不可")</f>
        <v>表示不可</v>
      </c>
      <c r="L68" s="730" t="str">
        <f t="shared" si="2"/>
        <v/>
      </c>
      <c r="M68" s="730" t="str">
        <f>IF($C$26=TRUE,(Ⅴ２!L23),"表示不可")</f>
        <v>表示不可</v>
      </c>
      <c r="N68" s="731" t="str">
        <f>IF($C$26=TRUE,(Ⅴ２!M23),"表示不可")</f>
        <v>表示不可</v>
      </c>
      <c r="O68" s="731" t="str">
        <f>IF($C$26=TRUE,(Ⅴ２!N23),"表示不可")</f>
        <v>表示不可</v>
      </c>
      <c r="P68" s="731" t="str">
        <f>IF($C$26=TRUE,(Ⅴ２!O23),"表示不可")</f>
        <v>表示不可</v>
      </c>
      <c r="Q68" s="729" t="str">
        <f>IF($C$26=TRUE,(Ⅴ２!P23),"表示不可")</f>
        <v>表示不可</v>
      </c>
      <c r="R68" s="749"/>
      <c r="S68" s="749"/>
      <c r="T68" s="749"/>
      <c r="U68" s="751"/>
      <c r="Y68" s="258"/>
      <c r="Z68" s="240"/>
      <c r="AA68" s="251"/>
    </row>
    <row r="69" spans="1:101" ht="15.75" customHeight="1">
      <c r="A69" s="239">
        <v>19</v>
      </c>
      <c r="B69" s="639" t="str">
        <f t="shared" si="0"/>
        <v/>
      </c>
      <c r="C69" s="640" t="str">
        <f>IF($C$26=TRUE,(Ⅴ２!B24),"表示不可")</f>
        <v>表示不可</v>
      </c>
      <c r="D69" s="641" t="str">
        <f>IF($C$26=TRUE,(Ⅴ２!C24),"表示不可")</f>
        <v>表示不可</v>
      </c>
      <c r="E69" s="641" t="str">
        <f>IF($C$26=TRUE,(Ⅴ２!D24),"表示不可")</f>
        <v>表示不可</v>
      </c>
      <c r="F69" s="642" t="str">
        <f>IF($C$26=TRUE,(Ⅴ２!E24),"表示不可")</f>
        <v>表示不可</v>
      </c>
      <c r="G69" s="742" t="str">
        <f>IF($C$26=TRUE,(Ⅴ２!F24),"表示不可")</f>
        <v>表示不可</v>
      </c>
      <c r="H69" s="732" t="str">
        <f t="shared" si="1"/>
        <v/>
      </c>
      <c r="I69" s="732" t="str">
        <f>IF($C$26=TRUE,(Ⅴ２!H24),"表示不可")</f>
        <v>表示不可</v>
      </c>
      <c r="J69" s="729" t="str">
        <f>IF($C$26=TRUE,(Ⅴ２!I24),"表示不可")</f>
        <v>表示不可</v>
      </c>
      <c r="K69" s="730" t="str">
        <f>IF($C$26=TRUE,(Ⅴ２!J24),"表示不可")</f>
        <v>表示不可</v>
      </c>
      <c r="L69" s="730" t="str">
        <f t="shared" si="2"/>
        <v/>
      </c>
      <c r="M69" s="730" t="str">
        <f>IF($C$26=TRUE,(Ⅴ２!L24),"表示不可")</f>
        <v>表示不可</v>
      </c>
      <c r="N69" s="731" t="str">
        <f>IF($C$26=TRUE,(Ⅴ２!M24),"表示不可")</f>
        <v>表示不可</v>
      </c>
      <c r="O69" s="731" t="str">
        <f>IF($C$26=TRUE,(Ⅴ２!N24),"表示不可")</f>
        <v>表示不可</v>
      </c>
      <c r="P69" s="731" t="str">
        <f>IF($C$26=TRUE,(Ⅴ２!O24),"表示不可")</f>
        <v>表示不可</v>
      </c>
      <c r="Q69" s="729" t="str">
        <f>IF($C$26=TRUE,(Ⅴ２!P24),"表示不可")</f>
        <v>表示不可</v>
      </c>
      <c r="R69" s="749"/>
      <c r="S69" s="749"/>
      <c r="T69" s="749"/>
      <c r="U69" s="751"/>
      <c r="Y69" s="258"/>
      <c r="Z69" s="240"/>
      <c r="AA69" s="251"/>
    </row>
    <row r="70" spans="1:101" ht="15.75" customHeight="1" thickBot="1">
      <c r="A70" s="239">
        <v>20</v>
      </c>
      <c r="B70" s="651" t="str">
        <f t="shared" si="0"/>
        <v/>
      </c>
      <c r="C70" s="652" t="str">
        <f>IF($C$26=TRUE,(Ⅴ２!B25),"表示不可")</f>
        <v>表示不可</v>
      </c>
      <c r="D70" s="653" t="str">
        <f>IF($C$26=TRUE,(Ⅴ２!C25),"表示不可")</f>
        <v>表示不可</v>
      </c>
      <c r="E70" s="653" t="str">
        <f>IF($C$26=TRUE,(Ⅴ２!D25),"表示不可")</f>
        <v>表示不可</v>
      </c>
      <c r="F70" s="654" t="str">
        <f>IF($C$26=TRUE,(Ⅴ２!E25),"表示不可")</f>
        <v>表示不可</v>
      </c>
      <c r="G70" s="745" t="str">
        <f>IF($C$26=TRUE,(Ⅴ２!F25),"表示不可")</f>
        <v>表示不可</v>
      </c>
      <c r="H70" s="732" t="str">
        <f t="shared" si="1"/>
        <v/>
      </c>
      <c r="I70" s="732" t="str">
        <f>IF($C$26=TRUE,(Ⅴ２!H25),"表示不可")</f>
        <v>表示不可</v>
      </c>
      <c r="J70" s="729" t="str">
        <f>IF($C$26=TRUE,(Ⅴ２!I25),"表示不可")</f>
        <v>表示不可</v>
      </c>
      <c r="K70" s="730" t="str">
        <f>IF($C$26=TRUE,(Ⅴ２!J25),"表示不可")</f>
        <v>表示不可</v>
      </c>
      <c r="L70" s="730" t="str">
        <f t="shared" si="2"/>
        <v/>
      </c>
      <c r="M70" s="730" t="str">
        <f>IF($C$26=TRUE,(Ⅴ２!L25),"表示不可")</f>
        <v>表示不可</v>
      </c>
      <c r="N70" s="731" t="str">
        <f>IF($C$26=TRUE,(Ⅴ２!M25),"表示不可")</f>
        <v>表示不可</v>
      </c>
      <c r="O70" s="731" t="str">
        <f>IF($C$26=TRUE,(Ⅴ２!N25),"表示不可")</f>
        <v>表示不可</v>
      </c>
      <c r="P70" s="731" t="str">
        <f>IF($C$26=TRUE,(Ⅴ２!O25),"表示不可")</f>
        <v>表示不可</v>
      </c>
      <c r="Q70" s="729" t="str">
        <f>IF($C$26=TRUE,(Ⅴ２!P25),"表示不可")</f>
        <v>表示不可</v>
      </c>
      <c r="R70" s="749"/>
      <c r="S70" s="749"/>
      <c r="T70" s="749"/>
      <c r="U70" s="751"/>
      <c r="Y70" s="258"/>
      <c r="Z70" s="240"/>
      <c r="AA70" s="251"/>
    </row>
    <row r="71" spans="1:101" ht="15.75" customHeight="1">
      <c r="A71" s="239">
        <v>21</v>
      </c>
      <c r="B71" s="655" t="str">
        <f>IF($C$4="", "",$C$4)</f>
        <v/>
      </c>
      <c r="C71" s="640" t="str">
        <f>IF($C$26=TRUE,(Ⅴ２!B26),"表示不可")</f>
        <v>表示不可</v>
      </c>
      <c r="D71" s="641" t="str">
        <f>IF($C$26=TRUE,(Ⅴ２!C26),"表示不可")</f>
        <v>表示不可</v>
      </c>
      <c r="E71" s="641" t="str">
        <f>IF($C$26=TRUE,(Ⅴ２!D26),"表示不可")</f>
        <v>表示不可</v>
      </c>
      <c r="F71" s="642" t="str">
        <f>IF($C$26=TRUE,(Ⅴ２!E26),"表示不可")</f>
        <v>表示不可</v>
      </c>
      <c r="G71" s="744" t="str">
        <f>IF($C$26=TRUE,(Ⅴ２!F26),"表示不可")</f>
        <v>表示不可</v>
      </c>
      <c r="H71" s="732" t="str">
        <f>IF(C71="アナウンス","記入→","")</f>
        <v/>
      </c>
      <c r="I71" s="732" t="str">
        <f>IF($C$26=TRUE,(Ⅴ２!H26),"表示不可")</f>
        <v>表示不可</v>
      </c>
      <c r="J71" s="729" t="str">
        <f>IF($C$26=TRUE,(Ⅴ２!I26),"表示不可")</f>
        <v>表示不可</v>
      </c>
      <c r="K71" s="730" t="str">
        <f>IF($C$26=TRUE,(Ⅴ２!J26),"表示不可")</f>
        <v>表示不可</v>
      </c>
      <c r="L71" s="730" t="str">
        <f>IF(C71="朗読","記入→","")</f>
        <v/>
      </c>
      <c r="M71" s="730" t="str">
        <f>IF($C$26=TRUE,(Ⅴ２!L26),"表示不可")</f>
        <v>表示不可</v>
      </c>
      <c r="N71" s="731" t="str">
        <f>IF($C$26=TRUE,(Ⅴ２!M26),"表示不可")</f>
        <v>表示不可</v>
      </c>
      <c r="O71" s="731" t="str">
        <f>IF($C$26=TRUE,(Ⅴ２!N26),"表示不可")</f>
        <v>表示不可</v>
      </c>
      <c r="P71" s="731" t="str">
        <f>IF($C$26=TRUE,(Ⅴ２!O26),"表示不可")</f>
        <v>表示不可</v>
      </c>
      <c r="Q71" s="729" t="str">
        <f>IF($C$26=TRUE,(Ⅴ２!P26),"表示不可")</f>
        <v>表示不可</v>
      </c>
      <c r="R71" s="749"/>
      <c r="S71" s="749"/>
      <c r="T71" s="750"/>
      <c r="U71" s="751"/>
      <c r="Y71" s="240"/>
      <c r="Z71" s="240"/>
      <c r="AA71" s="251"/>
    </row>
    <row r="72" spans="1:101" ht="15.75" customHeight="1">
      <c r="A72" s="239">
        <v>22</v>
      </c>
      <c r="B72" s="655" t="str">
        <f t="shared" ref="B72:B90" si="3">IF($C$4="", "",$C$4)</f>
        <v/>
      </c>
      <c r="C72" s="640" t="str">
        <f>IF($C$26=TRUE,(Ⅴ２!B27),"表示不可")</f>
        <v>表示不可</v>
      </c>
      <c r="D72" s="641" t="str">
        <f>IF($C$26=TRUE,(Ⅴ２!C27),"表示不可")</f>
        <v>表示不可</v>
      </c>
      <c r="E72" s="641" t="str">
        <f>IF($C$26=TRUE,(Ⅴ２!D27),"表示不可")</f>
        <v>表示不可</v>
      </c>
      <c r="F72" s="642" t="str">
        <f>IF($C$26=TRUE,(Ⅴ２!E27),"表示不可")</f>
        <v>表示不可</v>
      </c>
      <c r="G72" s="742" t="str">
        <f>IF($C$26=TRUE,(Ⅴ２!F27),"表示不可")</f>
        <v>表示不可</v>
      </c>
      <c r="H72" s="732" t="str">
        <f t="shared" ref="H72:H90" si="4">IF(C72="アナウンス","記入→","")</f>
        <v/>
      </c>
      <c r="I72" s="732" t="str">
        <f>IF($C$26=TRUE,(Ⅴ２!H27),"表示不可")</f>
        <v>表示不可</v>
      </c>
      <c r="J72" s="729" t="str">
        <f>IF($C$26=TRUE,(Ⅴ２!I27),"表示不可")</f>
        <v>表示不可</v>
      </c>
      <c r="K72" s="730" t="str">
        <f>IF($C$26=TRUE,(Ⅴ２!J27),"表示不可")</f>
        <v>表示不可</v>
      </c>
      <c r="L72" s="730" t="str">
        <f t="shared" ref="L72:L90" si="5">IF(C72="朗読","記入→","")</f>
        <v/>
      </c>
      <c r="M72" s="730" t="str">
        <f>IF($C$26=TRUE,(Ⅴ２!L27),"表示不可")</f>
        <v>表示不可</v>
      </c>
      <c r="N72" s="731" t="str">
        <f>IF($C$26=TRUE,(Ⅴ２!M27),"表示不可")</f>
        <v>表示不可</v>
      </c>
      <c r="O72" s="731" t="str">
        <f>IF($C$26=TRUE,(Ⅴ２!N27),"表示不可")</f>
        <v>表示不可</v>
      </c>
      <c r="P72" s="731" t="str">
        <f>IF($C$26=TRUE,(Ⅴ２!O27),"表示不可")</f>
        <v>表示不可</v>
      </c>
      <c r="Q72" s="729" t="str">
        <f>IF($C$26=TRUE,(Ⅴ２!P27),"表示不可")</f>
        <v>表示不可</v>
      </c>
      <c r="R72" s="749"/>
      <c r="S72" s="749"/>
      <c r="T72" s="750"/>
      <c r="U72" s="751"/>
      <c r="Y72" s="240"/>
      <c r="AA72" s="251"/>
    </row>
    <row r="73" spans="1:101" s="544" customFormat="1" ht="15.75" customHeight="1">
      <c r="A73" s="239">
        <v>23</v>
      </c>
      <c r="B73" s="655" t="str">
        <f t="shared" si="3"/>
        <v/>
      </c>
      <c r="C73" s="640" t="str">
        <f>IF($C$26=TRUE,(Ⅴ２!B28),"表示不可")</f>
        <v>表示不可</v>
      </c>
      <c r="D73" s="641" t="str">
        <f>IF($C$26=TRUE,(Ⅴ２!C28),"表示不可")</f>
        <v>表示不可</v>
      </c>
      <c r="E73" s="641" t="str">
        <f>IF($C$26=TRUE,(Ⅴ２!D28),"表示不可")</f>
        <v>表示不可</v>
      </c>
      <c r="F73" s="642" t="str">
        <f>IF($C$26=TRUE,(Ⅴ２!E28),"表示不可")</f>
        <v>表示不可</v>
      </c>
      <c r="G73" s="742" t="str">
        <f>IF($C$26=TRUE,(Ⅴ２!F28),"表示不可")</f>
        <v>表示不可</v>
      </c>
      <c r="H73" s="732" t="str">
        <f t="shared" si="4"/>
        <v/>
      </c>
      <c r="I73" s="732" t="str">
        <f>IF($C$26=TRUE,(Ⅴ２!H28),"表示不可")</f>
        <v>表示不可</v>
      </c>
      <c r="J73" s="729" t="str">
        <f>IF($C$26=TRUE,(Ⅴ２!I28),"表示不可")</f>
        <v>表示不可</v>
      </c>
      <c r="K73" s="730" t="str">
        <f>IF($C$26=TRUE,(Ⅴ２!J28),"表示不可")</f>
        <v>表示不可</v>
      </c>
      <c r="L73" s="730" t="str">
        <f t="shared" si="5"/>
        <v/>
      </c>
      <c r="M73" s="730" t="str">
        <f>IF($C$26=TRUE,(Ⅴ２!L28),"表示不可")</f>
        <v>表示不可</v>
      </c>
      <c r="N73" s="731" t="str">
        <f>IF($C$26=TRUE,(Ⅴ２!M28),"表示不可")</f>
        <v>表示不可</v>
      </c>
      <c r="O73" s="731" t="str">
        <f>IF($C$26=TRUE,(Ⅴ２!N28),"表示不可")</f>
        <v>表示不可</v>
      </c>
      <c r="P73" s="731" t="str">
        <f>IF($C$26=TRUE,(Ⅴ２!O28),"表示不可")</f>
        <v>表示不可</v>
      </c>
      <c r="Q73" s="729" t="str">
        <f>IF($C$26=TRUE,(Ⅴ２!P28),"表示不可")</f>
        <v>表示不可</v>
      </c>
      <c r="R73" s="749"/>
      <c r="S73" s="749"/>
      <c r="T73" s="750"/>
      <c r="U73" s="751"/>
      <c r="V73" s="239"/>
      <c r="W73" s="239"/>
      <c r="X73" s="240"/>
      <c r="Y73" s="240"/>
      <c r="Z73" s="242"/>
      <c r="AA73" s="251"/>
      <c r="AB73" s="244"/>
      <c r="AC73" s="231"/>
      <c r="AD73" s="231"/>
      <c r="AE73" s="231"/>
      <c r="AF73" s="231"/>
      <c r="AG73" s="231"/>
      <c r="AH73" s="231"/>
      <c r="AI73" s="231"/>
      <c r="AJ73" s="231"/>
      <c r="AK73" s="231"/>
      <c r="AL73" s="240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</row>
    <row r="74" spans="1:101" ht="15.75" customHeight="1">
      <c r="A74" s="239">
        <v>24</v>
      </c>
      <c r="B74" s="655" t="str">
        <f t="shared" si="3"/>
        <v/>
      </c>
      <c r="C74" s="640" t="str">
        <f>IF($C$26=TRUE,(Ⅴ２!B29),"表示不可")</f>
        <v>表示不可</v>
      </c>
      <c r="D74" s="641" t="str">
        <f>IF($C$26=TRUE,(Ⅴ２!C29),"表示不可")</f>
        <v>表示不可</v>
      </c>
      <c r="E74" s="641" t="str">
        <f>IF($C$26=TRUE,(Ⅴ２!D29),"表示不可")</f>
        <v>表示不可</v>
      </c>
      <c r="F74" s="642" t="str">
        <f>IF($C$26=TRUE,(Ⅴ２!E29),"表示不可")</f>
        <v>表示不可</v>
      </c>
      <c r="G74" s="742" t="str">
        <f>IF($C$26=TRUE,(Ⅴ２!F29),"表示不可")</f>
        <v>表示不可</v>
      </c>
      <c r="H74" s="732" t="str">
        <f t="shared" si="4"/>
        <v/>
      </c>
      <c r="I74" s="732" t="str">
        <f>IF($C$26=TRUE,(Ⅴ２!H29),"表示不可")</f>
        <v>表示不可</v>
      </c>
      <c r="J74" s="729" t="str">
        <f>IF($C$26=TRUE,(Ⅴ２!I29),"表示不可")</f>
        <v>表示不可</v>
      </c>
      <c r="K74" s="730" t="str">
        <f>IF($C$26=TRUE,(Ⅴ２!J29),"表示不可")</f>
        <v>表示不可</v>
      </c>
      <c r="L74" s="730" t="str">
        <f t="shared" si="5"/>
        <v/>
      </c>
      <c r="M74" s="730" t="str">
        <f>IF($C$26=TRUE,(Ⅴ２!L29),"表示不可")</f>
        <v>表示不可</v>
      </c>
      <c r="N74" s="731" t="str">
        <f>IF($C$26=TRUE,(Ⅴ２!M29),"表示不可")</f>
        <v>表示不可</v>
      </c>
      <c r="O74" s="731" t="str">
        <f>IF($C$26=TRUE,(Ⅴ２!N29),"表示不可")</f>
        <v>表示不可</v>
      </c>
      <c r="P74" s="731" t="str">
        <f>IF($C$26=TRUE,(Ⅴ２!O29),"表示不可")</f>
        <v>表示不可</v>
      </c>
      <c r="Q74" s="729" t="str">
        <f>IF($C$26=TRUE,(Ⅴ２!P29),"表示不可")</f>
        <v>表示不可</v>
      </c>
      <c r="R74" s="749"/>
      <c r="S74" s="749"/>
      <c r="T74" s="750"/>
      <c r="U74" s="752"/>
      <c r="X74" s="485"/>
      <c r="Y74" s="485"/>
      <c r="AA74" s="251"/>
    </row>
    <row r="75" spans="1:101" ht="15.75" customHeight="1" thickBot="1">
      <c r="A75" s="239">
        <v>25</v>
      </c>
      <c r="B75" s="656" t="str">
        <f t="shared" si="3"/>
        <v/>
      </c>
      <c r="C75" s="644" t="str">
        <f>IF($C$26=TRUE,(Ⅴ２!B30),"表示不可")</f>
        <v>表示不可</v>
      </c>
      <c r="D75" s="645" t="str">
        <f>IF($C$26=TRUE,(Ⅴ２!C30),"表示不可")</f>
        <v>表示不可</v>
      </c>
      <c r="E75" s="645" t="str">
        <f>IF($C$26=TRUE,(Ⅴ２!D30),"表示不可")</f>
        <v>表示不可</v>
      </c>
      <c r="F75" s="646" t="str">
        <f>IF($C$26=TRUE,(Ⅴ２!E30),"表示不可")</f>
        <v>表示不可</v>
      </c>
      <c r="G75" s="743" t="str">
        <f>IF($C$26=TRUE,(Ⅴ２!F30),"表示不可")</f>
        <v>表示不可</v>
      </c>
      <c r="H75" s="732" t="str">
        <f t="shared" si="4"/>
        <v/>
      </c>
      <c r="I75" s="732" t="str">
        <f>IF($C$26=TRUE,(Ⅴ２!H30),"表示不可")</f>
        <v>表示不可</v>
      </c>
      <c r="J75" s="729" t="str">
        <f>IF($C$26=TRUE,(Ⅴ２!I30),"表示不可")</f>
        <v>表示不可</v>
      </c>
      <c r="K75" s="730" t="str">
        <f>IF($C$26=TRUE,(Ⅴ２!J30),"表示不可")</f>
        <v>表示不可</v>
      </c>
      <c r="L75" s="730" t="str">
        <f t="shared" si="5"/>
        <v/>
      </c>
      <c r="M75" s="730" t="str">
        <f>IF($C$26=TRUE,(Ⅴ２!L30),"表示不可")</f>
        <v>表示不可</v>
      </c>
      <c r="N75" s="731" t="str">
        <f>IF($C$26=TRUE,(Ⅴ２!M30),"表示不可")</f>
        <v>表示不可</v>
      </c>
      <c r="O75" s="731" t="str">
        <f>IF($C$26=TRUE,(Ⅴ２!N30),"表示不可")</f>
        <v>表示不可</v>
      </c>
      <c r="P75" s="731" t="str">
        <f>IF($C$26=TRUE,(Ⅴ２!O30),"表示不可")</f>
        <v>表示不可</v>
      </c>
      <c r="Q75" s="729" t="str">
        <f>IF($C$26=TRUE,(Ⅴ２!P30),"表示不可")</f>
        <v>表示不可</v>
      </c>
      <c r="R75" s="749"/>
      <c r="S75" s="749"/>
      <c r="T75" s="750"/>
      <c r="U75" s="751"/>
      <c r="Y75" s="240"/>
      <c r="AA75" s="251"/>
    </row>
    <row r="76" spans="1:101" s="252" customFormat="1" ht="15.75" customHeight="1">
      <c r="A76" s="239">
        <v>26</v>
      </c>
      <c r="B76" s="657" t="str">
        <f t="shared" si="3"/>
        <v/>
      </c>
      <c r="C76" s="648" t="str">
        <f>IF($C$26=TRUE,(Ⅴ２!B31),"表示不可")</f>
        <v>表示不可</v>
      </c>
      <c r="D76" s="649" t="str">
        <f>IF($C$26=TRUE,(Ⅴ２!C31),"表示不可")</f>
        <v>表示不可</v>
      </c>
      <c r="E76" s="649" t="str">
        <f>IF($C$26=TRUE,(Ⅴ２!D31),"表示不可")</f>
        <v>表示不可</v>
      </c>
      <c r="F76" s="650" t="str">
        <f>IF($C$26=TRUE,(Ⅴ２!E31),"表示不可")</f>
        <v>表示不可</v>
      </c>
      <c r="G76" s="744" t="str">
        <f>IF($C$26=TRUE,(Ⅴ２!F31),"表示不可")</f>
        <v>表示不可</v>
      </c>
      <c r="H76" s="732" t="str">
        <f t="shared" si="4"/>
        <v/>
      </c>
      <c r="I76" s="732" t="str">
        <f>IF($C$26=TRUE,(Ⅴ２!H31),"表示不可")</f>
        <v>表示不可</v>
      </c>
      <c r="J76" s="729" t="str">
        <f>IF($C$26=TRUE,(Ⅴ２!I31),"表示不可")</f>
        <v>表示不可</v>
      </c>
      <c r="K76" s="730" t="str">
        <f>IF($C$26=TRUE,(Ⅴ２!J31),"表示不可")</f>
        <v>表示不可</v>
      </c>
      <c r="L76" s="730" t="str">
        <f t="shared" si="5"/>
        <v/>
      </c>
      <c r="M76" s="730" t="str">
        <f>IF($C$26=TRUE,(Ⅴ２!L31),"表示不可")</f>
        <v>表示不可</v>
      </c>
      <c r="N76" s="731" t="str">
        <f>IF($C$26=TRUE,(Ⅴ２!M31),"表示不可")</f>
        <v>表示不可</v>
      </c>
      <c r="O76" s="731" t="str">
        <f>IF($C$26=TRUE,(Ⅴ２!N31),"表示不可")</f>
        <v>表示不可</v>
      </c>
      <c r="P76" s="731" t="str">
        <f>IF($C$26=TRUE,(Ⅴ２!O31),"表示不可")</f>
        <v>表示不可</v>
      </c>
      <c r="Q76" s="729" t="str">
        <f>IF($C$26=TRUE,(Ⅴ２!P31),"表示不可")</f>
        <v>表示不可</v>
      </c>
      <c r="R76" s="749"/>
      <c r="S76" s="749"/>
      <c r="T76" s="750"/>
      <c r="U76" s="751"/>
      <c r="V76" s="239"/>
      <c r="W76" s="239"/>
      <c r="X76" s="240"/>
      <c r="Y76" s="240"/>
      <c r="Z76" s="242"/>
      <c r="AA76" s="251"/>
      <c r="AB76" s="244"/>
      <c r="AC76" s="231"/>
      <c r="AD76" s="231"/>
      <c r="AE76" s="231"/>
      <c r="AF76" s="231"/>
      <c r="AG76" s="231"/>
      <c r="AH76" s="231"/>
      <c r="AI76" s="231"/>
      <c r="AJ76" s="231"/>
      <c r="AK76" s="231"/>
      <c r="AL76" s="240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</row>
    <row r="77" spans="1:101" s="252" customFormat="1" ht="15.75" customHeight="1">
      <c r="A77" s="239">
        <v>27</v>
      </c>
      <c r="B77" s="655" t="str">
        <f t="shared" si="3"/>
        <v/>
      </c>
      <c r="C77" s="640" t="str">
        <f>IF($C$26=TRUE,(Ⅴ２!B32),"表示不可")</f>
        <v>表示不可</v>
      </c>
      <c r="D77" s="641" t="str">
        <f>IF($C$26=TRUE,(Ⅴ２!C32),"表示不可")</f>
        <v>表示不可</v>
      </c>
      <c r="E77" s="641" t="str">
        <f>IF($C$26=TRUE,(Ⅴ２!D32),"表示不可")</f>
        <v>表示不可</v>
      </c>
      <c r="F77" s="642" t="str">
        <f>IF($C$26=TRUE,(Ⅴ２!E32),"表示不可")</f>
        <v>表示不可</v>
      </c>
      <c r="G77" s="742" t="str">
        <f>IF($C$26=TRUE,(Ⅴ２!F32),"表示不可")</f>
        <v>表示不可</v>
      </c>
      <c r="H77" s="732" t="str">
        <f t="shared" si="4"/>
        <v/>
      </c>
      <c r="I77" s="732" t="str">
        <f>IF($C$26=TRUE,(Ⅴ２!H32),"表示不可")</f>
        <v>表示不可</v>
      </c>
      <c r="J77" s="729" t="str">
        <f>IF($C$26=TRUE,(Ⅴ２!I32),"表示不可")</f>
        <v>表示不可</v>
      </c>
      <c r="K77" s="730" t="str">
        <f>IF($C$26=TRUE,(Ⅴ２!J32),"表示不可")</f>
        <v>表示不可</v>
      </c>
      <c r="L77" s="730" t="str">
        <f t="shared" si="5"/>
        <v/>
      </c>
      <c r="M77" s="730" t="str">
        <f>IF($C$26=TRUE,(Ⅴ２!L32),"表示不可")</f>
        <v>表示不可</v>
      </c>
      <c r="N77" s="731" t="str">
        <f>IF($C$26=TRUE,(Ⅴ２!M32),"表示不可")</f>
        <v>表示不可</v>
      </c>
      <c r="O77" s="731" t="str">
        <f>IF($C$26=TRUE,(Ⅴ２!N32),"表示不可")</f>
        <v>表示不可</v>
      </c>
      <c r="P77" s="731" t="str">
        <f>IF($C$26=TRUE,(Ⅴ２!O32),"表示不可")</f>
        <v>表示不可</v>
      </c>
      <c r="Q77" s="729" t="str">
        <f>IF($C$26=TRUE,(Ⅴ２!P32),"表示不可")</f>
        <v>表示不可</v>
      </c>
      <c r="R77" s="749"/>
      <c r="S77" s="749"/>
      <c r="T77" s="750"/>
      <c r="U77" s="752"/>
      <c r="V77" s="239"/>
      <c r="W77" s="239"/>
      <c r="X77" s="485"/>
      <c r="Y77" s="485"/>
      <c r="Z77" s="242"/>
      <c r="AA77" s="251"/>
      <c r="AB77" s="244"/>
      <c r="AC77" s="231"/>
      <c r="AD77" s="231"/>
      <c r="AE77" s="231"/>
      <c r="AF77" s="231"/>
      <c r="AG77" s="231"/>
      <c r="AH77" s="231"/>
      <c r="AI77" s="231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</row>
    <row r="78" spans="1:101" s="252" customFormat="1" ht="15.75" customHeight="1">
      <c r="A78" s="239">
        <v>28</v>
      </c>
      <c r="B78" s="655" t="str">
        <f t="shared" si="3"/>
        <v/>
      </c>
      <c r="C78" s="640" t="str">
        <f>IF($C$26=TRUE,(Ⅴ２!B33),"表示不可")</f>
        <v>表示不可</v>
      </c>
      <c r="D78" s="641" t="str">
        <f>IF($C$26=TRUE,(Ⅴ２!C33),"表示不可")</f>
        <v>表示不可</v>
      </c>
      <c r="E78" s="641" t="str">
        <f>IF($C$26=TRUE,(Ⅴ２!D33),"表示不可")</f>
        <v>表示不可</v>
      </c>
      <c r="F78" s="642" t="str">
        <f>IF($C$26=TRUE,(Ⅴ２!E33),"表示不可")</f>
        <v>表示不可</v>
      </c>
      <c r="G78" s="742" t="str">
        <f>IF($C$26=TRUE,(Ⅴ２!F33),"表示不可")</f>
        <v>表示不可</v>
      </c>
      <c r="H78" s="732" t="str">
        <f t="shared" si="4"/>
        <v/>
      </c>
      <c r="I78" s="732" t="str">
        <f>IF($C$26=TRUE,(Ⅴ２!H33),"表示不可")</f>
        <v>表示不可</v>
      </c>
      <c r="J78" s="729" t="str">
        <f>IF($C$26=TRUE,(Ⅴ２!I33),"表示不可")</f>
        <v>表示不可</v>
      </c>
      <c r="K78" s="730" t="str">
        <f>IF($C$26=TRUE,(Ⅴ２!J33),"表示不可")</f>
        <v>表示不可</v>
      </c>
      <c r="L78" s="730" t="str">
        <f t="shared" si="5"/>
        <v/>
      </c>
      <c r="M78" s="730" t="str">
        <f>IF($C$26=TRUE,(Ⅴ２!L33),"表示不可")</f>
        <v>表示不可</v>
      </c>
      <c r="N78" s="731" t="str">
        <f>IF($C$26=TRUE,(Ⅴ２!M33),"表示不可")</f>
        <v>表示不可</v>
      </c>
      <c r="O78" s="731" t="str">
        <f>IF($C$26=TRUE,(Ⅴ２!N33),"表示不可")</f>
        <v>表示不可</v>
      </c>
      <c r="P78" s="731" t="str">
        <f>IF($C$26=TRUE,(Ⅴ２!O33),"表示不可")</f>
        <v>表示不可</v>
      </c>
      <c r="Q78" s="729" t="str">
        <f>IF($C$26=TRUE,(Ⅴ２!P33),"表示不可")</f>
        <v>表示不可</v>
      </c>
      <c r="R78" s="749"/>
      <c r="S78" s="749"/>
      <c r="T78" s="750"/>
      <c r="U78" s="751"/>
      <c r="V78" s="239"/>
      <c r="W78" s="239"/>
      <c r="X78" s="240"/>
      <c r="Y78" s="240"/>
      <c r="Z78" s="242"/>
      <c r="AA78" s="251"/>
      <c r="AB78" s="244"/>
      <c r="AC78" s="231"/>
      <c r="AD78" s="231"/>
      <c r="AE78" s="231"/>
      <c r="AF78" s="231"/>
      <c r="AG78" s="231"/>
      <c r="AH78" s="231"/>
      <c r="AI78" s="231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</row>
    <row r="79" spans="1:101" s="252" customFormat="1" ht="15.75" customHeight="1">
      <c r="A79" s="239">
        <v>29</v>
      </c>
      <c r="B79" s="655" t="str">
        <f t="shared" si="3"/>
        <v/>
      </c>
      <c r="C79" s="640" t="str">
        <f>IF($C$26=TRUE,(Ⅴ２!B34),"表示不可")</f>
        <v>表示不可</v>
      </c>
      <c r="D79" s="641" t="str">
        <f>IF($C$26=TRUE,(Ⅴ２!C34),"表示不可")</f>
        <v>表示不可</v>
      </c>
      <c r="E79" s="641" t="str">
        <f>IF($C$26=TRUE,(Ⅴ２!D34),"表示不可")</f>
        <v>表示不可</v>
      </c>
      <c r="F79" s="642" t="str">
        <f>IF($C$26=TRUE,(Ⅴ２!E34),"表示不可")</f>
        <v>表示不可</v>
      </c>
      <c r="G79" s="742" t="str">
        <f>IF($C$26=TRUE,(Ⅴ２!F34),"表示不可")</f>
        <v>表示不可</v>
      </c>
      <c r="H79" s="732" t="str">
        <f t="shared" si="4"/>
        <v/>
      </c>
      <c r="I79" s="732" t="str">
        <f>IF($C$26=TRUE,(Ⅴ２!H34),"表示不可")</f>
        <v>表示不可</v>
      </c>
      <c r="J79" s="729" t="str">
        <f>IF($C$26=TRUE,(Ⅴ２!I34),"表示不可")</f>
        <v>表示不可</v>
      </c>
      <c r="K79" s="730" t="str">
        <f>IF($C$26=TRUE,(Ⅴ２!J34),"表示不可")</f>
        <v>表示不可</v>
      </c>
      <c r="L79" s="730" t="str">
        <f t="shared" si="5"/>
        <v/>
      </c>
      <c r="M79" s="730" t="str">
        <f>IF($C$26=TRUE,(Ⅴ２!L34),"表示不可")</f>
        <v>表示不可</v>
      </c>
      <c r="N79" s="731" t="str">
        <f>IF($C$26=TRUE,(Ⅴ２!M34),"表示不可")</f>
        <v>表示不可</v>
      </c>
      <c r="O79" s="731" t="str">
        <f>IF($C$26=TRUE,(Ⅴ２!N34),"表示不可")</f>
        <v>表示不可</v>
      </c>
      <c r="P79" s="731" t="str">
        <f>IF($C$26=TRUE,(Ⅴ２!O34),"表示不可")</f>
        <v>表示不可</v>
      </c>
      <c r="Q79" s="729" t="str">
        <f>IF($C$26=TRUE,(Ⅴ２!P34),"表示不可")</f>
        <v>表示不可</v>
      </c>
      <c r="R79" s="749"/>
      <c r="S79" s="749"/>
      <c r="T79" s="750"/>
      <c r="U79" s="751"/>
      <c r="V79" s="239"/>
      <c r="W79" s="239"/>
      <c r="X79" s="240"/>
      <c r="Y79" s="240"/>
      <c r="Z79" s="242"/>
      <c r="AA79" s="251"/>
      <c r="AB79" s="244"/>
      <c r="AC79" s="231"/>
      <c r="AD79" s="231"/>
      <c r="AE79" s="231"/>
      <c r="AF79" s="231"/>
      <c r="AG79" s="231"/>
      <c r="AH79" s="231"/>
      <c r="AI79" s="231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</row>
    <row r="80" spans="1:101" s="252" customFormat="1" ht="15.75" customHeight="1" thickBot="1">
      <c r="A80" s="239">
        <v>30</v>
      </c>
      <c r="B80" s="658" t="str">
        <f t="shared" si="3"/>
        <v/>
      </c>
      <c r="C80" s="652" t="str">
        <f>IF($C$26=TRUE,(Ⅴ２!B35),"表示不可")</f>
        <v>表示不可</v>
      </c>
      <c r="D80" s="653" t="str">
        <f>IF($C$26=TRUE,(Ⅴ２!C35),"表示不可")</f>
        <v>表示不可</v>
      </c>
      <c r="E80" s="653" t="str">
        <f>IF($C$26=TRUE,(Ⅴ２!D35),"表示不可")</f>
        <v>表示不可</v>
      </c>
      <c r="F80" s="654" t="str">
        <f>IF($C$26=TRUE,(Ⅴ２!E35),"表示不可")</f>
        <v>表示不可</v>
      </c>
      <c r="G80" s="745" t="str">
        <f>IF($C$26=TRUE,(Ⅴ２!F35),"表示不可")</f>
        <v>表示不可</v>
      </c>
      <c r="H80" s="732" t="str">
        <f t="shared" si="4"/>
        <v/>
      </c>
      <c r="I80" s="732" t="str">
        <f>IF($C$26=TRUE,(Ⅴ２!H35),"表示不可")</f>
        <v>表示不可</v>
      </c>
      <c r="J80" s="729" t="str">
        <f>IF($C$26=TRUE,(Ⅴ２!I35),"表示不可")</f>
        <v>表示不可</v>
      </c>
      <c r="K80" s="730" t="str">
        <f>IF($C$26=TRUE,(Ⅴ２!J35),"表示不可")</f>
        <v>表示不可</v>
      </c>
      <c r="L80" s="730" t="str">
        <f t="shared" si="5"/>
        <v/>
      </c>
      <c r="M80" s="730" t="str">
        <f>IF($C$26=TRUE,(Ⅴ２!L35),"表示不可")</f>
        <v>表示不可</v>
      </c>
      <c r="N80" s="731" t="str">
        <f>IF($C$26=TRUE,(Ⅴ２!M35),"表示不可")</f>
        <v>表示不可</v>
      </c>
      <c r="O80" s="731" t="str">
        <f>IF($C$26=TRUE,(Ⅴ２!N35),"表示不可")</f>
        <v>表示不可</v>
      </c>
      <c r="P80" s="731" t="str">
        <f>IF($C$26=TRUE,(Ⅴ２!O35),"表示不可")</f>
        <v>表示不可</v>
      </c>
      <c r="Q80" s="729" t="str">
        <f>IF($C$26=TRUE,(Ⅴ２!P35),"表示不可")</f>
        <v>表示不可</v>
      </c>
      <c r="R80" s="749"/>
      <c r="S80" s="749"/>
      <c r="T80" s="750"/>
      <c r="U80" s="751"/>
      <c r="V80" s="239"/>
      <c r="W80" s="239"/>
      <c r="X80" s="240"/>
      <c r="Y80" s="240"/>
      <c r="Z80" s="242"/>
      <c r="AA80" s="251"/>
      <c r="AB80" s="244"/>
      <c r="AC80" s="231"/>
      <c r="AD80" s="231"/>
      <c r="AE80" s="231"/>
      <c r="AF80" s="231"/>
      <c r="AG80" s="231"/>
      <c r="AH80" s="231"/>
      <c r="AI80" s="231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</row>
    <row r="81" spans="1:101" s="252" customFormat="1" ht="15.75" customHeight="1">
      <c r="A81" s="239">
        <v>31</v>
      </c>
      <c r="B81" s="655" t="str">
        <f t="shared" si="3"/>
        <v/>
      </c>
      <c r="C81" s="640" t="str">
        <f>IF($C$26=TRUE,(Ⅴ２!B36),"表示不可")</f>
        <v>表示不可</v>
      </c>
      <c r="D81" s="641" t="str">
        <f>IF($C$26=TRUE,(Ⅴ２!C36),"表示不可")</f>
        <v>表示不可</v>
      </c>
      <c r="E81" s="641" t="str">
        <f>IF($C$26=TRUE,(Ⅴ２!D36),"表示不可")</f>
        <v>表示不可</v>
      </c>
      <c r="F81" s="642" t="str">
        <f>IF($C$26=TRUE,(Ⅴ２!E36),"表示不可")</f>
        <v>表示不可</v>
      </c>
      <c r="G81" s="742" t="str">
        <f>IF($C$26=TRUE,(Ⅴ２!F36),"表示不可")</f>
        <v>表示不可</v>
      </c>
      <c r="H81" s="732" t="str">
        <f t="shared" si="4"/>
        <v/>
      </c>
      <c r="I81" s="732" t="str">
        <f>IF($C$26=TRUE,(Ⅴ２!H36),"表示不可")</f>
        <v>表示不可</v>
      </c>
      <c r="J81" s="729" t="str">
        <f>IF($C$26=TRUE,(Ⅴ２!I36),"表示不可")</f>
        <v>表示不可</v>
      </c>
      <c r="K81" s="730" t="str">
        <f>IF($C$26=TRUE,(Ⅴ２!J36),"表示不可")</f>
        <v>表示不可</v>
      </c>
      <c r="L81" s="730" t="str">
        <f t="shared" si="5"/>
        <v/>
      </c>
      <c r="M81" s="730" t="str">
        <f>IF($C$26=TRUE,(Ⅴ２!L36),"表示不可")</f>
        <v>表示不可</v>
      </c>
      <c r="N81" s="731" t="str">
        <f>IF($C$26=TRUE,(Ⅴ２!M36),"表示不可")</f>
        <v>表示不可</v>
      </c>
      <c r="O81" s="731" t="str">
        <f>IF($C$26=TRUE,(Ⅴ２!N36),"表示不可")</f>
        <v>表示不可</v>
      </c>
      <c r="P81" s="731" t="str">
        <f>IF($C$26=TRUE,(Ⅴ２!O36),"表示不可")</f>
        <v>表示不可</v>
      </c>
      <c r="Q81" s="729" t="str">
        <f>IF($C$26=TRUE,(Ⅴ２!P36),"表示不可")</f>
        <v>表示不可</v>
      </c>
      <c r="R81" s="749"/>
      <c r="S81" s="749"/>
      <c r="T81" s="750"/>
      <c r="U81" s="751"/>
      <c r="V81" s="239"/>
      <c r="W81" s="239"/>
      <c r="X81" s="240"/>
      <c r="Y81" s="240"/>
      <c r="Z81" s="242"/>
      <c r="AA81" s="251"/>
      <c r="AB81" s="244"/>
      <c r="AC81" s="231"/>
      <c r="AD81" s="231"/>
      <c r="AE81" s="231"/>
      <c r="AF81" s="231"/>
      <c r="AG81" s="231"/>
      <c r="AH81" s="231"/>
      <c r="AI81" s="23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</row>
    <row r="82" spans="1:101" s="252" customFormat="1" ht="15.75" customHeight="1">
      <c r="A82" s="239">
        <v>32</v>
      </c>
      <c r="B82" s="655" t="str">
        <f t="shared" si="3"/>
        <v/>
      </c>
      <c r="C82" s="640" t="str">
        <f>IF($C$26=TRUE,(Ⅴ２!B37),"表示不可")</f>
        <v>表示不可</v>
      </c>
      <c r="D82" s="641" t="str">
        <f>IF($C$26=TRUE,(Ⅴ２!C37),"表示不可")</f>
        <v>表示不可</v>
      </c>
      <c r="E82" s="641" t="str">
        <f>IF($C$26=TRUE,(Ⅴ２!D37),"表示不可")</f>
        <v>表示不可</v>
      </c>
      <c r="F82" s="642" t="str">
        <f>IF($C$26=TRUE,(Ⅴ２!E37),"表示不可")</f>
        <v>表示不可</v>
      </c>
      <c r="G82" s="742" t="str">
        <f>IF($C$26=TRUE,(Ⅴ２!F37),"表示不可")</f>
        <v>表示不可</v>
      </c>
      <c r="H82" s="732" t="str">
        <f t="shared" si="4"/>
        <v/>
      </c>
      <c r="I82" s="732" t="str">
        <f>IF($C$26=TRUE,(Ⅴ２!H37),"表示不可")</f>
        <v>表示不可</v>
      </c>
      <c r="J82" s="729" t="str">
        <f>IF($C$26=TRUE,(Ⅴ２!I37),"表示不可")</f>
        <v>表示不可</v>
      </c>
      <c r="K82" s="730" t="str">
        <f>IF($C$26=TRUE,(Ⅴ２!J37),"表示不可")</f>
        <v>表示不可</v>
      </c>
      <c r="L82" s="730" t="str">
        <f t="shared" si="5"/>
        <v/>
      </c>
      <c r="M82" s="730" t="str">
        <f>IF($C$26=TRUE,(Ⅴ２!L37),"表示不可")</f>
        <v>表示不可</v>
      </c>
      <c r="N82" s="731" t="str">
        <f>IF($C$26=TRUE,(Ⅴ２!M37),"表示不可")</f>
        <v>表示不可</v>
      </c>
      <c r="O82" s="731" t="str">
        <f>IF($C$26=TRUE,(Ⅴ２!N37),"表示不可")</f>
        <v>表示不可</v>
      </c>
      <c r="P82" s="731" t="str">
        <f>IF($C$26=TRUE,(Ⅴ２!O37),"表示不可")</f>
        <v>表示不可</v>
      </c>
      <c r="Q82" s="729" t="str">
        <f>IF($C$26=TRUE,(Ⅴ２!P37),"表示不可")</f>
        <v>表示不可</v>
      </c>
      <c r="R82" s="749"/>
      <c r="S82" s="749"/>
      <c r="T82" s="750"/>
      <c r="U82" s="752"/>
      <c r="V82" s="239"/>
      <c r="W82" s="239"/>
      <c r="X82" s="485"/>
      <c r="Y82" s="485"/>
      <c r="Z82" s="242"/>
      <c r="AA82" s="251"/>
      <c r="AB82" s="244"/>
      <c r="AC82" s="231"/>
      <c r="AD82" s="231"/>
      <c r="AE82" s="231"/>
      <c r="AF82" s="231"/>
      <c r="AG82" s="231"/>
      <c r="AH82" s="231"/>
      <c r="AI82" s="231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</row>
    <row r="83" spans="1:101" ht="15.75" customHeight="1">
      <c r="A83" s="239">
        <v>33</v>
      </c>
      <c r="B83" s="655" t="str">
        <f t="shared" si="3"/>
        <v/>
      </c>
      <c r="C83" s="640" t="str">
        <f>IF($C$26=TRUE,(Ⅴ２!B38),"表示不可")</f>
        <v>表示不可</v>
      </c>
      <c r="D83" s="641" t="str">
        <f>IF($C$26=TRUE,(Ⅴ２!C38),"表示不可")</f>
        <v>表示不可</v>
      </c>
      <c r="E83" s="641" t="str">
        <f>IF($C$26=TRUE,(Ⅴ２!D38),"表示不可")</f>
        <v>表示不可</v>
      </c>
      <c r="F83" s="642" t="str">
        <f>IF($C$26=TRUE,(Ⅴ２!E38),"表示不可")</f>
        <v>表示不可</v>
      </c>
      <c r="G83" s="742" t="str">
        <f>IF($C$26=TRUE,(Ⅴ２!F38),"表示不可")</f>
        <v>表示不可</v>
      </c>
      <c r="H83" s="732" t="str">
        <f t="shared" si="4"/>
        <v/>
      </c>
      <c r="I83" s="732" t="str">
        <f>IF($C$26=TRUE,(Ⅴ２!H38),"表示不可")</f>
        <v>表示不可</v>
      </c>
      <c r="J83" s="729" t="str">
        <f>IF($C$26=TRUE,(Ⅴ２!I38),"表示不可")</f>
        <v>表示不可</v>
      </c>
      <c r="K83" s="730" t="str">
        <f>IF($C$26=TRUE,(Ⅴ２!J38),"表示不可")</f>
        <v>表示不可</v>
      </c>
      <c r="L83" s="730" t="str">
        <f t="shared" si="5"/>
        <v/>
      </c>
      <c r="M83" s="730" t="str">
        <f>IF($C$26=TRUE,(Ⅴ２!L38),"表示不可")</f>
        <v>表示不可</v>
      </c>
      <c r="N83" s="731" t="str">
        <f>IF($C$26=TRUE,(Ⅴ２!M38),"表示不可")</f>
        <v>表示不可</v>
      </c>
      <c r="O83" s="731" t="str">
        <f>IF($C$26=TRUE,(Ⅴ２!N38),"表示不可")</f>
        <v>表示不可</v>
      </c>
      <c r="P83" s="731" t="str">
        <f>IF($C$26=TRUE,(Ⅴ２!O38),"表示不可")</f>
        <v>表示不可</v>
      </c>
      <c r="Q83" s="729" t="str">
        <f>IF($C$26=TRUE,(Ⅴ２!P38),"表示不可")</f>
        <v>表示不可</v>
      </c>
      <c r="R83" s="749"/>
      <c r="S83" s="749"/>
      <c r="T83" s="750"/>
      <c r="U83" s="751"/>
      <c r="Y83" s="240"/>
      <c r="AA83" s="251"/>
      <c r="AJ83"/>
      <c r="AK83"/>
      <c r="AL83"/>
    </row>
    <row r="84" spans="1:101" ht="15.75" customHeight="1">
      <c r="A84" s="239">
        <v>34</v>
      </c>
      <c r="B84" s="655" t="str">
        <f t="shared" si="3"/>
        <v/>
      </c>
      <c r="C84" s="640" t="str">
        <f>IF($C$26=TRUE,(Ⅴ２!B39),"表示不可")</f>
        <v>表示不可</v>
      </c>
      <c r="D84" s="641" t="str">
        <f>IF($C$26=TRUE,(Ⅴ２!C39),"表示不可")</f>
        <v>表示不可</v>
      </c>
      <c r="E84" s="641" t="str">
        <f>IF($C$26=TRUE,(Ⅴ２!D39),"表示不可")</f>
        <v>表示不可</v>
      </c>
      <c r="F84" s="642" t="str">
        <f>IF($C$26=TRUE,(Ⅴ２!E39),"表示不可")</f>
        <v>表示不可</v>
      </c>
      <c r="G84" s="742" t="str">
        <f>IF($C$26=TRUE,(Ⅴ２!F39),"表示不可")</f>
        <v>表示不可</v>
      </c>
      <c r="H84" s="732" t="str">
        <f t="shared" si="4"/>
        <v/>
      </c>
      <c r="I84" s="732" t="str">
        <f>IF($C$26=TRUE,(Ⅴ２!H39),"表示不可")</f>
        <v>表示不可</v>
      </c>
      <c r="J84" s="729" t="str">
        <f>IF($C$26=TRUE,(Ⅴ２!I39),"表示不可")</f>
        <v>表示不可</v>
      </c>
      <c r="K84" s="730" t="str">
        <f>IF($C$26=TRUE,(Ⅴ２!J39),"表示不可")</f>
        <v>表示不可</v>
      </c>
      <c r="L84" s="730" t="str">
        <f t="shared" si="5"/>
        <v/>
      </c>
      <c r="M84" s="730" t="str">
        <f>IF($C$26=TRUE,(Ⅴ２!L39),"表示不可")</f>
        <v>表示不可</v>
      </c>
      <c r="N84" s="731" t="str">
        <f>IF($C$26=TRUE,(Ⅴ２!M39),"表示不可")</f>
        <v>表示不可</v>
      </c>
      <c r="O84" s="731" t="str">
        <f>IF($C$26=TRUE,(Ⅴ２!N39),"表示不可")</f>
        <v>表示不可</v>
      </c>
      <c r="P84" s="731" t="str">
        <f>IF($C$26=TRUE,(Ⅴ２!O39),"表示不可")</f>
        <v>表示不可</v>
      </c>
      <c r="Q84" s="729" t="str">
        <f>IF($C$26=TRUE,(Ⅴ２!P39),"表示不可")</f>
        <v>表示不可</v>
      </c>
      <c r="R84" s="749"/>
      <c r="S84" s="749"/>
      <c r="T84" s="749"/>
      <c r="U84" s="751"/>
      <c r="Y84" s="240"/>
      <c r="AA84" s="251"/>
      <c r="AJ84"/>
      <c r="AK84"/>
      <c r="AL84"/>
    </row>
    <row r="85" spans="1:101" ht="15.75" customHeight="1" thickBot="1">
      <c r="A85" s="239">
        <v>35</v>
      </c>
      <c r="B85" s="656" t="str">
        <f t="shared" si="3"/>
        <v/>
      </c>
      <c r="C85" s="644" t="str">
        <f>IF($C$26=TRUE,(Ⅴ２!B40),"表示不可")</f>
        <v>表示不可</v>
      </c>
      <c r="D85" s="645" t="str">
        <f>IF($C$26=TRUE,(Ⅴ２!C40),"表示不可")</f>
        <v>表示不可</v>
      </c>
      <c r="E85" s="645" t="str">
        <f>IF($C$26=TRUE,(Ⅴ２!D40),"表示不可")</f>
        <v>表示不可</v>
      </c>
      <c r="F85" s="646" t="str">
        <f>IF($C$26=TRUE,(Ⅴ２!E40),"表示不可")</f>
        <v>表示不可</v>
      </c>
      <c r="G85" s="743" t="str">
        <f>IF($C$26=TRUE,(Ⅴ２!F40),"表示不可")</f>
        <v>表示不可</v>
      </c>
      <c r="H85" s="732" t="str">
        <f t="shared" si="4"/>
        <v/>
      </c>
      <c r="I85" s="732" t="str">
        <f>IF($C$26=TRUE,(Ⅴ２!H40),"表示不可")</f>
        <v>表示不可</v>
      </c>
      <c r="J85" s="729" t="str">
        <f>IF($C$26=TRUE,(Ⅴ２!I40),"表示不可")</f>
        <v>表示不可</v>
      </c>
      <c r="K85" s="730" t="str">
        <f>IF($C$26=TRUE,(Ⅴ２!J40),"表示不可")</f>
        <v>表示不可</v>
      </c>
      <c r="L85" s="730" t="str">
        <f t="shared" si="5"/>
        <v/>
      </c>
      <c r="M85" s="730" t="str">
        <f>IF($C$26=TRUE,(Ⅴ２!L40),"表示不可")</f>
        <v>表示不可</v>
      </c>
      <c r="N85" s="731" t="str">
        <f>IF($C$26=TRUE,(Ⅴ２!M40),"表示不可")</f>
        <v>表示不可</v>
      </c>
      <c r="O85" s="731" t="str">
        <f>IF($C$26=TRUE,(Ⅴ２!N40),"表示不可")</f>
        <v>表示不可</v>
      </c>
      <c r="P85" s="731" t="str">
        <f>IF($C$26=TRUE,(Ⅴ２!O40),"表示不可")</f>
        <v>表示不可</v>
      </c>
      <c r="Q85" s="729" t="str">
        <f>IF($C$26=TRUE,(Ⅴ２!P40),"表示不可")</f>
        <v>表示不可</v>
      </c>
      <c r="R85" s="749"/>
      <c r="S85" s="749"/>
      <c r="T85" s="749"/>
      <c r="U85" s="751"/>
      <c r="Y85" s="240"/>
      <c r="AA85" s="251"/>
      <c r="AJ85"/>
      <c r="AK85"/>
      <c r="AL85"/>
    </row>
    <row r="86" spans="1:101" ht="15.75" customHeight="1">
      <c r="A86" s="239">
        <v>36</v>
      </c>
      <c r="B86" s="657" t="str">
        <f t="shared" si="3"/>
        <v/>
      </c>
      <c r="C86" s="648" t="str">
        <f>IF($C$26=TRUE,(Ⅴ２!B41),"表示不可")</f>
        <v>表示不可</v>
      </c>
      <c r="D86" s="649" t="str">
        <f>IF($C$26=TRUE,(Ⅴ２!C41),"表示不可")</f>
        <v>表示不可</v>
      </c>
      <c r="E86" s="649" t="str">
        <f>IF($C$26=TRUE,(Ⅴ２!D41),"表示不可")</f>
        <v>表示不可</v>
      </c>
      <c r="F86" s="650" t="str">
        <f>IF($C$26=TRUE,(Ⅴ２!E41),"表示不可")</f>
        <v>表示不可</v>
      </c>
      <c r="G86" s="744" t="str">
        <f>IF($C$26=TRUE,(Ⅴ２!F41),"表示不可")</f>
        <v>表示不可</v>
      </c>
      <c r="H86" s="732" t="str">
        <f t="shared" si="4"/>
        <v/>
      </c>
      <c r="I86" s="732" t="str">
        <f>IF($C$26=TRUE,(Ⅴ２!H41),"表示不可")</f>
        <v>表示不可</v>
      </c>
      <c r="J86" s="729" t="str">
        <f>IF($C$26=TRUE,(Ⅴ２!I41),"表示不可")</f>
        <v>表示不可</v>
      </c>
      <c r="K86" s="730" t="str">
        <f>IF($C$26=TRUE,(Ⅴ２!J41),"表示不可")</f>
        <v>表示不可</v>
      </c>
      <c r="L86" s="730" t="str">
        <f t="shared" si="5"/>
        <v/>
      </c>
      <c r="M86" s="730" t="str">
        <f>IF($C$26=TRUE,(Ⅴ２!L41),"表示不可")</f>
        <v>表示不可</v>
      </c>
      <c r="N86" s="731" t="str">
        <f>IF($C$26=TRUE,(Ⅴ２!M41),"表示不可")</f>
        <v>表示不可</v>
      </c>
      <c r="O86" s="731" t="str">
        <f>IF($C$26=TRUE,(Ⅴ２!N41),"表示不可")</f>
        <v>表示不可</v>
      </c>
      <c r="P86" s="731" t="str">
        <f>IF($C$26=TRUE,(Ⅴ２!O41),"表示不可")</f>
        <v>表示不可</v>
      </c>
      <c r="Q86" s="729" t="str">
        <f>IF($C$26=TRUE,(Ⅴ２!P41),"表示不可")</f>
        <v>表示不可</v>
      </c>
      <c r="R86" s="749"/>
      <c r="S86" s="749"/>
      <c r="T86" s="749"/>
      <c r="U86" s="751"/>
      <c r="Y86" s="240"/>
      <c r="AA86" s="251"/>
      <c r="AJ86"/>
      <c r="AK86"/>
      <c r="AL86"/>
    </row>
    <row r="87" spans="1:101" ht="15.75" customHeight="1">
      <c r="A87" s="239">
        <v>37</v>
      </c>
      <c r="B87" s="655" t="str">
        <f t="shared" si="3"/>
        <v/>
      </c>
      <c r="C87" s="640" t="str">
        <f>IF($C$26=TRUE,(Ⅴ２!B42),"表示不可")</f>
        <v>表示不可</v>
      </c>
      <c r="D87" s="641" t="str">
        <f>IF($C$26=TRUE,(Ⅴ２!C42),"表示不可")</f>
        <v>表示不可</v>
      </c>
      <c r="E87" s="641" t="str">
        <f>IF($C$26=TRUE,(Ⅴ２!D42),"表示不可")</f>
        <v>表示不可</v>
      </c>
      <c r="F87" s="642" t="str">
        <f>IF($C$26=TRUE,(Ⅴ２!E42),"表示不可")</f>
        <v>表示不可</v>
      </c>
      <c r="G87" s="742" t="str">
        <f>IF($C$26=TRUE,(Ⅴ２!F42),"表示不可")</f>
        <v>表示不可</v>
      </c>
      <c r="H87" s="729" t="str">
        <f t="shared" si="4"/>
        <v/>
      </c>
      <c r="I87" s="729" t="str">
        <f>IF($C$26=TRUE,(Ⅴ２!H42),"表示不可")</f>
        <v>表示不可</v>
      </c>
      <c r="J87" s="729" t="str">
        <f>IF($C$26=TRUE,(Ⅴ２!I42),"表示不可")</f>
        <v>表示不可</v>
      </c>
      <c r="K87" s="730" t="str">
        <f>IF($C$26=TRUE,(Ⅴ２!J42),"表示不可")</f>
        <v>表示不可</v>
      </c>
      <c r="L87" s="730" t="str">
        <f t="shared" si="5"/>
        <v/>
      </c>
      <c r="M87" s="730" t="str">
        <f>IF($C$26=TRUE,(Ⅴ２!L42),"表示不可")</f>
        <v>表示不可</v>
      </c>
      <c r="N87" s="731" t="str">
        <f>IF($C$26=TRUE,(Ⅴ２!M42),"表示不可")</f>
        <v>表示不可</v>
      </c>
      <c r="O87" s="731" t="str">
        <f>IF($C$26=TRUE,(Ⅴ２!N42),"表示不可")</f>
        <v>表示不可</v>
      </c>
      <c r="P87" s="731" t="str">
        <f>IF($C$26=TRUE,(Ⅴ２!O42),"表示不可")</f>
        <v>表示不可</v>
      </c>
      <c r="Q87" s="729" t="str">
        <f>IF($C$26=TRUE,(Ⅴ２!P42),"表示不可")</f>
        <v>表示不可</v>
      </c>
      <c r="R87" s="749"/>
      <c r="S87" s="749"/>
      <c r="T87" s="749"/>
      <c r="U87" s="751"/>
      <c r="Y87" s="240"/>
      <c r="AA87" s="251"/>
      <c r="AJ87"/>
      <c r="AK87"/>
      <c r="AL87"/>
    </row>
    <row r="88" spans="1:101" ht="15.75" customHeight="1">
      <c r="A88" s="239">
        <v>38</v>
      </c>
      <c r="B88" s="655" t="str">
        <f t="shared" si="3"/>
        <v/>
      </c>
      <c r="C88" s="640" t="str">
        <f>IF($C$26=TRUE,(Ⅴ２!B43),"表示不可")</f>
        <v>表示不可</v>
      </c>
      <c r="D88" s="641" t="str">
        <f>IF($C$26=TRUE,(Ⅴ２!C43),"表示不可")</f>
        <v>表示不可</v>
      </c>
      <c r="E88" s="641" t="str">
        <f>IF($C$26=TRUE,(Ⅴ２!D43),"表示不可")</f>
        <v>表示不可</v>
      </c>
      <c r="F88" s="642" t="str">
        <f>IF($C$26=TRUE,(Ⅴ２!E43),"表示不可")</f>
        <v>表示不可</v>
      </c>
      <c r="G88" s="742" t="str">
        <f>IF($C$26=TRUE,(Ⅴ２!F43),"表示不可")</f>
        <v>表示不可</v>
      </c>
      <c r="H88" s="729" t="str">
        <f t="shared" si="4"/>
        <v/>
      </c>
      <c r="I88" s="729" t="str">
        <f>IF($C$26=TRUE,(Ⅴ２!H43),"表示不可")</f>
        <v>表示不可</v>
      </c>
      <c r="J88" s="729" t="str">
        <f>IF($C$26=TRUE,(Ⅴ２!I43),"表示不可")</f>
        <v>表示不可</v>
      </c>
      <c r="K88" s="730" t="str">
        <f>IF($C$26=TRUE,(Ⅴ２!J43),"表示不可")</f>
        <v>表示不可</v>
      </c>
      <c r="L88" s="730" t="str">
        <f t="shared" si="5"/>
        <v/>
      </c>
      <c r="M88" s="730" t="str">
        <f>IF($C$26=TRUE,(Ⅴ２!L43),"表示不可")</f>
        <v>表示不可</v>
      </c>
      <c r="N88" s="731" t="str">
        <f>IF($C$26=TRUE,(Ⅴ２!M43),"表示不可")</f>
        <v>表示不可</v>
      </c>
      <c r="O88" s="731" t="str">
        <f>IF($C$26=TRUE,(Ⅴ２!N43),"表示不可")</f>
        <v>表示不可</v>
      </c>
      <c r="P88" s="731" t="str">
        <f>IF($C$26=TRUE,(Ⅴ２!O43),"表示不可")</f>
        <v>表示不可</v>
      </c>
      <c r="Q88" s="729" t="str">
        <f>IF($C$26=TRUE,(Ⅴ２!P43),"表示不可")</f>
        <v>表示不可</v>
      </c>
      <c r="R88" s="749"/>
      <c r="S88" s="749"/>
      <c r="T88" s="749"/>
      <c r="U88" s="751"/>
      <c r="Y88" s="240"/>
      <c r="AA88" s="251"/>
      <c r="AJ88"/>
      <c r="AK88"/>
      <c r="AL88"/>
    </row>
    <row r="89" spans="1:101" ht="15.75" customHeight="1">
      <c r="A89" s="239">
        <v>39</v>
      </c>
      <c r="B89" s="655" t="str">
        <f t="shared" si="3"/>
        <v/>
      </c>
      <c r="C89" s="640" t="str">
        <f>IF($C$26=TRUE,(Ⅴ２!B44),"表示不可")</f>
        <v>表示不可</v>
      </c>
      <c r="D89" s="641" t="str">
        <f>IF($C$26=TRUE,(Ⅴ２!C44),"表示不可")</f>
        <v>表示不可</v>
      </c>
      <c r="E89" s="641" t="str">
        <f>IF($C$26=TRUE,(Ⅴ２!D44),"表示不可")</f>
        <v>表示不可</v>
      </c>
      <c r="F89" s="642" t="str">
        <f>IF($C$26=TRUE,(Ⅴ２!E44),"表示不可")</f>
        <v>表示不可</v>
      </c>
      <c r="G89" s="742" t="str">
        <f>IF($C$26=TRUE,(Ⅴ２!F44),"表示不可")</f>
        <v>表示不可</v>
      </c>
      <c r="H89" s="729" t="str">
        <f t="shared" si="4"/>
        <v/>
      </c>
      <c r="I89" s="729" t="str">
        <f>IF($C$26=TRUE,(Ⅴ２!H44),"表示不可")</f>
        <v>表示不可</v>
      </c>
      <c r="J89" s="729" t="str">
        <f>IF($C$26=TRUE,(Ⅴ２!I44),"表示不可")</f>
        <v>表示不可</v>
      </c>
      <c r="K89" s="730" t="str">
        <f>IF($C$26=TRUE,(Ⅴ２!J44),"表示不可")</f>
        <v>表示不可</v>
      </c>
      <c r="L89" s="730" t="str">
        <f t="shared" si="5"/>
        <v/>
      </c>
      <c r="M89" s="730" t="str">
        <f>IF($C$26=TRUE,(Ⅴ２!L44),"表示不可")</f>
        <v>表示不可</v>
      </c>
      <c r="N89" s="731" t="str">
        <f>IF($C$26=TRUE,(Ⅴ２!M44),"表示不可")</f>
        <v>表示不可</v>
      </c>
      <c r="O89" s="731" t="str">
        <f>IF($C$26=TRUE,(Ⅴ２!N44),"表示不可")</f>
        <v>表示不可</v>
      </c>
      <c r="P89" s="731" t="str">
        <f>IF($C$26=TRUE,(Ⅴ２!O44),"表示不可")</f>
        <v>表示不可</v>
      </c>
      <c r="Q89" s="729" t="str">
        <f>IF($C$26=TRUE,(Ⅴ２!P44),"表示不可")</f>
        <v>表示不可</v>
      </c>
      <c r="R89" s="749"/>
      <c r="S89" s="749"/>
      <c r="T89" s="749"/>
      <c r="U89" s="751"/>
      <c r="Y89" s="240"/>
      <c r="AA89" s="251"/>
      <c r="AJ89"/>
      <c r="AK89"/>
      <c r="AL89"/>
    </row>
    <row r="90" spans="1:101" ht="15.75" customHeight="1" thickBot="1">
      <c r="A90" s="239">
        <v>40</v>
      </c>
      <c r="B90" s="658" t="str">
        <f t="shared" si="3"/>
        <v/>
      </c>
      <c r="C90" s="652" t="str">
        <f>IF($C$26=TRUE,(Ⅴ２!B45),"表示不可")</f>
        <v>表示不可</v>
      </c>
      <c r="D90" s="653" t="str">
        <f>IF($C$26=TRUE,(Ⅴ２!C45),"表示不可")</f>
        <v>表示不可</v>
      </c>
      <c r="E90" s="653" t="str">
        <f>IF($C$26=TRUE,(Ⅴ２!D45),"表示不可")</f>
        <v>表示不可</v>
      </c>
      <c r="F90" s="654" t="str">
        <f>IF($C$26=TRUE,(Ⅴ２!E45),"表示不可")</f>
        <v>表示不可</v>
      </c>
      <c r="G90" s="745" t="str">
        <f>IF($C$26=TRUE,(Ⅴ２!F45),"表示不可")</f>
        <v>表示不可</v>
      </c>
      <c r="H90" s="729" t="str">
        <f t="shared" si="4"/>
        <v/>
      </c>
      <c r="I90" s="729" t="str">
        <f>IF($C$26=TRUE,(Ⅴ２!H45),"表示不可")</f>
        <v>表示不可</v>
      </c>
      <c r="J90" s="729" t="str">
        <f>IF($C$26=TRUE,(Ⅴ２!I45),"表示不可")</f>
        <v>表示不可</v>
      </c>
      <c r="K90" s="730" t="str">
        <f>IF($C$26=TRUE,(Ⅴ２!J45),"表示不可")</f>
        <v>表示不可</v>
      </c>
      <c r="L90" s="730" t="str">
        <f t="shared" si="5"/>
        <v/>
      </c>
      <c r="M90" s="730" t="str">
        <f>IF($C$26=TRUE,(Ⅴ２!L45),"表示不可")</f>
        <v>表示不可</v>
      </c>
      <c r="N90" s="731" t="str">
        <f>IF($C$26=TRUE,(Ⅴ２!M45),"表示不可")</f>
        <v>表示不可</v>
      </c>
      <c r="O90" s="731" t="str">
        <f>IF($C$26=TRUE,(Ⅴ２!N45),"表示不可")</f>
        <v>表示不可</v>
      </c>
      <c r="P90" s="731" t="str">
        <f>IF($C$26=TRUE,(Ⅴ２!O45),"表示不可")</f>
        <v>表示不可</v>
      </c>
      <c r="Q90" s="729" t="str">
        <f>IF($C$26=TRUE,(Ⅴ２!P45),"表示不可")</f>
        <v>表示不可</v>
      </c>
      <c r="R90" s="749"/>
      <c r="S90" s="749"/>
      <c r="T90" s="749"/>
      <c r="U90" s="751"/>
      <c r="Y90" s="240"/>
      <c r="AA90" s="251"/>
      <c r="AJ90"/>
      <c r="AK90"/>
      <c r="AL90"/>
    </row>
    <row r="91" spans="1:101" ht="6" customHeight="1">
      <c r="R91" s="753"/>
      <c r="S91" s="753"/>
      <c r="T91" s="753"/>
      <c r="U91" s="753"/>
      <c r="Y91" s="258"/>
      <c r="Z91" s="240"/>
      <c r="AA91" s="251"/>
    </row>
    <row r="92" spans="1:101" ht="32.25" customHeight="1">
      <c r="C92" s="863" t="str">
        <f>"　高文連個人情報に関する保護規定を承諾したうえで、上記のとおり"&amp;初期設定!D4&amp;"への参加を申し込みます。"</f>
        <v>　高文連個人情報に関する保護規定を承諾したうえで、上記のとおり第42回宮崎県高等学校総合文化祭 放送部門への参加を申し込みます。</v>
      </c>
      <c r="D92" s="863"/>
      <c r="E92" s="863"/>
      <c r="F92" s="863"/>
      <c r="G92" s="863"/>
      <c r="H92" s="863"/>
      <c r="I92" s="863"/>
      <c r="J92" s="863"/>
      <c r="K92" s="863"/>
      <c r="L92" s="863"/>
      <c r="M92" s="863"/>
      <c r="N92" s="863"/>
      <c r="O92" s="863"/>
      <c r="P92" s="863"/>
      <c r="Q92" s="863"/>
      <c r="R92" s="753"/>
      <c r="S92" s="753"/>
      <c r="T92" s="753"/>
      <c r="U92" s="753"/>
      <c r="Y92" s="258"/>
      <c r="Z92" s="240"/>
      <c r="AA92" s="251"/>
      <c r="AC92" s="234"/>
      <c r="AD92" s="234"/>
      <c r="AE92" s="234"/>
      <c r="AF92" s="234"/>
      <c r="AG92" s="234"/>
      <c r="AH92" s="234"/>
      <c r="AI92" s="234"/>
    </row>
    <row r="93" spans="1:101" ht="15.75" customHeight="1">
      <c r="A93" s="544"/>
      <c r="B93" s="544"/>
      <c r="C93" s="986">
        <f ca="1">(Ⅰ!C23)</f>
        <v>44076</v>
      </c>
      <c r="D93" s="986"/>
      <c r="E93" s="544"/>
      <c r="F93" s="545"/>
      <c r="G93" s="544"/>
      <c r="H93" s="545"/>
      <c r="I93" s="544"/>
      <c r="J93" s="544"/>
      <c r="L93" s="544"/>
      <c r="M93" s="544"/>
      <c r="N93" s="546"/>
      <c r="O93" s="546"/>
      <c r="P93" s="546"/>
      <c r="Q93" s="546"/>
      <c r="R93" s="754"/>
      <c r="S93" s="754"/>
      <c r="T93" s="754"/>
      <c r="U93" s="754"/>
      <c r="V93" s="544"/>
      <c r="W93" s="544"/>
      <c r="Y93" s="258"/>
      <c r="Z93" s="240"/>
      <c r="AA93" s="251"/>
      <c r="AJ93" s="234"/>
      <c r="AK93" s="234"/>
      <c r="AM93" s="544"/>
      <c r="AN93" s="544"/>
      <c r="AO93" s="544"/>
      <c r="AP93" s="544"/>
      <c r="AQ93" s="544"/>
      <c r="AR93" s="544"/>
      <c r="AS93" s="544"/>
      <c r="AT93" s="544"/>
      <c r="AU93" s="544"/>
      <c r="AV93" s="544"/>
      <c r="AW93" s="544"/>
      <c r="AX93" s="544"/>
      <c r="AY93" s="544"/>
      <c r="AZ93" s="544"/>
      <c r="BA93" s="544"/>
      <c r="BB93" s="544"/>
      <c r="BC93" s="544"/>
      <c r="BD93" s="544"/>
      <c r="BE93" s="544"/>
      <c r="BF93" s="544"/>
      <c r="BG93" s="544"/>
      <c r="BH93" s="544"/>
      <c r="BI93" s="544"/>
      <c r="BJ93" s="544"/>
      <c r="BK93" s="544"/>
      <c r="BL93" s="544"/>
      <c r="BM93" s="544"/>
      <c r="BN93" s="544"/>
      <c r="BO93" s="544"/>
      <c r="BP93" s="544"/>
      <c r="BQ93" s="544"/>
      <c r="BR93" s="544"/>
      <c r="BS93" s="544"/>
      <c r="BT93" s="544"/>
      <c r="BU93" s="544"/>
      <c r="BV93" s="544"/>
      <c r="BW93" s="544"/>
      <c r="BX93" s="544"/>
      <c r="BY93" s="544"/>
      <c r="BZ93" s="544"/>
      <c r="CA93" s="544"/>
      <c r="CB93" s="544"/>
      <c r="CC93" s="544"/>
      <c r="CD93" s="544"/>
      <c r="CE93" s="544"/>
      <c r="CF93" s="544"/>
      <c r="CG93" s="544"/>
      <c r="CH93" s="544"/>
      <c r="CI93" s="544"/>
      <c r="CJ93" s="544"/>
      <c r="CK93" s="544"/>
      <c r="CL93" s="544"/>
      <c r="CM93" s="544"/>
      <c r="CN93" s="544"/>
      <c r="CO93" s="544"/>
      <c r="CP93" s="544"/>
      <c r="CQ93" s="544"/>
      <c r="CR93" s="544"/>
      <c r="CS93" s="544"/>
      <c r="CT93" s="544"/>
      <c r="CU93" s="544"/>
      <c r="CV93" s="544"/>
      <c r="CW93" s="544"/>
    </row>
    <row r="94" spans="1:101" ht="15.75" customHeight="1">
      <c r="C94" s="44" t="s">
        <v>399</v>
      </c>
      <c r="D94" s="44"/>
      <c r="K94" s="249" t="s">
        <v>360</v>
      </c>
      <c r="L94" s="548"/>
      <c r="M94" s="322">
        <f>C3</f>
        <v>0</v>
      </c>
      <c r="N94" s="549">
        <f>C3</f>
        <v>0</v>
      </c>
      <c r="O94" s="550"/>
      <c r="P94" s="550"/>
      <c r="Q94" s="550"/>
      <c r="R94" s="753"/>
      <c r="S94" s="753"/>
      <c r="T94" s="753"/>
      <c r="U94" s="753"/>
      <c r="Y94" s="258"/>
      <c r="Z94" s="258"/>
      <c r="AA94" s="252"/>
    </row>
    <row r="95" spans="1:101" ht="15.75" customHeight="1">
      <c r="C95" s="44" t="s">
        <v>504</v>
      </c>
      <c r="D95" s="44"/>
      <c r="K95" s="551" t="s">
        <v>400</v>
      </c>
      <c r="L95" s="552"/>
      <c r="M95" s="865">
        <f>(Ⅰ!C21)</f>
        <v>0</v>
      </c>
      <c r="N95" s="865"/>
      <c r="O95" s="865"/>
      <c r="P95" s="659"/>
      <c r="Q95" s="553"/>
      <c r="R95" s="753"/>
      <c r="S95" s="753"/>
      <c r="T95" s="753"/>
      <c r="U95" s="753"/>
      <c r="X95" s="258"/>
      <c r="Y95" s="258"/>
      <c r="Z95" s="258"/>
      <c r="AA95" s="252"/>
      <c r="AC95" s="229"/>
      <c r="AD95" s="229"/>
      <c r="AE95" s="229"/>
      <c r="AF95" s="229"/>
      <c r="AG95" s="229"/>
      <c r="AH95" s="229"/>
      <c r="AI95" s="229"/>
    </row>
    <row r="96" spans="1:101" s="252" customFormat="1" ht="39.950000000000003" customHeight="1">
      <c r="B96" s="897" t="str">
        <f>初期設定!D4</f>
        <v>第42回宮崎県高等学校総合文化祭 放送部門</v>
      </c>
      <c r="C96" s="897"/>
      <c r="D96" s="897"/>
      <c r="E96" s="897"/>
      <c r="F96" s="897"/>
      <c r="G96" s="897"/>
      <c r="H96" s="897"/>
      <c r="I96" s="897"/>
      <c r="J96" s="897"/>
      <c r="K96" s="897"/>
      <c r="L96" s="255"/>
      <c r="M96" s="438" t="s">
        <v>385</v>
      </c>
      <c r="N96" s="250" t="s">
        <v>386</v>
      </c>
      <c r="O96" s="439"/>
      <c r="P96" s="439"/>
      <c r="Q96" s="439"/>
      <c r="R96" s="755"/>
      <c r="S96" s="756"/>
      <c r="T96" s="756"/>
      <c r="U96" s="756"/>
      <c r="V96" s="257"/>
      <c r="W96" s="257"/>
      <c r="X96" s="258"/>
      <c r="Y96" s="258"/>
      <c r="Z96" s="240"/>
      <c r="AA96" s="251"/>
      <c r="AB96" s="244"/>
      <c r="AC96" s="229"/>
      <c r="AD96" s="229"/>
      <c r="AE96" s="229"/>
      <c r="AF96" s="229"/>
      <c r="AG96" s="229"/>
      <c r="AH96" s="229"/>
      <c r="AI96" s="229"/>
      <c r="AJ96" s="229"/>
      <c r="AK96" s="229"/>
      <c r="AL96" s="240"/>
    </row>
    <row r="97" spans="1:101" s="252" customFormat="1" ht="21" customHeight="1">
      <c r="B97" s="276"/>
      <c r="C97" s="440" t="s">
        <v>387</v>
      </c>
      <c r="D97" s="898">
        <f>C3</f>
        <v>0</v>
      </c>
      <c r="E97" s="898"/>
      <c r="F97" s="898"/>
      <c r="G97" s="898"/>
      <c r="H97" s="898"/>
      <c r="I97" s="898"/>
      <c r="J97" s="276"/>
      <c r="K97" s="266"/>
      <c r="L97" s="265"/>
      <c r="M97" s="265"/>
      <c r="N97" s="262"/>
      <c r="O97" s="262"/>
      <c r="P97" s="262"/>
      <c r="Q97" s="262"/>
      <c r="R97" s="757"/>
      <c r="S97" s="756"/>
      <c r="T97" s="758"/>
      <c r="U97" s="750"/>
      <c r="X97" s="258"/>
      <c r="Y97" s="258"/>
      <c r="Z97" s="240"/>
      <c r="AA97" s="251"/>
      <c r="AB97" s="244"/>
      <c r="AC97" s="258"/>
      <c r="AD97" s="258"/>
      <c r="AE97" s="258"/>
      <c r="AF97" s="229"/>
      <c r="AG97" s="229"/>
      <c r="AH97" s="229"/>
      <c r="AI97" s="229"/>
      <c r="AJ97" s="229"/>
      <c r="AK97" s="229"/>
      <c r="AL97" s="240"/>
    </row>
    <row r="98" spans="1:101" s="252" customFormat="1" ht="7.5" customHeight="1">
      <c r="B98" s="276"/>
      <c r="C98" s="442"/>
      <c r="D98" s="443"/>
      <c r="E98" s="442"/>
      <c r="F98" s="443"/>
      <c r="G98" s="276"/>
      <c r="H98" s="276"/>
      <c r="I98" s="276"/>
      <c r="J98" s="276"/>
      <c r="K98" s="413"/>
      <c r="L98" s="413"/>
      <c r="M98" s="413"/>
      <c r="N98" s="262"/>
      <c r="O98" s="262"/>
      <c r="P98" s="262"/>
      <c r="Q98" s="262"/>
      <c r="R98" s="757"/>
      <c r="S98" s="756"/>
      <c r="T98" s="759"/>
      <c r="U98" s="750"/>
      <c r="X98" s="258"/>
      <c r="Y98" s="258"/>
      <c r="Z98" s="240"/>
      <c r="AA98" s="251"/>
      <c r="AB98" s="244"/>
      <c r="AC98" s="229"/>
      <c r="AD98" s="229"/>
      <c r="AE98" s="229"/>
      <c r="AF98" s="229"/>
      <c r="AG98" s="229"/>
      <c r="AH98" s="229"/>
      <c r="AI98" s="229"/>
      <c r="AJ98" s="229"/>
      <c r="AK98" s="229"/>
      <c r="AL98" s="240"/>
    </row>
    <row r="99" spans="1:101" s="252" customFormat="1" ht="16.5" customHeight="1">
      <c r="B99" s="276"/>
      <c r="C99" s="245" t="s">
        <v>388</v>
      </c>
      <c r="D99" s="444">
        <f>(Ⅰ!C17)</f>
        <v>0</v>
      </c>
      <c r="E99" s="445"/>
      <c r="F99" s="446"/>
      <c r="G99" s="276"/>
      <c r="H99" s="276"/>
      <c r="I99" s="276"/>
      <c r="J99" s="276"/>
      <c r="K99" s="447"/>
      <c r="L99" s="276"/>
      <c r="M99" s="448" t="s">
        <v>389</v>
      </c>
      <c r="N99" s="449">
        <v>1</v>
      </c>
      <c r="O99" s="450">
        <v>2</v>
      </c>
      <c r="P99" s="450"/>
      <c r="Q99" s="440" t="s">
        <v>390</v>
      </c>
      <c r="R99" s="750"/>
      <c r="S99" s="756"/>
      <c r="T99" s="756"/>
      <c r="U99" s="756"/>
      <c r="V99" s="257"/>
      <c r="W99" s="257"/>
      <c r="X99" s="258"/>
      <c r="Y99" s="258"/>
      <c r="Z99" s="240"/>
      <c r="AA99" s="251"/>
      <c r="AB99" s="244"/>
      <c r="AC99" s="229"/>
      <c r="AD99" s="229"/>
      <c r="AE99" s="229"/>
      <c r="AF99" s="229"/>
      <c r="AG99" s="229"/>
      <c r="AH99" s="229"/>
      <c r="AI99" s="229"/>
      <c r="AJ99" s="229"/>
      <c r="AK99" s="229"/>
      <c r="AL99" s="240"/>
    </row>
    <row r="100" spans="1:101" s="252" customFormat="1" ht="7.5" hidden="1" customHeight="1">
      <c r="B100" s="276"/>
      <c r="C100" s="451"/>
      <c r="D100" s="452"/>
      <c r="E100" s="445"/>
      <c r="F100" s="446"/>
      <c r="G100" s="276"/>
      <c r="H100" s="276"/>
      <c r="I100" s="276"/>
      <c r="J100" s="276"/>
      <c r="K100" s="453"/>
      <c r="L100" s="266"/>
      <c r="M100" s="454"/>
      <c r="N100" s="454"/>
      <c r="O100" s="454"/>
      <c r="P100" s="454"/>
      <c r="Q100" s="454"/>
      <c r="R100" s="760"/>
      <c r="S100" s="756"/>
      <c r="T100" s="756"/>
      <c r="U100" s="756"/>
      <c r="V100" s="257"/>
      <c r="W100" s="257"/>
      <c r="X100" s="229"/>
      <c r="Y100" s="258"/>
      <c r="Z100" s="240"/>
      <c r="AA100" s="251"/>
      <c r="AB100" s="244"/>
      <c r="AC100" s="229"/>
      <c r="AD100" s="229"/>
      <c r="AE100" s="229"/>
      <c r="AF100" s="229"/>
      <c r="AG100" s="229"/>
      <c r="AH100" s="229"/>
      <c r="AI100" s="229"/>
      <c r="AJ100" s="229"/>
      <c r="AK100" s="229"/>
      <c r="AL100" s="240"/>
    </row>
    <row r="101" spans="1:101" s="252" customFormat="1" ht="16.5" hidden="1" customHeight="1">
      <c r="B101" s="276"/>
      <c r="C101" s="456" t="s">
        <v>391</v>
      </c>
      <c r="D101" s="444" t="str">
        <f>D88</f>
        <v>表示不可</v>
      </c>
      <c r="E101" s="276"/>
      <c r="F101" s="276"/>
      <c r="G101" s="457" t="s">
        <v>392</v>
      </c>
      <c r="H101" s="444" t="str">
        <f>I88</f>
        <v>表示不可</v>
      </c>
      <c r="I101" s="458">
        <f>(Ⅰ!F73)</f>
        <v>0</v>
      </c>
      <c r="J101" s="276"/>
      <c r="K101" s="276"/>
      <c r="L101" s="276"/>
      <c r="R101" s="761"/>
      <c r="S101" s="756"/>
      <c r="T101" s="756"/>
      <c r="U101" s="756"/>
      <c r="V101" s="257"/>
      <c r="W101" s="257"/>
      <c r="X101" s="229"/>
      <c r="Y101" s="258"/>
      <c r="Z101" s="240"/>
      <c r="AA101" s="251"/>
      <c r="AB101" s="244"/>
      <c r="AC101" s="229"/>
      <c r="AD101" s="229"/>
      <c r="AE101" s="229"/>
      <c r="AF101" s="229"/>
      <c r="AG101" s="229"/>
      <c r="AH101" s="229"/>
      <c r="AI101" s="229"/>
      <c r="AJ101" s="229"/>
      <c r="AK101" s="229"/>
      <c r="AL101" s="240"/>
    </row>
    <row r="102" spans="1:101" s="252" customFormat="1" ht="7.5" customHeight="1" thickBot="1">
      <c r="B102" s="262"/>
      <c r="C102" s="262"/>
      <c r="D102" s="445"/>
      <c r="E102" s="262"/>
      <c r="F102" s="263"/>
      <c r="G102" s="28"/>
      <c r="H102" s="263"/>
      <c r="I102" s="262"/>
      <c r="J102" s="262"/>
      <c r="K102" s="276"/>
      <c r="L102" s="276"/>
      <c r="M102" s="276"/>
      <c r="N102" s="276"/>
      <c r="O102" s="440"/>
      <c r="P102" s="440"/>
      <c r="Q102" s="440"/>
      <c r="R102" s="761"/>
      <c r="S102" s="756"/>
      <c r="T102" s="756"/>
      <c r="U102" s="756"/>
      <c r="V102" s="257"/>
      <c r="W102" s="257"/>
      <c r="X102" s="258"/>
      <c r="Y102" s="258"/>
      <c r="Z102" s="240"/>
      <c r="AA102" s="251"/>
      <c r="AB102" s="244"/>
      <c r="AC102" s="231"/>
      <c r="AD102" s="231"/>
      <c r="AE102" s="231"/>
      <c r="AF102" s="231"/>
      <c r="AG102" s="231"/>
      <c r="AH102" s="231"/>
      <c r="AI102" s="231"/>
      <c r="AJ102" s="229"/>
      <c r="AK102" s="229"/>
      <c r="AL102" s="240"/>
    </row>
    <row r="103" spans="1:101" ht="31.5" customHeight="1">
      <c r="B103" s="905" t="s">
        <v>393</v>
      </c>
      <c r="C103" s="885" t="s">
        <v>346</v>
      </c>
      <c r="D103" s="887" t="s">
        <v>394</v>
      </c>
      <c r="E103" s="889" t="s">
        <v>395</v>
      </c>
      <c r="F103" s="891" t="s">
        <v>349</v>
      </c>
      <c r="G103" s="994"/>
      <c r="H103" s="987" t="s">
        <v>350</v>
      </c>
      <c r="I103" s="987"/>
      <c r="J103" s="993" t="s">
        <v>501</v>
      </c>
      <c r="K103" s="993"/>
      <c r="L103" s="993"/>
      <c r="M103" s="993"/>
      <c r="N103" s="993"/>
      <c r="O103" s="993"/>
      <c r="P103" s="993"/>
      <c r="Q103" s="993"/>
      <c r="R103" s="988"/>
      <c r="S103" s="988"/>
      <c r="T103" s="988"/>
      <c r="U103" s="989"/>
      <c r="Y103" s="258"/>
      <c r="Z103" s="240"/>
      <c r="AA103" s="251"/>
    </row>
    <row r="104" spans="1:101" ht="24.75" customHeight="1" thickBot="1">
      <c r="B104" s="906"/>
      <c r="C104" s="886"/>
      <c r="D104" s="888"/>
      <c r="E104" s="890"/>
      <c r="F104" s="870" t="s">
        <v>352</v>
      </c>
      <c r="G104" s="990"/>
      <c r="H104" s="991" t="s">
        <v>353</v>
      </c>
      <c r="I104" s="991"/>
      <c r="J104" s="992" t="s">
        <v>354</v>
      </c>
      <c r="K104" s="992"/>
      <c r="L104" s="992" t="s">
        <v>502</v>
      </c>
      <c r="M104" s="992"/>
      <c r="N104" s="992" t="s">
        <v>356</v>
      </c>
      <c r="O104" s="992"/>
      <c r="P104" s="987" t="s">
        <v>423</v>
      </c>
      <c r="Q104" s="987"/>
      <c r="R104" s="746"/>
      <c r="S104" s="746"/>
      <c r="T104" s="747"/>
      <c r="U104" s="748"/>
      <c r="Y104" s="258"/>
      <c r="Z104" s="240"/>
      <c r="AA104" s="251"/>
    </row>
    <row r="105" spans="1:101" ht="15.75" customHeight="1" thickTop="1">
      <c r="A105">
        <v>41</v>
      </c>
      <c r="B105" s="538" t="str">
        <f>IF($C$4="", "",$C$4)</f>
        <v/>
      </c>
      <c r="C105" s="570" t="str">
        <f>IF($C$26=TRUE,(Ⅴ２!B46),"表示不可")</f>
        <v>表示不可</v>
      </c>
      <c r="D105" s="571" t="str">
        <f>IF($C$26=TRUE,(Ⅴ２!C46),"表示不可")</f>
        <v>表示不可</v>
      </c>
      <c r="E105" s="572" t="str">
        <f>IF($C$26=TRUE,(Ⅴ２!D46),"表示不可")</f>
        <v>表示不可</v>
      </c>
      <c r="F105" s="573" t="str">
        <f>IF($C$26=TRUE,(Ⅴ２!E46),"表示不可")</f>
        <v>表示不可</v>
      </c>
      <c r="G105" s="736" t="str">
        <f>IF($C$26=TRUE,(Ⅴ２!F46),"表示不可")</f>
        <v>表示不可</v>
      </c>
      <c r="H105" s="733" t="str">
        <f>IF(C105="アナウンス","記入→","")</f>
        <v/>
      </c>
      <c r="I105" s="733" t="str">
        <f>IF($C$26=TRUE,(Ⅴ２!H46),"表示不可")</f>
        <v>表示不可</v>
      </c>
      <c r="J105" s="733" t="str">
        <f>IF($C$26=TRUE,(Ⅴ２!I46),"表示不可")</f>
        <v>表示不可</v>
      </c>
      <c r="K105" s="734" t="str">
        <f>IF($C$26=TRUE,(Ⅴ２!J46),"表示不可")</f>
        <v>表示不可</v>
      </c>
      <c r="L105" s="734" t="str">
        <f>IF(C105="朗読","記入→","")</f>
        <v/>
      </c>
      <c r="M105" s="735" t="str">
        <f>IF($C$26=TRUE,(Ⅴ２!L46),"表示不可")</f>
        <v>表示不可</v>
      </c>
      <c r="N105" s="733" t="str">
        <f>IF($C$26=TRUE,(Ⅴ２!M46),"表示不可")</f>
        <v>表示不可</v>
      </c>
      <c r="O105" s="732" t="str">
        <f>IF($C$26=TRUE,(Ⅴ２!N46),"表示不可")</f>
        <v>表示不可</v>
      </c>
      <c r="P105" s="732" t="str">
        <f>IF($C$26=TRUE,(Ⅴ２!O46),"表示不可")</f>
        <v>表示不可</v>
      </c>
      <c r="Q105" s="732" t="str">
        <f>IF($C$26=TRUE,(Ⅴ２!P46),"表示不可")</f>
        <v>表示不可</v>
      </c>
      <c r="R105" s="749"/>
      <c r="S105" s="749"/>
      <c r="T105" s="750"/>
      <c r="U105" s="751"/>
      <c r="Y105" s="240"/>
      <c r="AA105" s="251"/>
    </row>
    <row r="106" spans="1:101" ht="15.75" customHeight="1">
      <c r="A106">
        <v>42</v>
      </c>
      <c r="B106" s="575" t="str">
        <f t="shared" ref="B106:B124" si="6">IF($C$4="", "",$C$4)</f>
        <v/>
      </c>
      <c r="C106" s="576" t="str">
        <f>IF($C$26=TRUE,(Ⅴ２!B47),"表示不可")</f>
        <v>表示不可</v>
      </c>
      <c r="D106" s="577" t="str">
        <f>IF($C$26=TRUE,(Ⅴ２!C47),"表示不可")</f>
        <v>表示不可</v>
      </c>
      <c r="E106" s="578" t="str">
        <f>IF($C$26=TRUE,(Ⅴ２!D47),"表示不可")</f>
        <v>表示不可</v>
      </c>
      <c r="F106" s="579" t="str">
        <f>IF($C$26=TRUE,(Ⅴ２!E47),"表示不可")</f>
        <v>表示不可</v>
      </c>
      <c r="G106" s="737" t="str">
        <f>IF($C$26=TRUE,(Ⅴ２!F47),"表示不可")</f>
        <v>表示不可</v>
      </c>
      <c r="H106" s="733" t="str">
        <f t="shared" ref="H106:H124" si="7">IF(C106="アナウンス","記入→","")</f>
        <v/>
      </c>
      <c r="I106" s="733" t="str">
        <f>IF($C$26=TRUE,(Ⅴ２!H47),"表示不可")</f>
        <v>表示不可</v>
      </c>
      <c r="J106" s="733" t="str">
        <f>IF($C$26=TRUE,(Ⅴ２!I47),"表示不可")</f>
        <v>表示不可</v>
      </c>
      <c r="K106" s="734" t="str">
        <f>IF($C$26=TRUE,(Ⅴ２!J47),"表示不可")</f>
        <v>表示不可</v>
      </c>
      <c r="L106" s="734" t="str">
        <f t="shared" ref="L106:L124" si="8">IF(C106="朗読","記入→","")</f>
        <v/>
      </c>
      <c r="M106" s="735" t="str">
        <f>IF($C$26=TRUE,(Ⅴ２!L47),"表示不可")</f>
        <v>表示不可</v>
      </c>
      <c r="N106" s="733" t="str">
        <f>IF($C$26=TRUE,(Ⅴ２!M47),"表示不可")</f>
        <v>表示不可</v>
      </c>
      <c r="O106" s="732" t="str">
        <f>IF($C$26=TRUE,(Ⅴ２!N47),"表示不可")</f>
        <v>表示不可</v>
      </c>
      <c r="P106" s="732" t="str">
        <f>IF($C$26=TRUE,(Ⅴ２!O47),"表示不可")</f>
        <v>表示不可</v>
      </c>
      <c r="Q106" s="732" t="str">
        <f>IF($C$26=TRUE,(Ⅴ２!P47),"表示不可")</f>
        <v>表示不可</v>
      </c>
      <c r="R106" s="749"/>
      <c r="S106" s="749"/>
      <c r="T106" s="750"/>
      <c r="U106" s="751"/>
      <c r="Y106" s="240"/>
      <c r="AA106" s="251"/>
    </row>
    <row r="107" spans="1:101" ht="15.75" customHeight="1">
      <c r="A107">
        <v>43</v>
      </c>
      <c r="B107" s="575" t="str">
        <f t="shared" si="6"/>
        <v/>
      </c>
      <c r="C107" s="576" t="str">
        <f>IF($C$26=TRUE,(Ⅴ２!B48),"表示不可")</f>
        <v>表示不可</v>
      </c>
      <c r="D107" s="577" t="str">
        <f>IF($C$26=TRUE,(Ⅴ２!C48),"表示不可")</f>
        <v>表示不可</v>
      </c>
      <c r="E107" s="578" t="str">
        <f>IF($C$26=TRUE,(Ⅴ２!D48),"表示不可")</f>
        <v>表示不可</v>
      </c>
      <c r="F107" s="579" t="str">
        <f>IF($C$26=TRUE,(Ⅴ２!E48),"表示不可")</f>
        <v>表示不可</v>
      </c>
      <c r="G107" s="737" t="str">
        <f>IF($C$26=TRUE,(Ⅴ２!F48),"表示不可")</f>
        <v>表示不可</v>
      </c>
      <c r="H107" s="733" t="str">
        <f t="shared" si="7"/>
        <v/>
      </c>
      <c r="I107" s="733" t="str">
        <f>IF($C$26=TRUE,(Ⅴ２!H48),"表示不可")</f>
        <v>表示不可</v>
      </c>
      <c r="J107" s="733" t="str">
        <f>IF($C$26=TRUE,(Ⅴ２!I48),"表示不可")</f>
        <v>表示不可</v>
      </c>
      <c r="K107" s="734" t="str">
        <f>IF($C$26=TRUE,(Ⅴ２!J48),"表示不可")</f>
        <v>表示不可</v>
      </c>
      <c r="L107" s="734" t="str">
        <f t="shared" si="8"/>
        <v/>
      </c>
      <c r="M107" s="735" t="str">
        <f>IF($C$26=TRUE,(Ⅴ２!L48),"表示不可")</f>
        <v>表示不可</v>
      </c>
      <c r="N107" s="733" t="str">
        <f>IF($C$26=TRUE,(Ⅴ２!M48),"表示不可")</f>
        <v>表示不可</v>
      </c>
      <c r="O107" s="732" t="str">
        <f>IF($C$26=TRUE,(Ⅴ２!N48),"表示不可")</f>
        <v>表示不可</v>
      </c>
      <c r="P107" s="732" t="str">
        <f>IF($C$26=TRUE,(Ⅴ２!O48),"表示不可")</f>
        <v>表示不可</v>
      </c>
      <c r="Q107" s="732" t="str">
        <f>IF($C$26=TRUE,(Ⅴ２!P48),"表示不可")</f>
        <v>表示不可</v>
      </c>
      <c r="R107" s="749"/>
      <c r="S107" s="749"/>
      <c r="T107" s="750"/>
      <c r="U107" s="751"/>
      <c r="Y107" s="240"/>
      <c r="AA107" s="251"/>
    </row>
    <row r="108" spans="1:101" ht="15.75" customHeight="1">
      <c r="A108">
        <v>44</v>
      </c>
      <c r="B108" s="575" t="str">
        <f t="shared" si="6"/>
        <v/>
      </c>
      <c r="C108" s="576" t="str">
        <f>IF($C$26=TRUE,(Ⅴ２!B49),"表示不可")</f>
        <v>表示不可</v>
      </c>
      <c r="D108" s="577" t="str">
        <f>IF($C$26=TRUE,(Ⅴ２!C49),"表示不可")</f>
        <v>表示不可</v>
      </c>
      <c r="E108" s="578" t="str">
        <f>IF($C$26=TRUE,(Ⅴ２!D49),"表示不可")</f>
        <v>表示不可</v>
      </c>
      <c r="F108" s="579" t="str">
        <f>IF($C$26=TRUE,(Ⅴ２!E49),"表示不可")</f>
        <v>表示不可</v>
      </c>
      <c r="G108" s="737" t="str">
        <f>IF($C$26=TRUE,(Ⅴ２!F49),"表示不可")</f>
        <v>表示不可</v>
      </c>
      <c r="H108" s="733" t="str">
        <f t="shared" si="7"/>
        <v/>
      </c>
      <c r="I108" s="733" t="str">
        <f>IF($C$26=TRUE,(Ⅴ２!H49),"表示不可")</f>
        <v>表示不可</v>
      </c>
      <c r="J108" s="733" t="str">
        <f>IF($C$26=TRUE,(Ⅴ２!I49),"表示不可")</f>
        <v>表示不可</v>
      </c>
      <c r="K108" s="734" t="str">
        <f>IF($C$26=TRUE,(Ⅴ２!J49),"表示不可")</f>
        <v>表示不可</v>
      </c>
      <c r="L108" s="734" t="str">
        <f t="shared" si="8"/>
        <v/>
      </c>
      <c r="M108" s="735" t="str">
        <f>IF($C$26=TRUE,(Ⅴ２!L49),"表示不可")</f>
        <v>表示不可</v>
      </c>
      <c r="N108" s="733" t="str">
        <f>IF($C$26=TRUE,(Ⅴ２!M49),"表示不可")</f>
        <v>表示不可</v>
      </c>
      <c r="O108" s="732" t="str">
        <f>IF($C$26=TRUE,(Ⅴ２!N49),"表示不可")</f>
        <v>表示不可</v>
      </c>
      <c r="P108" s="732" t="str">
        <f>IF($C$26=TRUE,(Ⅴ２!O49),"表示不可")</f>
        <v>表示不可</v>
      </c>
      <c r="Q108" s="732" t="str">
        <f>IF($C$26=TRUE,(Ⅴ２!P49),"表示不可")</f>
        <v>表示不可</v>
      </c>
      <c r="R108" s="749"/>
      <c r="S108" s="749"/>
      <c r="T108" s="750"/>
      <c r="U108" s="752"/>
      <c r="Y108" s="240"/>
      <c r="AA108" s="251"/>
    </row>
    <row r="109" spans="1:101" ht="15.75" customHeight="1" thickBot="1">
      <c r="A109">
        <v>45</v>
      </c>
      <c r="B109" s="585" t="str">
        <f t="shared" si="6"/>
        <v/>
      </c>
      <c r="C109" s="586" t="str">
        <f>IF($C$26=TRUE,(Ⅴ２!B50),"表示不可")</f>
        <v>表示不可</v>
      </c>
      <c r="D109" s="587" t="str">
        <f>IF($C$26=TRUE,(Ⅴ２!C50),"表示不可")</f>
        <v>表示不可</v>
      </c>
      <c r="E109" s="588" t="str">
        <f>IF($C$26=TRUE,(Ⅴ２!D50),"表示不可")</f>
        <v>表示不可</v>
      </c>
      <c r="F109" s="589" t="str">
        <f>IF($C$26=TRUE,(Ⅴ２!E50),"表示不可")</f>
        <v>表示不可</v>
      </c>
      <c r="G109" s="738" t="str">
        <f>IF($C$26=TRUE,(Ⅴ２!F50),"表示不可")</f>
        <v>表示不可</v>
      </c>
      <c r="H109" s="733" t="str">
        <f t="shared" si="7"/>
        <v/>
      </c>
      <c r="I109" s="733" t="str">
        <f>IF($C$26=TRUE,(Ⅴ２!H50),"表示不可")</f>
        <v>表示不可</v>
      </c>
      <c r="J109" s="733" t="str">
        <f>IF($C$26=TRUE,(Ⅴ２!I50),"表示不可")</f>
        <v>表示不可</v>
      </c>
      <c r="K109" s="734" t="str">
        <f>IF($C$26=TRUE,(Ⅴ２!J50),"表示不可")</f>
        <v>表示不可</v>
      </c>
      <c r="L109" s="734" t="str">
        <f t="shared" si="8"/>
        <v/>
      </c>
      <c r="M109" s="735" t="str">
        <f>IF($C$26=TRUE,(Ⅴ２!L50),"表示不可")</f>
        <v>表示不可</v>
      </c>
      <c r="N109" s="733" t="str">
        <f>IF($C$26=TRUE,(Ⅴ２!M50),"表示不可")</f>
        <v>表示不可</v>
      </c>
      <c r="O109" s="732" t="str">
        <f>IF($C$26=TRUE,(Ⅴ２!N50),"表示不可")</f>
        <v>表示不可</v>
      </c>
      <c r="P109" s="732" t="str">
        <f>IF($C$26=TRUE,(Ⅴ２!O50),"表示不可")</f>
        <v>表示不可</v>
      </c>
      <c r="Q109" s="732" t="str">
        <f>IF($C$26=TRUE,(Ⅴ２!P50),"表示不可")</f>
        <v>表示不可</v>
      </c>
      <c r="R109" s="749"/>
      <c r="S109" s="749"/>
      <c r="T109" s="750"/>
      <c r="U109" s="751"/>
      <c r="Y109" s="240"/>
      <c r="AA109" s="251"/>
    </row>
    <row r="110" spans="1:101" s="252" customFormat="1" ht="15.75" customHeight="1">
      <c r="A110">
        <v>46</v>
      </c>
      <c r="B110" s="532" t="str">
        <f t="shared" si="6"/>
        <v/>
      </c>
      <c r="C110" s="595" t="str">
        <f>IF($C$26=TRUE,(Ⅴ２!B51),"表示不可")</f>
        <v>表示不可</v>
      </c>
      <c r="D110" s="596" t="str">
        <f>IF($C$26=TRUE,(Ⅴ２!C51),"表示不可")</f>
        <v>表示不可</v>
      </c>
      <c r="E110" s="466" t="str">
        <f>IF($C$26=TRUE,(Ⅴ２!D51),"表示不可")</f>
        <v>表示不可</v>
      </c>
      <c r="F110" s="467" t="str">
        <f>IF($C$26=TRUE,(Ⅴ２!E51),"表示不可")</f>
        <v>表示不可</v>
      </c>
      <c r="G110" s="739" t="str">
        <f>IF($C$26=TRUE,(Ⅴ２!F51),"表示不可")</f>
        <v>表示不可</v>
      </c>
      <c r="H110" s="733" t="str">
        <f t="shared" si="7"/>
        <v/>
      </c>
      <c r="I110" s="733" t="str">
        <f>IF($C$26=TRUE,(Ⅴ２!H51),"表示不可")</f>
        <v>表示不可</v>
      </c>
      <c r="J110" s="733" t="str">
        <f>IF($C$26=TRUE,(Ⅴ２!I51),"表示不可")</f>
        <v>表示不可</v>
      </c>
      <c r="K110" s="734" t="str">
        <f>IF($C$26=TRUE,(Ⅴ２!J51),"表示不可")</f>
        <v>表示不可</v>
      </c>
      <c r="L110" s="734" t="str">
        <f t="shared" si="8"/>
        <v/>
      </c>
      <c r="M110" s="735" t="str">
        <f>IF($C$26=TRUE,(Ⅴ２!L51),"表示不可")</f>
        <v>表示不可</v>
      </c>
      <c r="N110" s="733" t="str">
        <f>IF($C$26=TRUE,(Ⅴ２!M51),"表示不可")</f>
        <v>表示不可</v>
      </c>
      <c r="O110" s="732" t="str">
        <f>IF($C$26=TRUE,(Ⅴ２!N51),"表示不可")</f>
        <v>表示不可</v>
      </c>
      <c r="P110" s="732" t="str">
        <f>IF($C$26=TRUE,(Ⅴ２!O51),"表示不可")</f>
        <v>表示不可</v>
      </c>
      <c r="Q110" s="732" t="str">
        <f>IF($C$26=TRUE,(Ⅴ２!P51),"表示不可")</f>
        <v>表示不可</v>
      </c>
      <c r="R110" s="749"/>
      <c r="S110" s="749"/>
      <c r="T110" s="750"/>
      <c r="U110" s="751"/>
      <c r="V110" s="239"/>
      <c r="W110" s="239"/>
      <c r="X110" s="240"/>
      <c r="Y110" s="240"/>
      <c r="Z110" s="242"/>
      <c r="AA110" s="251"/>
      <c r="AB110" s="244"/>
      <c r="AC110" s="231"/>
      <c r="AD110" s="231"/>
      <c r="AE110" s="231"/>
      <c r="AF110" s="231"/>
      <c r="AG110" s="231"/>
      <c r="AH110" s="231"/>
      <c r="AI110" s="231"/>
      <c r="AJ110" s="231"/>
      <c r="AK110" s="231"/>
      <c r="AL110" s="24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</row>
    <row r="111" spans="1:101" s="252" customFormat="1" ht="15.75" customHeight="1">
      <c r="A111">
        <v>47</v>
      </c>
      <c r="B111" s="575" t="str">
        <f t="shared" si="6"/>
        <v/>
      </c>
      <c r="C111" s="576" t="str">
        <f>IF($C$26=TRUE,(Ⅴ２!B52),"表示不可")</f>
        <v>表示不可</v>
      </c>
      <c r="D111" s="577" t="str">
        <f>IF($C$26=TRUE,(Ⅴ２!C52),"表示不可")</f>
        <v>表示不可</v>
      </c>
      <c r="E111" s="578" t="str">
        <f>IF($C$26=TRUE,(Ⅴ２!D52),"表示不可")</f>
        <v>表示不可</v>
      </c>
      <c r="F111" s="579" t="str">
        <f>IF($C$26=TRUE,(Ⅴ２!E52),"表示不可")</f>
        <v>表示不可</v>
      </c>
      <c r="G111" s="737" t="str">
        <f>IF($C$26=TRUE,(Ⅴ２!F52),"表示不可")</f>
        <v>表示不可</v>
      </c>
      <c r="H111" s="733" t="str">
        <f t="shared" si="7"/>
        <v/>
      </c>
      <c r="I111" s="733" t="str">
        <f>IF($C$26=TRUE,(Ⅴ２!H52),"表示不可")</f>
        <v>表示不可</v>
      </c>
      <c r="J111" s="733" t="str">
        <f>IF($C$26=TRUE,(Ⅴ２!I52),"表示不可")</f>
        <v>表示不可</v>
      </c>
      <c r="K111" s="734" t="str">
        <f>IF($C$26=TRUE,(Ⅴ２!J52),"表示不可")</f>
        <v>表示不可</v>
      </c>
      <c r="L111" s="734" t="str">
        <f t="shared" si="8"/>
        <v/>
      </c>
      <c r="M111" s="735" t="str">
        <f>IF($C$26=TRUE,(Ⅴ２!L52),"表示不可")</f>
        <v>表示不可</v>
      </c>
      <c r="N111" s="733" t="str">
        <f>IF($C$26=TRUE,(Ⅴ２!M52),"表示不可")</f>
        <v>表示不可</v>
      </c>
      <c r="O111" s="732" t="str">
        <f>IF($C$26=TRUE,(Ⅴ２!N52),"表示不可")</f>
        <v>表示不可</v>
      </c>
      <c r="P111" s="732" t="str">
        <f>IF($C$26=TRUE,(Ⅴ２!O52),"表示不可")</f>
        <v>表示不可</v>
      </c>
      <c r="Q111" s="732" t="str">
        <f>IF($C$26=TRUE,(Ⅴ２!P52),"表示不可")</f>
        <v>表示不可</v>
      </c>
      <c r="R111" s="749"/>
      <c r="S111" s="749"/>
      <c r="T111" s="750"/>
      <c r="U111" s="752"/>
      <c r="V111" s="239"/>
      <c r="W111" s="239"/>
      <c r="X111" s="240"/>
      <c r="Y111" s="240"/>
      <c r="Z111" s="242"/>
      <c r="AA111" s="251"/>
      <c r="AB111" s="244"/>
      <c r="AC111" s="231"/>
      <c r="AD111" s="231"/>
      <c r="AE111" s="231"/>
      <c r="AF111" s="231"/>
      <c r="AG111" s="231"/>
      <c r="AH111" s="231"/>
      <c r="AI111" s="231"/>
      <c r="AJ111" s="231"/>
      <c r="AK111" s="231"/>
      <c r="AL111" s="240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</row>
    <row r="112" spans="1:101" s="252" customFormat="1" ht="15.75" customHeight="1">
      <c r="A112">
        <v>48</v>
      </c>
      <c r="B112" s="575" t="str">
        <f t="shared" si="6"/>
        <v/>
      </c>
      <c r="C112" s="576" t="str">
        <f>IF($C$26=TRUE,(Ⅴ２!B53),"表示不可")</f>
        <v>表示不可</v>
      </c>
      <c r="D112" s="577" t="str">
        <f>IF($C$26=TRUE,(Ⅴ２!C53),"表示不可")</f>
        <v>表示不可</v>
      </c>
      <c r="E112" s="578" t="str">
        <f>IF($C$26=TRUE,(Ⅴ２!D53),"表示不可")</f>
        <v>表示不可</v>
      </c>
      <c r="F112" s="579" t="str">
        <f>IF($C$26=TRUE,(Ⅴ２!E53),"表示不可")</f>
        <v>表示不可</v>
      </c>
      <c r="G112" s="737" t="str">
        <f>IF($C$26=TRUE,(Ⅴ２!F53),"表示不可")</f>
        <v>表示不可</v>
      </c>
      <c r="H112" s="733" t="str">
        <f t="shared" si="7"/>
        <v/>
      </c>
      <c r="I112" s="733" t="str">
        <f>IF($C$26=TRUE,(Ⅴ２!H53),"表示不可")</f>
        <v>表示不可</v>
      </c>
      <c r="J112" s="733" t="str">
        <f>IF($C$26=TRUE,(Ⅴ２!I53),"表示不可")</f>
        <v>表示不可</v>
      </c>
      <c r="K112" s="734" t="str">
        <f>IF($C$26=TRUE,(Ⅴ２!J53),"表示不可")</f>
        <v>表示不可</v>
      </c>
      <c r="L112" s="734" t="str">
        <f t="shared" si="8"/>
        <v/>
      </c>
      <c r="M112" s="735" t="str">
        <f>IF($C$26=TRUE,(Ⅴ２!L53),"表示不可")</f>
        <v>表示不可</v>
      </c>
      <c r="N112" s="733" t="str">
        <f>IF($C$26=TRUE,(Ⅴ２!M53),"表示不可")</f>
        <v>表示不可</v>
      </c>
      <c r="O112" s="732" t="str">
        <f>IF($C$26=TRUE,(Ⅴ２!N53),"表示不可")</f>
        <v>表示不可</v>
      </c>
      <c r="P112" s="732" t="str">
        <f>IF($C$26=TRUE,(Ⅴ２!O53),"表示不可")</f>
        <v>表示不可</v>
      </c>
      <c r="Q112" s="732" t="str">
        <f>IF($C$26=TRUE,(Ⅴ２!P53),"表示不可")</f>
        <v>表示不可</v>
      </c>
      <c r="R112" s="749"/>
      <c r="S112" s="749"/>
      <c r="T112" s="750"/>
      <c r="U112" s="751"/>
      <c r="V112" s="239"/>
      <c r="W112" s="239"/>
      <c r="X112" s="240"/>
      <c r="Y112" s="240"/>
      <c r="Z112" s="242"/>
      <c r="AA112" s="251"/>
      <c r="AB112" s="244"/>
      <c r="AC112" s="231"/>
      <c r="AD112" s="231"/>
      <c r="AE112" s="231"/>
      <c r="AF112" s="231"/>
      <c r="AG112" s="231"/>
      <c r="AH112" s="231"/>
      <c r="AI112" s="231"/>
      <c r="AJ112" s="231"/>
      <c r="AK112" s="231"/>
      <c r="AL112" s="240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</row>
    <row r="113" spans="1:101" s="252" customFormat="1" ht="15.75" customHeight="1">
      <c r="A113">
        <v>49</v>
      </c>
      <c r="B113" s="575" t="str">
        <f t="shared" si="6"/>
        <v/>
      </c>
      <c r="C113" s="576" t="str">
        <f>IF($C$26=TRUE,(Ⅴ２!B54),"表示不可")</f>
        <v>表示不可</v>
      </c>
      <c r="D113" s="577" t="str">
        <f>IF($C$26=TRUE,(Ⅴ２!C54),"表示不可")</f>
        <v>表示不可</v>
      </c>
      <c r="E113" s="578" t="str">
        <f>IF($C$26=TRUE,(Ⅴ２!D54),"表示不可")</f>
        <v>表示不可</v>
      </c>
      <c r="F113" s="579" t="str">
        <f>IF($C$26=TRUE,(Ⅴ２!E54),"表示不可")</f>
        <v>表示不可</v>
      </c>
      <c r="G113" s="737" t="str">
        <f>IF($C$26=TRUE,(Ⅴ２!F54),"表示不可")</f>
        <v>表示不可</v>
      </c>
      <c r="H113" s="733" t="str">
        <f t="shared" si="7"/>
        <v/>
      </c>
      <c r="I113" s="733" t="str">
        <f>IF($C$26=TRUE,(Ⅴ２!H54),"表示不可")</f>
        <v>表示不可</v>
      </c>
      <c r="J113" s="733" t="str">
        <f>IF($C$26=TRUE,(Ⅴ２!I54),"表示不可")</f>
        <v>表示不可</v>
      </c>
      <c r="K113" s="734" t="str">
        <f>IF($C$26=TRUE,(Ⅴ２!J54),"表示不可")</f>
        <v>表示不可</v>
      </c>
      <c r="L113" s="734" t="str">
        <f t="shared" si="8"/>
        <v/>
      </c>
      <c r="M113" s="735" t="str">
        <f>IF($C$26=TRUE,(Ⅴ２!L54),"表示不可")</f>
        <v>表示不可</v>
      </c>
      <c r="N113" s="733" t="str">
        <f>IF($C$26=TRUE,(Ⅴ２!M54),"表示不可")</f>
        <v>表示不可</v>
      </c>
      <c r="O113" s="732" t="str">
        <f>IF($C$26=TRUE,(Ⅴ２!N54),"表示不可")</f>
        <v>表示不可</v>
      </c>
      <c r="P113" s="732" t="str">
        <f>IF($C$26=TRUE,(Ⅴ２!O54),"表示不可")</f>
        <v>表示不可</v>
      </c>
      <c r="Q113" s="732" t="str">
        <f>IF($C$26=TRUE,(Ⅴ２!P54),"表示不可")</f>
        <v>表示不可</v>
      </c>
      <c r="R113" s="749"/>
      <c r="S113" s="749"/>
      <c r="T113" s="750"/>
      <c r="U113" s="751"/>
      <c r="V113" s="239"/>
      <c r="W113" s="239"/>
      <c r="X113" s="240"/>
      <c r="Y113" s="240"/>
      <c r="Z113" s="242"/>
      <c r="AA113" s="251"/>
      <c r="AB113" s="244"/>
      <c r="AC113" s="231"/>
      <c r="AD113" s="231"/>
      <c r="AE113" s="231"/>
      <c r="AF113" s="231"/>
      <c r="AG113" s="231"/>
      <c r="AH113" s="231"/>
      <c r="AI113" s="231"/>
      <c r="AJ113" s="231"/>
      <c r="AK113" s="231"/>
      <c r="AL113" s="240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</row>
    <row r="114" spans="1:101" s="252" customFormat="1" ht="15.75" customHeight="1" thickBot="1">
      <c r="A114">
        <v>50</v>
      </c>
      <c r="B114" s="597" t="str">
        <f t="shared" si="6"/>
        <v/>
      </c>
      <c r="C114" s="598" t="str">
        <f>IF($C$26=TRUE,(Ⅴ２!B55),"表示不可")</f>
        <v>表示不可</v>
      </c>
      <c r="D114" s="599" t="str">
        <f>IF($C$26=TRUE,(Ⅴ２!C55),"表示不可")</f>
        <v>表示不可</v>
      </c>
      <c r="E114" s="600" t="str">
        <f>IF($C$26=TRUE,(Ⅴ２!D55),"表示不可")</f>
        <v>表示不可</v>
      </c>
      <c r="F114" s="601" t="str">
        <f>IF($C$26=TRUE,(Ⅴ２!E55),"表示不可")</f>
        <v>表示不可</v>
      </c>
      <c r="G114" s="740" t="str">
        <f>IF($C$26=TRUE,(Ⅴ２!F55),"表示不可")</f>
        <v>表示不可</v>
      </c>
      <c r="H114" s="733" t="str">
        <f t="shared" si="7"/>
        <v/>
      </c>
      <c r="I114" s="733" t="str">
        <f>IF($C$26=TRUE,(Ⅴ２!H55),"表示不可")</f>
        <v>表示不可</v>
      </c>
      <c r="J114" s="733" t="str">
        <f>IF($C$26=TRUE,(Ⅴ２!I55),"表示不可")</f>
        <v>表示不可</v>
      </c>
      <c r="K114" s="734" t="str">
        <f>IF($C$26=TRUE,(Ⅴ２!J55),"表示不可")</f>
        <v>表示不可</v>
      </c>
      <c r="L114" s="734" t="str">
        <f t="shared" si="8"/>
        <v/>
      </c>
      <c r="M114" s="735" t="str">
        <f>IF($C$26=TRUE,(Ⅴ２!L55),"表示不可")</f>
        <v>表示不可</v>
      </c>
      <c r="N114" s="733" t="str">
        <f>IF($C$26=TRUE,(Ⅴ２!M55),"表示不可")</f>
        <v>表示不可</v>
      </c>
      <c r="O114" s="732" t="str">
        <f>IF($C$26=TRUE,(Ⅴ２!N55),"表示不可")</f>
        <v>表示不可</v>
      </c>
      <c r="P114" s="732" t="str">
        <f>IF($C$26=TRUE,(Ⅴ２!O55),"表示不可")</f>
        <v>表示不可</v>
      </c>
      <c r="Q114" s="732" t="str">
        <f>IF($C$26=TRUE,(Ⅴ２!P55),"表示不可")</f>
        <v>表示不可</v>
      </c>
      <c r="R114" s="749"/>
      <c r="S114" s="749"/>
      <c r="T114" s="750"/>
      <c r="U114" s="751"/>
      <c r="V114" s="239"/>
      <c r="W114" s="239"/>
      <c r="X114" s="240"/>
      <c r="Y114" s="240"/>
      <c r="Z114" s="242"/>
      <c r="AA114" s="251"/>
      <c r="AB114" s="244"/>
      <c r="AC114" s="231"/>
      <c r="AD114" s="231"/>
      <c r="AE114" s="231"/>
      <c r="AF114" s="231"/>
      <c r="AG114" s="231"/>
      <c r="AH114" s="231"/>
      <c r="AI114" s="231"/>
      <c r="AJ114" s="231"/>
      <c r="AK114" s="231"/>
      <c r="AL114" s="240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</row>
    <row r="115" spans="1:101" s="252" customFormat="1" ht="15.75" customHeight="1">
      <c r="A115">
        <v>51</v>
      </c>
      <c r="B115" s="538" t="str">
        <f t="shared" si="6"/>
        <v/>
      </c>
      <c r="C115" s="607" t="str">
        <f>IF($C$26=TRUE,(Ⅴ２!B56),"表示不可")</f>
        <v>表示不可</v>
      </c>
      <c r="D115" s="608" t="str">
        <f>IF($C$26=TRUE,(Ⅴ２!C56),"表示不可")</f>
        <v>表示不可</v>
      </c>
      <c r="E115" s="502" t="str">
        <f>IF($C$26=TRUE,(Ⅴ２!D56),"表示不可")</f>
        <v>表示不可</v>
      </c>
      <c r="F115" s="503" t="str">
        <f>IF($C$26=TRUE,(Ⅴ２!E56),"表示不可")</f>
        <v>表示不可</v>
      </c>
      <c r="G115" s="741" t="str">
        <f>IF($C$26=TRUE,(Ⅴ２!F56),"表示不可")</f>
        <v>表示不可</v>
      </c>
      <c r="H115" s="733" t="str">
        <f t="shared" si="7"/>
        <v/>
      </c>
      <c r="I115" s="733" t="str">
        <f>IF($C$26=TRUE,(Ⅴ２!H56),"表示不可")</f>
        <v>表示不可</v>
      </c>
      <c r="J115" s="733" t="str">
        <f>IF($C$26=TRUE,(Ⅴ２!I56),"表示不可")</f>
        <v>表示不可</v>
      </c>
      <c r="K115" s="734" t="str">
        <f>IF($C$26=TRUE,(Ⅴ２!J56),"表示不可")</f>
        <v>表示不可</v>
      </c>
      <c r="L115" s="734" t="str">
        <f t="shared" si="8"/>
        <v/>
      </c>
      <c r="M115" s="735" t="str">
        <f>IF($C$26=TRUE,(Ⅴ２!L56),"表示不可")</f>
        <v>表示不可</v>
      </c>
      <c r="N115" s="733" t="str">
        <f>IF($C$26=TRUE,(Ⅴ２!M56),"表示不可")</f>
        <v>表示不可</v>
      </c>
      <c r="O115" s="732" t="str">
        <f>IF($C$26=TRUE,(Ⅴ２!N56),"表示不可")</f>
        <v>表示不可</v>
      </c>
      <c r="P115" s="732" t="str">
        <f>IF($C$26=TRUE,(Ⅴ２!O56),"表示不可")</f>
        <v>表示不可</v>
      </c>
      <c r="Q115" s="732" t="str">
        <f>IF($C$26=TRUE,(Ⅴ２!P56),"表示不可")</f>
        <v>表示不可</v>
      </c>
      <c r="R115" s="749"/>
      <c r="S115" s="749"/>
      <c r="T115" s="750"/>
      <c r="U115" s="751"/>
      <c r="V115" s="239"/>
      <c r="W115" s="239"/>
      <c r="X115" s="240"/>
      <c r="Y115" s="240"/>
      <c r="Z115" s="242"/>
      <c r="AA115" s="251"/>
      <c r="AB115" s="244"/>
      <c r="AC115" s="231"/>
      <c r="AD115" s="231"/>
      <c r="AE115" s="231"/>
      <c r="AF115" s="231"/>
      <c r="AG115" s="231"/>
      <c r="AH115" s="231"/>
      <c r="AI115" s="231"/>
      <c r="AJ115" s="231"/>
      <c r="AK115" s="231"/>
      <c r="AL115" s="231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</row>
    <row r="116" spans="1:101" s="252" customFormat="1" ht="15.75" customHeight="1">
      <c r="A116">
        <v>52</v>
      </c>
      <c r="B116" s="575" t="str">
        <f t="shared" si="6"/>
        <v/>
      </c>
      <c r="C116" s="576" t="str">
        <f>IF($C$26=TRUE,(Ⅴ２!B57),"表示不可")</f>
        <v>表示不可</v>
      </c>
      <c r="D116" s="577" t="str">
        <f>IF($C$26=TRUE,(Ⅴ２!C57),"表示不可")</f>
        <v>表示不可</v>
      </c>
      <c r="E116" s="578" t="str">
        <f>IF($C$26=TRUE,(Ⅴ２!D57),"表示不可")</f>
        <v>表示不可</v>
      </c>
      <c r="F116" s="579" t="str">
        <f>IF($C$26=TRUE,(Ⅴ２!E57),"表示不可")</f>
        <v>表示不可</v>
      </c>
      <c r="G116" s="737" t="str">
        <f>IF($C$26=TRUE,(Ⅴ２!F57),"表示不可")</f>
        <v>表示不可</v>
      </c>
      <c r="H116" s="733" t="str">
        <f t="shared" si="7"/>
        <v/>
      </c>
      <c r="I116" s="733" t="str">
        <f>IF($C$26=TRUE,(Ⅴ２!H57),"表示不可")</f>
        <v>表示不可</v>
      </c>
      <c r="J116" s="733" t="str">
        <f>IF($C$26=TRUE,(Ⅴ２!I57),"表示不可")</f>
        <v>表示不可</v>
      </c>
      <c r="K116" s="734" t="str">
        <f>IF($C$26=TRUE,(Ⅴ２!J57),"表示不可")</f>
        <v>表示不可</v>
      </c>
      <c r="L116" s="734" t="str">
        <f t="shared" si="8"/>
        <v/>
      </c>
      <c r="M116" s="735" t="str">
        <f>IF($C$26=TRUE,(Ⅴ２!L57),"表示不可")</f>
        <v>表示不可</v>
      </c>
      <c r="N116" s="733" t="str">
        <f>IF($C$26=TRUE,(Ⅴ２!M57),"表示不可")</f>
        <v>表示不可</v>
      </c>
      <c r="O116" s="732" t="str">
        <f>IF($C$26=TRUE,(Ⅴ２!N57),"表示不可")</f>
        <v>表示不可</v>
      </c>
      <c r="P116" s="732" t="str">
        <f>IF($C$26=TRUE,(Ⅴ２!O57),"表示不可")</f>
        <v>表示不可</v>
      </c>
      <c r="Q116" s="732" t="str">
        <f>IF($C$26=TRUE,(Ⅴ２!P57),"表示不可")</f>
        <v>表示不可</v>
      </c>
      <c r="R116" s="749"/>
      <c r="S116" s="749"/>
      <c r="T116" s="750"/>
      <c r="U116" s="752"/>
      <c r="V116" s="239"/>
      <c r="W116" s="239"/>
      <c r="X116" s="240"/>
      <c r="Y116" s="240"/>
      <c r="Z116" s="242"/>
      <c r="AA116" s="251"/>
      <c r="AB116" s="244"/>
      <c r="AC116" s="231"/>
      <c r="AD116" s="231"/>
      <c r="AE116" s="231"/>
      <c r="AF116" s="231"/>
      <c r="AG116" s="231"/>
      <c r="AH116" s="231"/>
      <c r="AI116" s="231"/>
      <c r="AJ116" s="231"/>
      <c r="AK116" s="231"/>
      <c r="AL116" s="231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</row>
    <row r="117" spans="1:101" ht="15.75" customHeight="1">
      <c r="A117">
        <v>53</v>
      </c>
      <c r="B117" s="575" t="str">
        <f t="shared" si="6"/>
        <v/>
      </c>
      <c r="C117" s="576" t="str">
        <f>IF($C$26=TRUE,(Ⅴ２!B58),"表示不可")</f>
        <v>表示不可</v>
      </c>
      <c r="D117" s="577" t="str">
        <f>IF($C$26=TRUE,(Ⅴ２!C58),"表示不可")</f>
        <v>表示不可</v>
      </c>
      <c r="E117" s="578" t="str">
        <f>IF($C$26=TRUE,(Ⅴ２!D58),"表示不可")</f>
        <v>表示不可</v>
      </c>
      <c r="F117" s="579" t="str">
        <f>IF($C$26=TRUE,(Ⅴ２!E58),"表示不可")</f>
        <v>表示不可</v>
      </c>
      <c r="G117" s="737" t="str">
        <f>IF($C$26=TRUE,(Ⅴ２!F58),"表示不可")</f>
        <v>表示不可</v>
      </c>
      <c r="H117" s="733" t="str">
        <f t="shared" si="7"/>
        <v/>
      </c>
      <c r="I117" s="733" t="str">
        <f>IF($C$26=TRUE,(Ⅴ２!H58),"表示不可")</f>
        <v>表示不可</v>
      </c>
      <c r="J117" s="733" t="str">
        <f>IF($C$26=TRUE,(Ⅴ２!I58),"表示不可")</f>
        <v>表示不可</v>
      </c>
      <c r="K117" s="734" t="str">
        <f>IF($C$26=TRUE,(Ⅴ２!J58),"表示不可")</f>
        <v>表示不可</v>
      </c>
      <c r="L117" s="734" t="str">
        <f t="shared" si="8"/>
        <v/>
      </c>
      <c r="M117" s="735" t="str">
        <f>IF($C$26=TRUE,(Ⅴ２!L58),"表示不可")</f>
        <v>表示不可</v>
      </c>
      <c r="N117" s="733" t="str">
        <f>IF($C$26=TRUE,(Ⅴ２!M58),"表示不可")</f>
        <v>表示不可</v>
      </c>
      <c r="O117" s="732" t="str">
        <f>IF($C$26=TRUE,(Ⅴ２!N58),"表示不可")</f>
        <v>表示不可</v>
      </c>
      <c r="P117" s="732" t="str">
        <f>IF($C$26=TRUE,(Ⅴ２!O58),"表示不可")</f>
        <v>表示不可</v>
      </c>
      <c r="Q117" s="732" t="str">
        <f>IF($C$26=TRUE,(Ⅴ２!P58),"表示不可")</f>
        <v>表示不可</v>
      </c>
      <c r="R117" s="749"/>
      <c r="S117" s="749"/>
      <c r="T117" s="750"/>
      <c r="U117" s="751"/>
      <c r="Y117" s="240"/>
      <c r="AA117" s="251"/>
      <c r="AL117" s="231"/>
    </row>
    <row r="118" spans="1:101" ht="15.75" customHeight="1">
      <c r="A118">
        <v>54</v>
      </c>
      <c r="B118" s="575" t="str">
        <f t="shared" si="6"/>
        <v/>
      </c>
      <c r="C118" s="576" t="str">
        <f>IF($C$26=TRUE,(Ⅴ２!B59),"表示不可")</f>
        <v>表示不可</v>
      </c>
      <c r="D118" s="577" t="str">
        <f>IF($C$26=TRUE,(Ⅴ２!C59),"表示不可")</f>
        <v>表示不可</v>
      </c>
      <c r="E118" s="578" t="str">
        <f>IF($C$26=TRUE,(Ⅴ２!D59),"表示不可")</f>
        <v>表示不可</v>
      </c>
      <c r="F118" s="579" t="str">
        <f>IF($C$26=TRUE,(Ⅴ２!E59),"表示不可")</f>
        <v>表示不可</v>
      </c>
      <c r="G118" s="737" t="str">
        <f>IF($C$26=TRUE,(Ⅴ２!F59),"表示不可")</f>
        <v>表示不可</v>
      </c>
      <c r="H118" s="733" t="str">
        <f t="shared" si="7"/>
        <v/>
      </c>
      <c r="I118" s="733" t="str">
        <f>IF($C$26=TRUE,(Ⅴ２!H59),"表示不可")</f>
        <v>表示不可</v>
      </c>
      <c r="J118" s="733" t="str">
        <f>IF($C$26=TRUE,(Ⅴ２!I59),"表示不可")</f>
        <v>表示不可</v>
      </c>
      <c r="K118" s="734" t="str">
        <f>IF($C$26=TRUE,(Ⅴ２!J59),"表示不可")</f>
        <v>表示不可</v>
      </c>
      <c r="L118" s="734" t="str">
        <f t="shared" si="8"/>
        <v/>
      </c>
      <c r="M118" s="735" t="str">
        <f>IF($C$26=TRUE,(Ⅴ２!L59),"表示不可")</f>
        <v>表示不可</v>
      </c>
      <c r="N118" s="733" t="str">
        <f>IF($C$26=TRUE,(Ⅴ２!M59),"表示不可")</f>
        <v>表示不可</v>
      </c>
      <c r="O118" s="732" t="str">
        <f>IF($C$26=TRUE,(Ⅴ２!N59),"表示不可")</f>
        <v>表示不可</v>
      </c>
      <c r="P118" s="732" t="str">
        <f>IF($C$26=TRUE,(Ⅴ２!O59),"表示不可")</f>
        <v>表示不可</v>
      </c>
      <c r="Q118" s="732" t="str">
        <f>IF($C$26=TRUE,(Ⅴ２!P59),"表示不可")</f>
        <v>表示不可</v>
      </c>
      <c r="R118" s="749"/>
      <c r="S118" s="749"/>
      <c r="T118" s="749"/>
      <c r="U118" s="751"/>
      <c r="Y118" s="240"/>
      <c r="AA118" s="251"/>
      <c r="AL118" s="231"/>
    </row>
    <row r="119" spans="1:101" ht="15.75" customHeight="1" thickBot="1">
      <c r="A119">
        <v>55</v>
      </c>
      <c r="B119" s="585" t="str">
        <f t="shared" si="6"/>
        <v/>
      </c>
      <c r="C119" s="586" t="str">
        <f>IF($C$26=TRUE,(Ⅴ２!B60),"表示不可")</f>
        <v>表示不可</v>
      </c>
      <c r="D119" s="587" t="str">
        <f>IF($C$26=TRUE,(Ⅴ２!C60),"表示不可")</f>
        <v>表示不可</v>
      </c>
      <c r="E119" s="588" t="str">
        <f>IF($C$26=TRUE,(Ⅴ２!D60),"表示不可")</f>
        <v>表示不可</v>
      </c>
      <c r="F119" s="589" t="str">
        <f>IF($C$26=TRUE,(Ⅴ２!E60),"表示不可")</f>
        <v>表示不可</v>
      </c>
      <c r="G119" s="738" t="str">
        <f>IF($C$26=TRUE,(Ⅴ２!F60),"表示不可")</f>
        <v>表示不可</v>
      </c>
      <c r="H119" s="733" t="str">
        <f t="shared" si="7"/>
        <v/>
      </c>
      <c r="I119" s="733" t="str">
        <f>IF($C$26=TRUE,(Ⅴ２!H60),"表示不可")</f>
        <v>表示不可</v>
      </c>
      <c r="J119" s="733" t="str">
        <f>IF($C$26=TRUE,(Ⅴ２!I60),"表示不可")</f>
        <v>表示不可</v>
      </c>
      <c r="K119" s="734" t="str">
        <f>IF($C$26=TRUE,(Ⅴ２!J60),"表示不可")</f>
        <v>表示不可</v>
      </c>
      <c r="L119" s="734" t="str">
        <f t="shared" si="8"/>
        <v/>
      </c>
      <c r="M119" s="735" t="str">
        <f>IF($C$26=TRUE,(Ⅴ２!L60),"表示不可")</f>
        <v>表示不可</v>
      </c>
      <c r="N119" s="733" t="str">
        <f>IF($C$26=TRUE,(Ⅴ２!M60),"表示不可")</f>
        <v>表示不可</v>
      </c>
      <c r="O119" s="732" t="str">
        <f>IF($C$26=TRUE,(Ⅴ２!N60),"表示不可")</f>
        <v>表示不可</v>
      </c>
      <c r="P119" s="732" t="str">
        <f>IF($C$26=TRUE,(Ⅴ２!O60),"表示不可")</f>
        <v>表示不可</v>
      </c>
      <c r="Q119" s="732" t="str">
        <f>IF($C$26=TRUE,(Ⅴ２!P60),"表示不可")</f>
        <v>表示不可</v>
      </c>
      <c r="R119" s="749"/>
      <c r="S119" s="749"/>
      <c r="T119" s="749"/>
      <c r="U119" s="751"/>
      <c r="Y119" s="240"/>
      <c r="AA119" s="251"/>
      <c r="AL119" s="231"/>
    </row>
    <row r="120" spans="1:101" ht="15.75" customHeight="1">
      <c r="A120">
        <v>56</v>
      </c>
      <c r="B120" s="532" t="str">
        <f t="shared" si="6"/>
        <v/>
      </c>
      <c r="C120" s="595" t="str">
        <f>IF($C$26=TRUE,(Ⅴ２!B61),"表示不可")</f>
        <v>表示不可</v>
      </c>
      <c r="D120" s="596" t="str">
        <f>IF($C$26=TRUE,(Ⅴ２!C61),"表示不可")</f>
        <v>表示不可</v>
      </c>
      <c r="E120" s="466" t="str">
        <f>IF($C$26=TRUE,(Ⅴ２!D61),"表示不可")</f>
        <v>表示不可</v>
      </c>
      <c r="F120" s="467" t="str">
        <f>IF($C$26=TRUE,(Ⅴ２!E61),"表示不可")</f>
        <v>表示不可</v>
      </c>
      <c r="G120" s="739" t="str">
        <f>IF($C$26=TRUE,(Ⅴ２!F61),"表示不可")</f>
        <v>表示不可</v>
      </c>
      <c r="H120" s="733" t="str">
        <f t="shared" si="7"/>
        <v/>
      </c>
      <c r="I120" s="733" t="str">
        <f>IF($C$26=TRUE,(Ⅴ２!H61),"表示不可")</f>
        <v>表示不可</v>
      </c>
      <c r="J120" s="733" t="str">
        <f>IF($C$26=TRUE,(Ⅴ２!I61),"表示不可")</f>
        <v>表示不可</v>
      </c>
      <c r="K120" s="734" t="str">
        <f>IF($C$26=TRUE,(Ⅴ２!J61),"表示不可")</f>
        <v>表示不可</v>
      </c>
      <c r="L120" s="734" t="str">
        <f t="shared" si="8"/>
        <v/>
      </c>
      <c r="M120" s="735" t="str">
        <f>IF($C$26=TRUE,(Ⅴ２!L61),"表示不可")</f>
        <v>表示不可</v>
      </c>
      <c r="N120" s="733" t="str">
        <f>IF($C$26=TRUE,(Ⅴ２!M61),"表示不可")</f>
        <v>表示不可</v>
      </c>
      <c r="O120" s="732" t="str">
        <f>IF($C$26=TRUE,(Ⅴ２!N61),"表示不可")</f>
        <v>表示不可</v>
      </c>
      <c r="P120" s="732" t="str">
        <f>IF($C$26=TRUE,(Ⅴ２!O61),"表示不可")</f>
        <v>表示不可</v>
      </c>
      <c r="Q120" s="732" t="str">
        <f>IF($C$26=TRUE,(Ⅴ２!P61),"表示不可")</f>
        <v>表示不可</v>
      </c>
      <c r="R120" s="749"/>
      <c r="S120" s="749"/>
      <c r="T120" s="749"/>
      <c r="U120" s="751"/>
      <c r="Y120" s="240"/>
      <c r="AA120" s="251"/>
      <c r="AL120" s="231"/>
    </row>
    <row r="121" spans="1:101" ht="15.75" customHeight="1">
      <c r="A121">
        <v>57</v>
      </c>
      <c r="B121" s="575" t="str">
        <f t="shared" si="6"/>
        <v/>
      </c>
      <c r="C121" s="576" t="str">
        <f>IF($C$26=TRUE,(Ⅴ２!B62),"表示不可")</f>
        <v>表示不可</v>
      </c>
      <c r="D121" s="577" t="str">
        <f>IF($C$26=TRUE,(Ⅴ２!C62),"表示不可")</f>
        <v>表示不可</v>
      </c>
      <c r="E121" s="578" t="str">
        <f>IF($C$26=TRUE,(Ⅴ２!D62),"表示不可")</f>
        <v>表示不可</v>
      </c>
      <c r="F121" s="579" t="str">
        <f>IF($C$26=TRUE,(Ⅴ２!E62),"表示不可")</f>
        <v>表示不可</v>
      </c>
      <c r="G121" s="737" t="str">
        <f>IF($C$26=TRUE,(Ⅴ２!F62),"表示不可")</f>
        <v>表示不可</v>
      </c>
      <c r="H121" s="733" t="str">
        <f t="shared" si="7"/>
        <v/>
      </c>
      <c r="I121" s="733" t="str">
        <f>IF($C$26=TRUE,(Ⅴ２!H62),"表示不可")</f>
        <v>表示不可</v>
      </c>
      <c r="J121" s="733" t="str">
        <f>IF($C$26=TRUE,(Ⅴ２!I62),"表示不可")</f>
        <v>表示不可</v>
      </c>
      <c r="K121" s="734" t="str">
        <f>IF($C$26=TRUE,(Ⅴ２!J62),"表示不可")</f>
        <v>表示不可</v>
      </c>
      <c r="L121" s="734" t="str">
        <f t="shared" si="8"/>
        <v/>
      </c>
      <c r="M121" s="735" t="str">
        <f>IF($C$26=TRUE,(Ⅴ２!L62),"表示不可")</f>
        <v>表示不可</v>
      </c>
      <c r="N121" s="733" t="str">
        <f>IF($C$26=TRUE,(Ⅴ２!M62),"表示不可")</f>
        <v>表示不可</v>
      </c>
      <c r="O121" s="732" t="str">
        <f>IF($C$26=TRUE,(Ⅴ２!N62),"表示不可")</f>
        <v>表示不可</v>
      </c>
      <c r="P121" s="732" t="str">
        <f>IF($C$26=TRUE,(Ⅴ２!O62),"表示不可")</f>
        <v>表示不可</v>
      </c>
      <c r="Q121" s="732" t="str">
        <f>IF($C$26=TRUE,(Ⅴ２!P62),"表示不可")</f>
        <v>表示不可</v>
      </c>
      <c r="R121" s="749"/>
      <c r="S121" s="749"/>
      <c r="T121" s="749"/>
      <c r="U121" s="751"/>
      <c r="Y121" s="240"/>
      <c r="AA121" s="251"/>
      <c r="AL121" s="231"/>
    </row>
    <row r="122" spans="1:101" ht="15.75" customHeight="1">
      <c r="A122">
        <v>58</v>
      </c>
      <c r="B122" s="575" t="str">
        <f t="shared" si="6"/>
        <v/>
      </c>
      <c r="C122" s="576" t="str">
        <f>IF($C$26=TRUE,(Ⅴ２!B63),"表示不可")</f>
        <v>表示不可</v>
      </c>
      <c r="D122" s="577" t="str">
        <f>IF($C$26=TRUE,(Ⅴ２!C63),"表示不可")</f>
        <v>表示不可</v>
      </c>
      <c r="E122" s="578" t="str">
        <f>IF($C$26=TRUE,(Ⅴ２!D63),"表示不可")</f>
        <v>表示不可</v>
      </c>
      <c r="F122" s="579" t="str">
        <f>IF($C$26=TRUE,(Ⅴ２!E63),"表示不可")</f>
        <v>表示不可</v>
      </c>
      <c r="G122" s="737" t="str">
        <f>IF($C$26=TRUE,(Ⅴ２!F63),"表示不可")</f>
        <v>表示不可</v>
      </c>
      <c r="H122" s="733" t="str">
        <f t="shared" si="7"/>
        <v/>
      </c>
      <c r="I122" s="733" t="str">
        <f>IF($C$26=TRUE,(Ⅴ２!H63),"表示不可")</f>
        <v>表示不可</v>
      </c>
      <c r="J122" s="733" t="str">
        <f>IF($C$26=TRUE,(Ⅴ２!I63),"表示不可")</f>
        <v>表示不可</v>
      </c>
      <c r="K122" s="734" t="str">
        <f>IF($C$26=TRUE,(Ⅴ２!J63),"表示不可")</f>
        <v>表示不可</v>
      </c>
      <c r="L122" s="734" t="str">
        <f t="shared" si="8"/>
        <v/>
      </c>
      <c r="M122" s="735" t="str">
        <f>IF($C$26=TRUE,(Ⅴ２!L63),"表示不可")</f>
        <v>表示不可</v>
      </c>
      <c r="N122" s="733" t="str">
        <f>IF($C$26=TRUE,(Ⅴ２!M63),"表示不可")</f>
        <v>表示不可</v>
      </c>
      <c r="O122" s="732" t="str">
        <f>IF($C$26=TRUE,(Ⅴ２!N63),"表示不可")</f>
        <v>表示不可</v>
      </c>
      <c r="P122" s="732" t="str">
        <f>IF($C$26=TRUE,(Ⅴ２!O63),"表示不可")</f>
        <v>表示不可</v>
      </c>
      <c r="Q122" s="732" t="str">
        <f>IF($C$26=TRUE,(Ⅴ２!P63),"表示不可")</f>
        <v>表示不可</v>
      </c>
      <c r="R122" s="749"/>
      <c r="S122" s="749"/>
      <c r="T122" s="749"/>
      <c r="U122" s="751"/>
      <c r="Y122" s="240"/>
      <c r="AA122" s="251"/>
      <c r="AL122" s="231"/>
    </row>
    <row r="123" spans="1:101" ht="15.75" customHeight="1">
      <c r="A123">
        <v>59</v>
      </c>
      <c r="B123" s="575" t="str">
        <f t="shared" si="6"/>
        <v/>
      </c>
      <c r="C123" s="576" t="str">
        <f>IF($C$26=TRUE,(Ⅴ２!B64),"表示不可")</f>
        <v>表示不可</v>
      </c>
      <c r="D123" s="577" t="str">
        <f>IF($C$26=TRUE,(Ⅴ２!C64),"表示不可")</f>
        <v>表示不可</v>
      </c>
      <c r="E123" s="578" t="str">
        <f>IF($C$26=TRUE,(Ⅴ２!D64),"表示不可")</f>
        <v>表示不可</v>
      </c>
      <c r="F123" s="579" t="str">
        <f>IF($C$26=TRUE,(Ⅴ２!E64),"表示不可")</f>
        <v>表示不可</v>
      </c>
      <c r="G123" s="737" t="str">
        <f>IF($C$26=TRUE,(Ⅴ２!F64),"表示不可")</f>
        <v>表示不可</v>
      </c>
      <c r="H123" s="733" t="str">
        <f t="shared" si="7"/>
        <v/>
      </c>
      <c r="I123" s="733" t="str">
        <f>IF($C$26=TRUE,(Ⅴ２!H64),"表示不可")</f>
        <v>表示不可</v>
      </c>
      <c r="J123" s="733" t="str">
        <f>IF($C$26=TRUE,(Ⅴ２!I64),"表示不可")</f>
        <v>表示不可</v>
      </c>
      <c r="K123" s="734" t="str">
        <f>IF($C$26=TRUE,(Ⅴ２!J64),"表示不可")</f>
        <v>表示不可</v>
      </c>
      <c r="L123" s="734" t="str">
        <f t="shared" si="8"/>
        <v/>
      </c>
      <c r="M123" s="735" t="str">
        <f>IF($C$26=TRUE,(Ⅴ２!L64),"表示不可")</f>
        <v>表示不可</v>
      </c>
      <c r="N123" s="733" t="str">
        <f>IF($C$26=TRUE,(Ⅴ２!M64),"表示不可")</f>
        <v>表示不可</v>
      </c>
      <c r="O123" s="732" t="str">
        <f>IF($C$26=TRUE,(Ⅴ２!N64),"表示不可")</f>
        <v>表示不可</v>
      </c>
      <c r="P123" s="732" t="str">
        <f>IF($C$26=TRUE,(Ⅴ２!O64),"表示不可")</f>
        <v>表示不可</v>
      </c>
      <c r="Q123" s="732" t="str">
        <f>IF($C$26=TRUE,(Ⅴ２!P64),"表示不可")</f>
        <v>表示不可</v>
      </c>
      <c r="R123" s="749"/>
      <c r="S123" s="749"/>
      <c r="T123" s="749"/>
      <c r="U123" s="751"/>
      <c r="Y123" s="240"/>
      <c r="AA123" s="251"/>
      <c r="AL123" s="231"/>
    </row>
    <row r="124" spans="1:101" ht="15.75" customHeight="1" thickBot="1">
      <c r="A124">
        <v>60</v>
      </c>
      <c r="B124" s="585" t="str">
        <f t="shared" si="6"/>
        <v/>
      </c>
      <c r="C124" s="586" t="str">
        <f>IF($C$26=TRUE,(Ⅴ２!B65),"表示不可")</f>
        <v>表示不可</v>
      </c>
      <c r="D124" s="587" t="str">
        <f>IF($C$26=TRUE,(Ⅴ２!C65),"表示不可")</f>
        <v>表示不可</v>
      </c>
      <c r="E124" s="588" t="str">
        <f>IF($C$26=TRUE,(Ⅴ２!D65),"表示不可")</f>
        <v>表示不可</v>
      </c>
      <c r="F124" s="589" t="str">
        <f>IF($C$26=TRUE,(Ⅴ２!E65),"表示不可")</f>
        <v>表示不可</v>
      </c>
      <c r="G124" s="738" t="str">
        <f>IF($C$26=TRUE,(Ⅴ２!F65),"表示不可")</f>
        <v>表示不可</v>
      </c>
      <c r="H124" s="733" t="str">
        <f t="shared" si="7"/>
        <v/>
      </c>
      <c r="I124" s="733" t="str">
        <f>IF($C$26=TRUE,(Ⅴ２!H65),"表示不可")</f>
        <v>表示不可</v>
      </c>
      <c r="J124" s="733" t="str">
        <f>IF($C$26=TRUE,(Ⅴ２!I65),"表示不可")</f>
        <v>表示不可</v>
      </c>
      <c r="K124" s="734" t="str">
        <f>IF($C$26=TRUE,(Ⅴ２!J65),"表示不可")</f>
        <v>表示不可</v>
      </c>
      <c r="L124" s="734" t="str">
        <f t="shared" si="8"/>
        <v/>
      </c>
      <c r="M124" s="735" t="str">
        <f>IF($C$26=TRUE,(Ⅴ２!L65),"表示不可")</f>
        <v>表示不可</v>
      </c>
      <c r="N124" s="733" t="str">
        <f>IF($C$26=TRUE,(Ⅴ２!M65),"表示不可")</f>
        <v>表示不可</v>
      </c>
      <c r="O124" s="732" t="str">
        <f>IF($C$26=TRUE,(Ⅴ２!N65),"表示不可")</f>
        <v>表示不可</v>
      </c>
      <c r="P124" s="732" t="str">
        <f>IF($C$26=TRUE,(Ⅴ２!O65),"表示不可")</f>
        <v>表示不可</v>
      </c>
      <c r="Q124" s="732" t="str">
        <f>IF($C$26=TRUE,(Ⅴ２!P65),"表示不可")</f>
        <v>表示不可</v>
      </c>
      <c r="R124" s="749"/>
      <c r="S124" s="749"/>
      <c r="T124" s="749"/>
      <c r="U124" s="751"/>
      <c r="Y124" s="240"/>
      <c r="AA124" s="251"/>
      <c r="AL124" s="231"/>
    </row>
    <row r="125" spans="1:101" ht="6" customHeight="1">
      <c r="R125" s="543"/>
      <c r="S125" s="543"/>
      <c r="T125" s="543"/>
      <c r="U125" s="543"/>
      <c r="Y125" s="240"/>
      <c r="AA125" s="251"/>
      <c r="AL125" s="231"/>
    </row>
    <row r="126" spans="1:101" ht="32.25" customHeight="1">
      <c r="C126" s="863" t="str">
        <f>"　高文連個人情報に関する保護規定を承諾したうえで、上記のとおり"&amp;初期設定!D4&amp;"への参加を申し込みます。"</f>
        <v>　高文連個人情報に関する保護規定を承諾したうえで、上記のとおり第42回宮崎県高等学校総合文化祭 放送部門への参加を申し込みます。</v>
      </c>
      <c r="D126" s="863"/>
      <c r="E126" s="863"/>
      <c r="F126" s="863"/>
      <c r="G126" s="863"/>
      <c r="H126" s="863"/>
      <c r="I126" s="863"/>
      <c r="J126" s="863"/>
      <c r="K126" s="863"/>
      <c r="L126" s="863"/>
      <c r="M126" s="863"/>
      <c r="N126" s="863"/>
      <c r="O126" s="863"/>
      <c r="P126" s="863"/>
      <c r="Q126" s="863"/>
      <c r="R126" s="543"/>
      <c r="S126" s="543"/>
      <c r="T126" s="543"/>
      <c r="U126" s="543"/>
      <c r="Y126" s="258"/>
      <c r="Z126" s="240"/>
      <c r="AA126" s="251"/>
      <c r="AC126" s="234"/>
      <c r="AD126" s="234"/>
      <c r="AE126" s="234"/>
      <c r="AF126" s="234"/>
      <c r="AG126" s="234"/>
      <c r="AH126" s="234"/>
      <c r="AI126" s="234"/>
    </row>
    <row r="127" spans="1:101" ht="15.75" customHeight="1">
      <c r="A127" s="544"/>
      <c r="B127" s="544"/>
      <c r="C127" s="986">
        <f ca="1">(Ⅰ!C23)</f>
        <v>44076</v>
      </c>
      <c r="D127" s="986"/>
      <c r="E127" s="544"/>
      <c r="F127" s="545"/>
      <c r="G127" s="544"/>
      <c r="H127" s="545"/>
      <c r="I127" s="544"/>
      <c r="J127" s="544"/>
      <c r="L127" s="544"/>
      <c r="M127" s="544"/>
      <c r="N127" s="546"/>
      <c r="O127" s="546"/>
      <c r="P127" s="546"/>
      <c r="Q127" s="546"/>
      <c r="R127" s="547"/>
      <c r="S127" s="547"/>
      <c r="T127" s="547"/>
      <c r="U127" s="547"/>
      <c r="V127" s="544"/>
      <c r="W127" s="544"/>
      <c r="Y127" s="258"/>
      <c r="Z127" s="240"/>
      <c r="AA127" s="251"/>
      <c r="AJ127" s="234"/>
      <c r="AK127" s="234"/>
      <c r="AM127" s="544"/>
      <c r="AN127" s="544"/>
      <c r="AO127" s="544"/>
      <c r="AP127" s="544"/>
      <c r="AQ127" s="544"/>
      <c r="AR127" s="544"/>
      <c r="AS127" s="544"/>
      <c r="AT127" s="544"/>
      <c r="AU127" s="544"/>
      <c r="AV127" s="544"/>
      <c r="AW127" s="544"/>
      <c r="AX127" s="544"/>
      <c r="AY127" s="544"/>
      <c r="AZ127" s="544"/>
      <c r="BA127" s="544"/>
      <c r="BB127" s="544"/>
      <c r="BC127" s="544"/>
      <c r="BD127" s="544"/>
      <c r="BE127" s="544"/>
      <c r="BF127" s="544"/>
      <c r="BG127" s="544"/>
      <c r="BH127" s="544"/>
      <c r="BI127" s="544"/>
      <c r="BJ127" s="544"/>
      <c r="BK127" s="544"/>
      <c r="BL127" s="544"/>
      <c r="BM127" s="544"/>
      <c r="BN127" s="544"/>
      <c r="BO127" s="544"/>
      <c r="BP127" s="544"/>
      <c r="BQ127" s="544"/>
      <c r="BR127" s="544"/>
      <c r="BS127" s="544"/>
      <c r="BT127" s="544"/>
      <c r="BU127" s="544"/>
      <c r="BV127" s="544"/>
      <c r="BW127" s="544"/>
      <c r="BX127" s="544"/>
      <c r="BY127" s="544"/>
      <c r="BZ127" s="544"/>
      <c r="CA127" s="544"/>
      <c r="CB127" s="544"/>
      <c r="CC127" s="544"/>
      <c r="CD127" s="544"/>
      <c r="CE127" s="544"/>
      <c r="CF127" s="544"/>
      <c r="CG127" s="544"/>
      <c r="CH127" s="544"/>
      <c r="CI127" s="544"/>
      <c r="CJ127" s="544"/>
      <c r="CK127" s="544"/>
      <c r="CL127" s="544"/>
      <c r="CM127" s="544"/>
      <c r="CN127" s="544"/>
      <c r="CO127" s="544"/>
      <c r="CP127" s="544"/>
      <c r="CQ127" s="544"/>
      <c r="CR127" s="544"/>
      <c r="CS127" s="544"/>
      <c r="CT127" s="544"/>
      <c r="CU127" s="544"/>
      <c r="CV127" s="544"/>
      <c r="CW127" s="544"/>
    </row>
    <row r="128" spans="1:101" ht="15.75" customHeight="1">
      <c r="C128" s="44" t="s">
        <v>399</v>
      </c>
      <c r="D128" s="44"/>
      <c r="K128" s="249" t="s">
        <v>360</v>
      </c>
      <c r="L128" s="548"/>
      <c r="M128" s="322">
        <f>C3</f>
        <v>0</v>
      </c>
      <c r="N128" s="549">
        <f>C44</f>
        <v>0</v>
      </c>
      <c r="O128" s="550"/>
      <c r="P128" s="550"/>
      <c r="Q128" s="550"/>
      <c r="R128" s="543"/>
      <c r="S128" s="543"/>
      <c r="T128" s="543"/>
      <c r="U128" s="543"/>
      <c r="Y128" s="258"/>
      <c r="Z128" s="258"/>
      <c r="AA128" s="252"/>
    </row>
    <row r="129" spans="3:38" ht="15.75" customHeight="1">
      <c r="C129" s="44" t="s">
        <v>504</v>
      </c>
      <c r="D129" s="44"/>
      <c r="K129" s="551" t="s">
        <v>400</v>
      </c>
      <c r="L129" s="552"/>
      <c r="M129" s="865">
        <f>(Ⅰ!C21)</f>
        <v>0</v>
      </c>
      <c r="N129" s="865"/>
      <c r="O129" s="865"/>
      <c r="P129" s="659"/>
      <c r="Q129" s="553"/>
      <c r="R129" s="543"/>
      <c r="S129" s="543"/>
      <c r="T129" s="543"/>
      <c r="U129" s="543"/>
      <c r="X129" s="258"/>
      <c r="Y129" s="258"/>
      <c r="Z129" s="258"/>
      <c r="AA129" s="252"/>
      <c r="AC129" s="229"/>
      <c r="AD129" s="229"/>
      <c r="AE129" s="229"/>
      <c r="AF129" s="229"/>
      <c r="AG129" s="229"/>
      <c r="AH129" s="229"/>
      <c r="AI129" s="229"/>
    </row>
    <row r="130" spans="3:38" ht="15.75" customHeight="1">
      <c r="R130" s="543"/>
      <c r="S130" s="543"/>
      <c r="T130" s="543"/>
      <c r="U130" s="543"/>
    </row>
    <row r="131" spans="3:38" ht="15.75" customHeight="1">
      <c r="R131" s="543"/>
      <c r="S131" s="543"/>
      <c r="T131" s="543"/>
      <c r="U131" s="543"/>
    </row>
    <row r="132" spans="3:38" ht="15.75" customHeight="1">
      <c r="R132" s="543"/>
      <c r="S132" s="543"/>
      <c r="T132" s="543"/>
      <c r="U132" s="543"/>
    </row>
    <row r="133" spans="3:38" ht="15.75" customHeight="1">
      <c r="R133" s="543"/>
      <c r="S133" s="543"/>
      <c r="T133" s="543"/>
      <c r="U133" s="543"/>
    </row>
    <row r="134" spans="3:38" ht="15.75" customHeight="1">
      <c r="R134" s="543"/>
      <c r="S134" s="543"/>
      <c r="T134" s="543"/>
      <c r="U134" s="543"/>
    </row>
    <row r="135" spans="3:38" ht="15.75" customHeight="1">
      <c r="R135" s="543"/>
      <c r="S135" s="543"/>
      <c r="T135" s="543"/>
      <c r="U135" s="543"/>
    </row>
    <row r="136" spans="3:38" ht="15.75" customHeight="1">
      <c r="R136" s="543"/>
      <c r="S136" s="543"/>
      <c r="T136" s="543"/>
      <c r="U136" s="543"/>
    </row>
    <row r="137" spans="3:38" ht="15.75" customHeight="1">
      <c r="R137" s="543"/>
      <c r="S137" s="543"/>
      <c r="T137" s="543"/>
      <c r="U137" s="543"/>
    </row>
    <row r="138" spans="3:38" ht="15.75" customHeight="1">
      <c r="R138" s="543"/>
      <c r="S138" s="543"/>
      <c r="T138" s="543"/>
      <c r="U138" s="543"/>
    </row>
    <row r="139" spans="3:38" ht="12" customHeight="1">
      <c r="R139" s="543"/>
      <c r="S139" s="543"/>
      <c r="T139" s="543"/>
      <c r="U139" s="543"/>
    </row>
    <row r="140" spans="3:38" ht="22.5" customHeight="1">
      <c r="R140" s="543"/>
      <c r="S140" s="543"/>
      <c r="T140" s="543"/>
      <c r="U140" s="543"/>
    </row>
    <row r="141" spans="3:38" ht="22.5" customHeight="1">
      <c r="F141"/>
      <c r="H141"/>
      <c r="K141"/>
      <c r="N141"/>
      <c r="O141"/>
      <c r="P141"/>
      <c r="Q141"/>
      <c r="R141" s="543"/>
      <c r="S141" s="543"/>
      <c r="T141" s="543"/>
      <c r="U141" s="543"/>
      <c r="X141"/>
      <c r="Y141" s="242"/>
      <c r="AA141" s="609"/>
      <c r="AC141"/>
      <c r="AD141"/>
      <c r="AE141"/>
      <c r="AF141"/>
      <c r="AG141"/>
      <c r="AH141"/>
      <c r="AI141"/>
      <c r="AJ141"/>
      <c r="AK141"/>
      <c r="AL141"/>
    </row>
    <row r="142" spans="3:38" ht="22.5" customHeight="1">
      <c r="F142"/>
      <c r="H142"/>
      <c r="K142"/>
      <c r="N142"/>
      <c r="O142"/>
      <c r="P142"/>
      <c r="Q142"/>
      <c r="R142" s="543"/>
      <c r="S142" s="543"/>
      <c r="T142" s="543"/>
      <c r="U142" s="543"/>
      <c r="X142"/>
      <c r="Y142" s="242"/>
      <c r="AA142" s="609"/>
      <c r="AC142"/>
      <c r="AD142"/>
      <c r="AE142"/>
      <c r="AF142"/>
      <c r="AG142"/>
      <c r="AH142"/>
      <c r="AI142"/>
      <c r="AJ142"/>
      <c r="AK142"/>
      <c r="AL142"/>
    </row>
    <row r="143" spans="3:38" ht="22.5" customHeight="1">
      <c r="F143"/>
      <c r="H143"/>
      <c r="K143"/>
      <c r="N143"/>
      <c r="O143"/>
      <c r="P143"/>
      <c r="Q143"/>
      <c r="R143" s="543"/>
      <c r="S143" s="543"/>
      <c r="T143" s="543"/>
      <c r="U143" s="543"/>
      <c r="X143"/>
      <c r="Y143" s="242"/>
      <c r="AA143" s="609"/>
      <c r="AC143"/>
      <c r="AD143"/>
      <c r="AE143"/>
      <c r="AF143"/>
      <c r="AG143"/>
      <c r="AH143"/>
      <c r="AI143"/>
      <c r="AJ143"/>
      <c r="AK143"/>
      <c r="AL143"/>
    </row>
    <row r="144" spans="3:38">
      <c r="F144"/>
      <c r="H144"/>
      <c r="K144"/>
      <c r="N144"/>
      <c r="O144"/>
      <c r="P144"/>
      <c r="Q144"/>
      <c r="R144" s="543"/>
      <c r="S144" s="543"/>
      <c r="T144" s="543"/>
      <c r="U144" s="543"/>
      <c r="X144"/>
      <c r="Y144" s="242"/>
      <c r="AA144" s="609"/>
      <c r="AC144"/>
      <c r="AD144"/>
      <c r="AE144"/>
      <c r="AF144"/>
      <c r="AG144"/>
      <c r="AH144"/>
      <c r="AI144"/>
      <c r="AJ144"/>
      <c r="AK144"/>
      <c r="AL144"/>
    </row>
    <row r="145" spans="6:38">
      <c r="F145"/>
      <c r="H145"/>
      <c r="K145"/>
      <c r="N145"/>
      <c r="O145"/>
      <c r="P145"/>
      <c r="Q145"/>
      <c r="R145" s="543"/>
      <c r="S145" s="543"/>
      <c r="T145" s="543"/>
      <c r="U145" s="543"/>
      <c r="X145"/>
      <c r="Y145" s="242"/>
      <c r="AA145" s="609"/>
      <c r="AC145"/>
      <c r="AD145"/>
      <c r="AE145"/>
      <c r="AF145"/>
      <c r="AG145"/>
      <c r="AH145"/>
      <c r="AI145"/>
      <c r="AJ145"/>
      <c r="AK145"/>
      <c r="AL145"/>
    </row>
    <row r="146" spans="6:38">
      <c r="F146"/>
      <c r="H146"/>
      <c r="K146"/>
      <c r="N146"/>
      <c r="O146"/>
      <c r="P146"/>
      <c r="Q146"/>
      <c r="R146" s="543"/>
      <c r="S146" s="543"/>
      <c r="T146" s="543"/>
      <c r="U146" s="543"/>
      <c r="X146"/>
      <c r="Y146" s="242"/>
      <c r="AA146" s="609"/>
      <c r="AC146"/>
      <c r="AD146"/>
      <c r="AE146"/>
      <c r="AF146"/>
      <c r="AG146"/>
      <c r="AH146"/>
      <c r="AI146"/>
      <c r="AJ146"/>
      <c r="AK146"/>
      <c r="AL146"/>
    </row>
    <row r="147" spans="6:38">
      <c r="F147"/>
      <c r="H147"/>
      <c r="K147"/>
      <c r="N147"/>
      <c r="O147"/>
      <c r="P147"/>
      <c r="Q147"/>
      <c r="R147" s="543"/>
      <c r="S147" s="543"/>
      <c r="T147" s="543"/>
      <c r="U147" s="543"/>
      <c r="X147"/>
      <c r="Y147" s="242"/>
      <c r="AA147" s="609"/>
      <c r="AC147"/>
      <c r="AD147"/>
      <c r="AE147"/>
      <c r="AF147"/>
      <c r="AG147"/>
      <c r="AH147"/>
      <c r="AI147"/>
      <c r="AJ147"/>
      <c r="AK147"/>
      <c r="AL147"/>
    </row>
    <row r="148" spans="6:38">
      <c r="F148"/>
      <c r="H148"/>
      <c r="K148"/>
      <c r="N148"/>
      <c r="O148"/>
      <c r="P148"/>
      <c r="Q148"/>
      <c r="R148" s="543"/>
      <c r="S148" s="543"/>
      <c r="T148" s="543"/>
      <c r="U148" s="543"/>
      <c r="X148"/>
      <c r="Y148" s="242"/>
      <c r="AA148" s="609"/>
      <c r="AC148"/>
      <c r="AD148"/>
      <c r="AE148"/>
      <c r="AF148"/>
      <c r="AG148"/>
      <c r="AH148"/>
      <c r="AI148"/>
      <c r="AJ148"/>
      <c r="AK148"/>
      <c r="AL148"/>
    </row>
    <row r="149" spans="6:38">
      <c r="F149"/>
      <c r="H149"/>
      <c r="K149"/>
      <c r="N149"/>
      <c r="O149"/>
      <c r="P149"/>
      <c r="Q149"/>
      <c r="R149" s="543"/>
      <c r="S149" s="543"/>
      <c r="T149" s="543"/>
      <c r="U149" s="543"/>
      <c r="X149"/>
      <c r="Y149" s="242"/>
      <c r="AA149" s="609"/>
      <c r="AC149"/>
      <c r="AD149"/>
      <c r="AE149"/>
      <c r="AF149"/>
      <c r="AG149"/>
      <c r="AH149"/>
      <c r="AI149"/>
      <c r="AJ149"/>
      <c r="AK149"/>
      <c r="AL149"/>
    </row>
    <row r="150" spans="6:38">
      <c r="F150"/>
      <c r="H150"/>
      <c r="K150"/>
      <c r="N150"/>
      <c r="O150"/>
      <c r="P150"/>
      <c r="Q150"/>
      <c r="R150" s="543"/>
      <c r="S150" s="543"/>
      <c r="T150" s="543"/>
      <c r="U150" s="543"/>
      <c r="X150"/>
      <c r="Y150" s="242"/>
      <c r="AA150" s="609"/>
      <c r="AC150"/>
      <c r="AD150"/>
      <c r="AE150"/>
      <c r="AF150"/>
      <c r="AG150"/>
      <c r="AH150"/>
      <c r="AI150"/>
      <c r="AJ150"/>
      <c r="AK150"/>
      <c r="AL150"/>
    </row>
    <row r="151" spans="6:38">
      <c r="F151"/>
      <c r="H151"/>
      <c r="K151"/>
      <c r="N151"/>
      <c r="O151"/>
      <c r="P151"/>
      <c r="Q151"/>
      <c r="R151" s="543"/>
      <c r="S151" s="543"/>
      <c r="T151" s="543"/>
      <c r="U151" s="543"/>
      <c r="X151"/>
      <c r="Y151" s="242"/>
      <c r="AA151" s="609"/>
      <c r="AC151"/>
      <c r="AD151"/>
      <c r="AE151"/>
      <c r="AF151"/>
      <c r="AG151"/>
      <c r="AH151"/>
      <c r="AI151"/>
      <c r="AJ151"/>
      <c r="AK151"/>
      <c r="AL151"/>
    </row>
    <row r="152" spans="6:38">
      <c r="F152"/>
      <c r="H152"/>
      <c r="K152"/>
      <c r="N152"/>
      <c r="O152"/>
      <c r="P152"/>
      <c r="Q152"/>
      <c r="R152" s="543"/>
      <c r="S152" s="543"/>
      <c r="T152" s="543"/>
      <c r="U152" s="543"/>
      <c r="X152"/>
      <c r="Y152" s="242"/>
      <c r="AA152" s="609"/>
      <c r="AC152"/>
      <c r="AD152"/>
      <c r="AE152"/>
      <c r="AF152"/>
      <c r="AG152"/>
      <c r="AH152"/>
      <c r="AI152"/>
      <c r="AJ152"/>
      <c r="AK152"/>
      <c r="AL152"/>
    </row>
    <row r="153" spans="6:38">
      <c r="F153"/>
      <c r="H153"/>
      <c r="K153"/>
      <c r="N153"/>
      <c r="O153"/>
      <c r="P153"/>
      <c r="Q153"/>
      <c r="R153" s="543"/>
      <c r="S153" s="543"/>
      <c r="T153" s="543"/>
      <c r="U153" s="543"/>
      <c r="X153"/>
      <c r="Y153" s="242"/>
      <c r="AA153" s="609"/>
      <c r="AC153"/>
      <c r="AD153"/>
      <c r="AE153"/>
      <c r="AF153"/>
      <c r="AG153"/>
      <c r="AH153"/>
      <c r="AI153"/>
      <c r="AJ153"/>
      <c r="AK153"/>
      <c r="AL153"/>
    </row>
    <row r="154" spans="6:38">
      <c r="F154"/>
      <c r="H154"/>
      <c r="K154"/>
      <c r="N154"/>
      <c r="O154"/>
      <c r="P154"/>
      <c r="Q154"/>
      <c r="R154" s="543"/>
      <c r="S154" s="543"/>
      <c r="T154" s="543"/>
      <c r="U154" s="543"/>
      <c r="X154"/>
      <c r="Y154" s="242"/>
      <c r="AA154" s="609"/>
      <c r="AC154"/>
      <c r="AD154"/>
      <c r="AE154"/>
      <c r="AF154"/>
      <c r="AG154"/>
      <c r="AH154"/>
      <c r="AI154"/>
      <c r="AJ154"/>
      <c r="AK154"/>
      <c r="AL154"/>
    </row>
    <row r="155" spans="6:38">
      <c r="F155"/>
      <c r="H155"/>
      <c r="K155"/>
      <c r="N155"/>
      <c r="O155"/>
      <c r="P155"/>
      <c r="Q155"/>
      <c r="R155" s="543"/>
      <c r="S155" s="543"/>
      <c r="T155" s="543"/>
      <c r="U155" s="543"/>
      <c r="X155"/>
      <c r="Y155" s="242"/>
      <c r="AA155" s="609"/>
      <c r="AC155"/>
      <c r="AD155"/>
      <c r="AE155"/>
      <c r="AF155"/>
      <c r="AG155"/>
      <c r="AH155"/>
      <c r="AI155"/>
      <c r="AJ155"/>
      <c r="AK155"/>
      <c r="AL155"/>
    </row>
    <row r="156" spans="6:38">
      <c r="F156"/>
      <c r="H156"/>
      <c r="K156"/>
      <c r="N156"/>
      <c r="O156"/>
      <c r="P156"/>
      <c r="Q156"/>
      <c r="R156" s="543"/>
      <c r="S156" s="543"/>
      <c r="T156" s="543"/>
      <c r="U156" s="543"/>
      <c r="X156"/>
      <c r="Y156" s="242"/>
      <c r="AA156" s="609"/>
      <c r="AC156"/>
      <c r="AD156"/>
      <c r="AE156"/>
      <c r="AF156"/>
      <c r="AG156"/>
      <c r="AH156"/>
      <c r="AI156"/>
      <c r="AJ156"/>
      <c r="AK156"/>
      <c r="AL156"/>
    </row>
    <row r="157" spans="6:38">
      <c r="F157"/>
      <c r="H157"/>
      <c r="K157"/>
      <c r="N157"/>
      <c r="O157"/>
      <c r="P157"/>
      <c r="Q157"/>
      <c r="R157" s="543"/>
      <c r="S157" s="543"/>
      <c r="T157" s="543"/>
      <c r="U157" s="543"/>
      <c r="X157"/>
      <c r="Y157" s="242"/>
      <c r="AA157" s="609"/>
      <c r="AC157"/>
      <c r="AD157"/>
      <c r="AE157"/>
      <c r="AF157"/>
      <c r="AG157"/>
      <c r="AH157"/>
      <c r="AI157"/>
      <c r="AJ157"/>
      <c r="AK157"/>
      <c r="AL157"/>
    </row>
    <row r="158" spans="6:38">
      <c r="F158"/>
      <c r="H158"/>
      <c r="K158"/>
      <c r="N158"/>
      <c r="O158"/>
      <c r="P158"/>
      <c r="Q158"/>
      <c r="R158" s="543"/>
      <c r="S158" s="543"/>
      <c r="T158" s="543"/>
      <c r="U158" s="543"/>
      <c r="X158"/>
      <c r="Y158" s="242"/>
      <c r="AA158" s="609"/>
      <c r="AC158"/>
      <c r="AD158"/>
      <c r="AE158"/>
      <c r="AF158"/>
      <c r="AG158"/>
      <c r="AH158"/>
      <c r="AI158"/>
      <c r="AJ158"/>
      <c r="AK158"/>
      <c r="AL158"/>
    </row>
    <row r="159" spans="6:38">
      <c r="F159"/>
      <c r="H159"/>
      <c r="K159"/>
      <c r="N159"/>
      <c r="O159"/>
      <c r="P159"/>
      <c r="Q159"/>
      <c r="R159" s="543"/>
      <c r="S159" s="543"/>
      <c r="T159" s="543"/>
      <c r="U159" s="543"/>
      <c r="X159"/>
      <c r="Y159" s="242"/>
      <c r="AA159" s="609"/>
      <c r="AC159"/>
      <c r="AD159"/>
      <c r="AE159"/>
      <c r="AF159"/>
      <c r="AG159"/>
      <c r="AH159"/>
      <c r="AI159"/>
      <c r="AJ159"/>
      <c r="AK159"/>
      <c r="AL159"/>
    </row>
    <row r="160" spans="6:38">
      <c r="F160"/>
      <c r="H160"/>
      <c r="K160"/>
      <c r="N160"/>
      <c r="O160"/>
      <c r="P160"/>
      <c r="Q160"/>
      <c r="R160" s="543"/>
      <c r="S160" s="543"/>
      <c r="T160" s="543"/>
      <c r="U160" s="543"/>
      <c r="X160"/>
      <c r="Y160" s="242"/>
      <c r="AA160" s="609"/>
      <c r="AC160"/>
      <c r="AD160"/>
      <c r="AE160"/>
      <c r="AF160"/>
      <c r="AG160"/>
      <c r="AH160"/>
      <c r="AI160"/>
      <c r="AJ160"/>
      <c r="AK160"/>
      <c r="AL160"/>
    </row>
    <row r="161" spans="6:38">
      <c r="F161"/>
      <c r="H161"/>
      <c r="K161"/>
      <c r="N161"/>
      <c r="O161"/>
      <c r="P161"/>
      <c r="Q161"/>
      <c r="R161" s="543"/>
      <c r="S161" s="543"/>
      <c r="T161" s="543"/>
      <c r="U161" s="543"/>
      <c r="X161"/>
      <c r="Y161" s="242"/>
      <c r="AA161" s="609"/>
      <c r="AC161"/>
      <c r="AD161"/>
      <c r="AE161"/>
      <c r="AF161"/>
      <c r="AG161"/>
      <c r="AH161"/>
      <c r="AI161"/>
      <c r="AJ161"/>
      <c r="AK161"/>
      <c r="AL161"/>
    </row>
    <row r="162" spans="6:38">
      <c r="F162"/>
      <c r="H162"/>
      <c r="K162"/>
      <c r="N162"/>
      <c r="O162"/>
      <c r="P162"/>
      <c r="Q162"/>
      <c r="R162" s="543"/>
      <c r="S162" s="543"/>
      <c r="T162" s="543"/>
      <c r="U162" s="543"/>
      <c r="X162"/>
      <c r="Y162" s="242"/>
      <c r="AA162" s="609"/>
      <c r="AC162"/>
      <c r="AD162"/>
      <c r="AE162"/>
      <c r="AF162"/>
      <c r="AG162"/>
      <c r="AH162"/>
      <c r="AI162"/>
      <c r="AJ162"/>
      <c r="AK162"/>
      <c r="AL162"/>
    </row>
    <row r="163" spans="6:38">
      <c r="F163"/>
      <c r="H163"/>
      <c r="K163"/>
      <c r="N163"/>
      <c r="O163"/>
      <c r="P163"/>
      <c r="Q163"/>
      <c r="R163" s="543"/>
      <c r="S163" s="543"/>
      <c r="T163" s="543"/>
      <c r="U163" s="543"/>
      <c r="X163"/>
      <c r="Y163" s="242"/>
      <c r="AA163" s="609"/>
      <c r="AC163"/>
      <c r="AD163"/>
      <c r="AE163"/>
      <c r="AF163"/>
      <c r="AG163"/>
      <c r="AH163"/>
      <c r="AI163"/>
      <c r="AJ163"/>
      <c r="AK163"/>
      <c r="AL163"/>
    </row>
    <row r="164" spans="6:38">
      <c r="F164"/>
      <c r="H164"/>
      <c r="K164"/>
      <c r="N164"/>
      <c r="O164"/>
      <c r="P164"/>
      <c r="Q164"/>
      <c r="R164" s="543"/>
      <c r="S164" s="543"/>
      <c r="T164" s="543"/>
      <c r="U164" s="543"/>
      <c r="X164"/>
      <c r="Y164" s="242"/>
      <c r="AA164" s="609"/>
      <c r="AC164"/>
      <c r="AD164"/>
      <c r="AE164"/>
      <c r="AF164"/>
      <c r="AG164"/>
      <c r="AH164"/>
      <c r="AI164"/>
      <c r="AJ164"/>
      <c r="AK164"/>
      <c r="AL164"/>
    </row>
    <row r="165" spans="6:38">
      <c r="F165"/>
      <c r="H165"/>
      <c r="K165"/>
      <c r="N165"/>
      <c r="O165"/>
      <c r="P165"/>
      <c r="Q165"/>
      <c r="R165" s="543"/>
      <c r="S165" s="543"/>
      <c r="T165" s="543"/>
      <c r="U165" s="543"/>
      <c r="X165"/>
      <c r="Y165" s="242"/>
      <c r="AA165" s="609"/>
      <c r="AC165"/>
      <c r="AD165"/>
      <c r="AE165"/>
      <c r="AF165"/>
      <c r="AG165"/>
      <c r="AH165"/>
      <c r="AI165"/>
      <c r="AJ165"/>
      <c r="AK165"/>
      <c r="AL165"/>
    </row>
    <row r="166" spans="6:38">
      <c r="F166"/>
      <c r="H166"/>
      <c r="K166"/>
      <c r="N166"/>
      <c r="O166"/>
      <c r="P166"/>
      <c r="Q166"/>
      <c r="R166" s="543"/>
      <c r="S166" s="543"/>
      <c r="T166" s="543"/>
      <c r="U166" s="543"/>
      <c r="X166"/>
      <c r="Y166" s="242"/>
      <c r="AA166" s="609"/>
      <c r="AC166"/>
      <c r="AD166"/>
      <c r="AE166"/>
      <c r="AF166"/>
      <c r="AG166"/>
      <c r="AH166"/>
      <c r="AI166"/>
      <c r="AJ166"/>
      <c r="AK166"/>
      <c r="AL166"/>
    </row>
    <row r="167" spans="6:38">
      <c r="F167"/>
      <c r="H167"/>
      <c r="K167"/>
      <c r="N167"/>
      <c r="O167"/>
      <c r="P167"/>
      <c r="Q167"/>
      <c r="R167" s="543"/>
      <c r="S167" s="543"/>
      <c r="T167" s="543"/>
      <c r="U167" s="543"/>
      <c r="X167"/>
      <c r="Y167" s="242"/>
      <c r="AA167" s="609"/>
      <c r="AC167"/>
      <c r="AD167"/>
      <c r="AE167"/>
      <c r="AF167"/>
      <c r="AG167"/>
      <c r="AH167"/>
      <c r="AI167"/>
      <c r="AJ167"/>
      <c r="AK167"/>
      <c r="AL167"/>
    </row>
    <row r="168" spans="6:38">
      <c r="F168"/>
      <c r="H168"/>
      <c r="K168"/>
      <c r="N168"/>
      <c r="O168"/>
      <c r="P168"/>
      <c r="Q168"/>
      <c r="R168" s="543"/>
      <c r="S168" s="543"/>
      <c r="T168" s="543"/>
      <c r="U168" s="543"/>
      <c r="X168"/>
      <c r="Y168" s="242"/>
      <c r="AA168" s="609"/>
      <c r="AC168"/>
      <c r="AD168"/>
      <c r="AE168"/>
      <c r="AF168"/>
      <c r="AG168"/>
      <c r="AH168"/>
      <c r="AI168"/>
      <c r="AJ168"/>
      <c r="AK168"/>
      <c r="AL168"/>
    </row>
    <row r="169" spans="6:38">
      <c r="F169"/>
      <c r="H169"/>
      <c r="K169"/>
      <c r="N169"/>
      <c r="O169"/>
      <c r="P169"/>
      <c r="Q169"/>
      <c r="R169" s="543"/>
      <c r="S169" s="543"/>
      <c r="T169" s="543"/>
      <c r="U169" s="543"/>
      <c r="X169"/>
      <c r="Y169" s="242"/>
      <c r="AA169" s="609"/>
      <c r="AC169"/>
      <c r="AD169"/>
      <c r="AE169"/>
      <c r="AF169"/>
      <c r="AG169"/>
      <c r="AH169"/>
      <c r="AI169"/>
      <c r="AJ169"/>
      <c r="AK169"/>
      <c r="AL169"/>
    </row>
    <row r="170" spans="6:38">
      <c r="F170"/>
      <c r="H170"/>
      <c r="K170"/>
      <c r="N170"/>
      <c r="O170"/>
      <c r="P170"/>
      <c r="Q170"/>
      <c r="R170" s="543"/>
      <c r="S170" s="543"/>
      <c r="T170" s="543"/>
      <c r="U170" s="543"/>
      <c r="X170"/>
      <c r="Y170" s="242"/>
      <c r="AA170" s="609"/>
      <c r="AC170"/>
      <c r="AD170"/>
      <c r="AE170"/>
      <c r="AF170"/>
      <c r="AG170"/>
      <c r="AH170"/>
      <c r="AI170"/>
      <c r="AJ170"/>
      <c r="AK170"/>
      <c r="AL170"/>
    </row>
    <row r="171" spans="6:38">
      <c r="F171"/>
      <c r="H171"/>
      <c r="K171"/>
      <c r="N171"/>
      <c r="O171"/>
      <c r="P171"/>
      <c r="Q171"/>
      <c r="R171" s="543"/>
      <c r="S171" s="543"/>
      <c r="T171" s="543"/>
      <c r="U171" s="543"/>
      <c r="X171"/>
      <c r="Y171" s="242"/>
      <c r="AA171" s="609"/>
      <c r="AC171"/>
      <c r="AD171"/>
      <c r="AE171"/>
      <c r="AF171"/>
      <c r="AG171"/>
      <c r="AH171"/>
      <c r="AI171"/>
      <c r="AJ171"/>
      <c r="AK171"/>
      <c r="AL171"/>
    </row>
    <row r="172" spans="6:38">
      <c r="F172"/>
      <c r="H172"/>
      <c r="K172"/>
      <c r="N172"/>
      <c r="O172"/>
      <c r="P172"/>
      <c r="Q172"/>
      <c r="R172" s="543"/>
      <c r="S172" s="543"/>
      <c r="T172" s="543"/>
      <c r="U172" s="543"/>
      <c r="X172"/>
      <c r="Y172" s="242"/>
      <c r="AA172" s="609"/>
      <c r="AC172"/>
      <c r="AD172"/>
      <c r="AE172"/>
      <c r="AF172"/>
      <c r="AG172"/>
      <c r="AH172"/>
      <c r="AI172"/>
      <c r="AJ172"/>
      <c r="AK172"/>
      <c r="AL172"/>
    </row>
    <row r="173" spans="6:38">
      <c r="F173"/>
      <c r="H173"/>
      <c r="K173"/>
      <c r="N173"/>
      <c r="O173"/>
      <c r="P173"/>
      <c r="Q173"/>
      <c r="R173" s="543"/>
      <c r="S173" s="543"/>
      <c r="T173" s="543"/>
      <c r="U173" s="543"/>
      <c r="X173"/>
      <c r="Y173" s="242"/>
      <c r="AA173" s="609"/>
      <c r="AC173"/>
      <c r="AD173"/>
      <c r="AE173"/>
      <c r="AF173"/>
      <c r="AG173"/>
      <c r="AH173"/>
      <c r="AI173"/>
      <c r="AJ173"/>
      <c r="AK173"/>
      <c r="AL173"/>
    </row>
    <row r="174" spans="6:38">
      <c r="F174"/>
      <c r="H174"/>
      <c r="K174"/>
      <c r="N174"/>
      <c r="O174"/>
      <c r="P174"/>
      <c r="Q174"/>
      <c r="R174" s="543"/>
      <c r="S174" s="543"/>
      <c r="T174" s="543"/>
      <c r="U174" s="543"/>
      <c r="X174"/>
      <c r="Y174" s="242"/>
      <c r="AA174" s="609"/>
      <c r="AC174"/>
      <c r="AD174"/>
      <c r="AE174"/>
      <c r="AF174"/>
      <c r="AG174"/>
      <c r="AH174"/>
      <c r="AI174"/>
      <c r="AJ174"/>
      <c r="AK174"/>
      <c r="AL174"/>
    </row>
    <row r="175" spans="6:38">
      <c r="F175"/>
      <c r="H175"/>
      <c r="K175"/>
      <c r="N175"/>
      <c r="O175"/>
      <c r="P175"/>
      <c r="Q175"/>
      <c r="R175" s="543"/>
      <c r="S175" s="543"/>
      <c r="T175" s="543"/>
      <c r="U175" s="543"/>
      <c r="X175"/>
      <c r="Y175" s="242"/>
      <c r="AA175" s="609"/>
      <c r="AC175"/>
      <c r="AD175"/>
      <c r="AE175"/>
      <c r="AF175"/>
      <c r="AG175"/>
      <c r="AH175"/>
      <c r="AI175"/>
      <c r="AJ175"/>
      <c r="AK175"/>
      <c r="AL175"/>
    </row>
    <row r="176" spans="6:38">
      <c r="F176"/>
      <c r="H176"/>
      <c r="K176"/>
      <c r="N176"/>
      <c r="O176"/>
      <c r="P176"/>
      <c r="Q176"/>
      <c r="R176" s="543"/>
      <c r="S176" s="543"/>
      <c r="T176" s="543"/>
      <c r="U176" s="543"/>
      <c r="X176"/>
      <c r="Y176" s="242"/>
      <c r="AA176" s="609"/>
      <c r="AC176"/>
      <c r="AD176"/>
      <c r="AE176"/>
      <c r="AF176"/>
      <c r="AG176"/>
      <c r="AH176"/>
      <c r="AI176"/>
      <c r="AJ176"/>
      <c r="AK176"/>
      <c r="AL176"/>
    </row>
    <row r="177" spans="6:38">
      <c r="F177"/>
      <c r="H177"/>
      <c r="K177"/>
      <c r="N177"/>
      <c r="O177"/>
      <c r="P177"/>
      <c r="Q177"/>
      <c r="R177" s="543"/>
      <c r="S177" s="543"/>
      <c r="T177" s="543"/>
      <c r="U177" s="543"/>
      <c r="X177"/>
      <c r="Y177" s="242"/>
      <c r="AA177" s="609"/>
      <c r="AC177"/>
      <c r="AD177"/>
      <c r="AE177"/>
      <c r="AF177"/>
      <c r="AG177"/>
      <c r="AH177"/>
      <c r="AI177"/>
      <c r="AJ177"/>
      <c r="AK177"/>
      <c r="AL177"/>
    </row>
    <row r="178" spans="6:38">
      <c r="F178"/>
      <c r="H178"/>
      <c r="K178"/>
      <c r="N178"/>
      <c r="O178"/>
      <c r="P178"/>
      <c r="Q178"/>
      <c r="R178" s="543"/>
      <c r="S178" s="543"/>
      <c r="T178" s="543"/>
      <c r="U178" s="543"/>
      <c r="X178"/>
      <c r="Y178" s="242"/>
      <c r="AA178" s="609"/>
      <c r="AC178"/>
      <c r="AD178"/>
      <c r="AE178"/>
      <c r="AF178"/>
      <c r="AG178"/>
      <c r="AH178"/>
      <c r="AI178"/>
      <c r="AJ178"/>
      <c r="AK178"/>
      <c r="AL178"/>
    </row>
    <row r="179" spans="6:38">
      <c r="F179"/>
      <c r="H179"/>
      <c r="K179"/>
      <c r="N179"/>
      <c r="O179"/>
      <c r="P179"/>
      <c r="Q179"/>
      <c r="R179" s="543"/>
      <c r="S179" s="543"/>
      <c r="T179" s="543"/>
      <c r="U179" s="543"/>
      <c r="X179"/>
      <c r="Y179" s="242"/>
      <c r="AA179" s="609"/>
      <c r="AC179"/>
      <c r="AD179"/>
      <c r="AE179"/>
      <c r="AF179"/>
      <c r="AG179"/>
      <c r="AH179"/>
      <c r="AI179"/>
      <c r="AJ179"/>
      <c r="AK179"/>
      <c r="AL179"/>
    </row>
    <row r="180" spans="6:38">
      <c r="F180"/>
      <c r="H180"/>
      <c r="K180"/>
      <c r="N180"/>
      <c r="O180"/>
      <c r="P180"/>
      <c r="Q180"/>
      <c r="R180" s="543"/>
      <c r="S180" s="543"/>
      <c r="T180" s="543"/>
      <c r="U180" s="543"/>
      <c r="X180"/>
      <c r="Y180" s="242"/>
      <c r="AA180" s="609"/>
      <c r="AC180"/>
      <c r="AD180"/>
      <c r="AE180"/>
      <c r="AF180"/>
      <c r="AG180"/>
      <c r="AH180"/>
      <c r="AI180"/>
      <c r="AJ180"/>
      <c r="AK180"/>
      <c r="AL180"/>
    </row>
    <row r="181" spans="6:38">
      <c r="F181"/>
      <c r="H181"/>
      <c r="K181"/>
      <c r="N181"/>
      <c r="O181"/>
      <c r="P181"/>
      <c r="Q181"/>
      <c r="R181" s="543"/>
      <c r="S181" s="543"/>
      <c r="T181" s="543"/>
      <c r="U181" s="543"/>
      <c r="X181"/>
      <c r="Y181" s="242"/>
      <c r="AA181" s="609"/>
      <c r="AC181"/>
      <c r="AD181"/>
      <c r="AE181"/>
      <c r="AF181"/>
      <c r="AG181"/>
      <c r="AH181"/>
      <c r="AI181"/>
      <c r="AJ181"/>
      <c r="AK181"/>
      <c r="AL181"/>
    </row>
    <row r="182" spans="6:38">
      <c r="F182"/>
      <c r="H182"/>
      <c r="K182"/>
      <c r="N182"/>
      <c r="O182"/>
      <c r="P182"/>
      <c r="Q182"/>
      <c r="R182" s="543"/>
      <c r="S182" s="543"/>
      <c r="T182" s="543"/>
      <c r="U182" s="543"/>
      <c r="X182"/>
      <c r="Y182" s="242"/>
      <c r="AA182" s="609"/>
      <c r="AC182"/>
      <c r="AD182"/>
      <c r="AE182"/>
      <c r="AF182"/>
      <c r="AG182"/>
      <c r="AH182"/>
      <c r="AI182"/>
      <c r="AJ182"/>
      <c r="AK182"/>
      <c r="AL182"/>
    </row>
    <row r="183" spans="6:38">
      <c r="F183"/>
      <c r="H183"/>
      <c r="K183"/>
      <c r="N183"/>
      <c r="O183"/>
      <c r="P183"/>
      <c r="Q183"/>
      <c r="R183" s="543"/>
      <c r="S183" s="543"/>
      <c r="T183" s="543"/>
      <c r="U183" s="543"/>
      <c r="X183"/>
      <c r="Y183" s="242"/>
      <c r="AA183" s="609"/>
      <c r="AC183"/>
      <c r="AD183"/>
      <c r="AE183"/>
      <c r="AF183"/>
      <c r="AG183"/>
      <c r="AH183"/>
      <c r="AI183"/>
      <c r="AJ183"/>
      <c r="AK183"/>
      <c r="AL183"/>
    </row>
    <row r="184" spans="6:38">
      <c r="F184"/>
      <c r="H184"/>
      <c r="K184"/>
      <c r="N184"/>
      <c r="O184"/>
      <c r="P184"/>
      <c r="Q184"/>
      <c r="R184" s="543"/>
      <c r="S184" s="543"/>
      <c r="T184" s="543"/>
      <c r="U184" s="543"/>
      <c r="X184"/>
      <c r="Y184" s="242"/>
      <c r="AA184" s="609"/>
      <c r="AC184"/>
      <c r="AD184"/>
      <c r="AE184"/>
      <c r="AF184"/>
      <c r="AG184"/>
      <c r="AH184"/>
      <c r="AI184"/>
      <c r="AJ184"/>
      <c r="AK184"/>
      <c r="AL184"/>
    </row>
    <row r="185" spans="6:38">
      <c r="F185"/>
      <c r="H185"/>
      <c r="K185"/>
      <c r="N185"/>
      <c r="O185"/>
      <c r="P185"/>
      <c r="Q185"/>
      <c r="R185" s="543"/>
      <c r="S185" s="543"/>
      <c r="T185" s="543"/>
      <c r="U185" s="543"/>
      <c r="X185"/>
      <c r="Y185" s="242"/>
      <c r="AA185" s="609"/>
      <c r="AC185"/>
      <c r="AD185"/>
      <c r="AE185"/>
      <c r="AF185"/>
      <c r="AG185"/>
      <c r="AH185"/>
      <c r="AI185"/>
      <c r="AJ185"/>
      <c r="AK185"/>
      <c r="AL185"/>
    </row>
    <row r="186" spans="6:38">
      <c r="F186"/>
      <c r="H186"/>
      <c r="K186"/>
      <c r="N186"/>
      <c r="O186"/>
      <c r="P186"/>
      <c r="Q186"/>
      <c r="R186" s="543"/>
      <c r="S186" s="543"/>
      <c r="T186" s="543"/>
      <c r="U186" s="543"/>
      <c r="X186"/>
      <c r="Y186" s="242"/>
      <c r="AA186" s="609"/>
      <c r="AC186"/>
      <c r="AD186"/>
      <c r="AE186"/>
      <c r="AF186"/>
      <c r="AG186"/>
      <c r="AH186"/>
      <c r="AI186"/>
      <c r="AJ186"/>
      <c r="AK186"/>
      <c r="AL186"/>
    </row>
    <row r="187" spans="6:38">
      <c r="F187"/>
      <c r="H187"/>
      <c r="K187"/>
      <c r="N187"/>
      <c r="O187"/>
      <c r="P187"/>
      <c r="Q187"/>
      <c r="R187" s="543"/>
      <c r="S187" s="543"/>
      <c r="T187" s="543"/>
      <c r="U187" s="543"/>
      <c r="X187"/>
      <c r="Y187" s="242"/>
      <c r="AA187" s="609"/>
      <c r="AC187"/>
      <c r="AD187"/>
      <c r="AE187"/>
      <c r="AF187"/>
      <c r="AG187"/>
      <c r="AH187"/>
      <c r="AI187"/>
      <c r="AJ187"/>
      <c r="AK187"/>
      <c r="AL187"/>
    </row>
    <row r="188" spans="6:38">
      <c r="F188"/>
      <c r="H188"/>
      <c r="K188"/>
      <c r="N188"/>
      <c r="O188"/>
      <c r="P188"/>
      <c r="Q188"/>
      <c r="R188" s="543"/>
      <c r="S188" s="543"/>
      <c r="T188" s="543"/>
      <c r="U188" s="543"/>
      <c r="X188"/>
      <c r="Y188" s="242"/>
      <c r="AA188" s="609"/>
      <c r="AC188"/>
      <c r="AD188"/>
      <c r="AE188"/>
      <c r="AF188"/>
      <c r="AG188"/>
      <c r="AH188"/>
      <c r="AI188"/>
      <c r="AJ188"/>
      <c r="AK188"/>
      <c r="AL188"/>
    </row>
    <row r="189" spans="6:38">
      <c r="F189"/>
      <c r="H189"/>
      <c r="K189"/>
      <c r="N189"/>
      <c r="O189"/>
      <c r="P189"/>
      <c r="Q189"/>
      <c r="R189" s="543"/>
      <c r="S189" s="543"/>
      <c r="T189" s="543"/>
      <c r="U189" s="543"/>
      <c r="X189"/>
      <c r="Y189" s="242"/>
      <c r="AA189" s="609"/>
      <c r="AC189"/>
      <c r="AD189"/>
      <c r="AE189"/>
      <c r="AF189"/>
      <c r="AG189"/>
      <c r="AH189"/>
      <c r="AI189"/>
      <c r="AJ189"/>
      <c r="AK189"/>
      <c r="AL189"/>
    </row>
    <row r="190" spans="6:38">
      <c r="F190"/>
      <c r="H190"/>
      <c r="K190"/>
      <c r="N190"/>
      <c r="O190"/>
      <c r="P190"/>
      <c r="Q190"/>
      <c r="R190" s="543"/>
      <c r="S190" s="543"/>
      <c r="T190" s="543"/>
      <c r="U190" s="543"/>
      <c r="X190"/>
      <c r="Y190" s="242"/>
      <c r="AA190" s="609"/>
      <c r="AC190"/>
      <c r="AD190"/>
      <c r="AE190"/>
      <c r="AF190"/>
      <c r="AG190"/>
      <c r="AH190"/>
      <c r="AI190"/>
      <c r="AJ190"/>
      <c r="AK190"/>
      <c r="AL190"/>
    </row>
    <row r="191" spans="6:38">
      <c r="F191"/>
      <c r="H191"/>
      <c r="K191"/>
      <c r="N191"/>
      <c r="O191"/>
      <c r="P191"/>
      <c r="Q191"/>
      <c r="R191" s="543"/>
      <c r="S191" s="543"/>
      <c r="T191" s="543"/>
      <c r="U191" s="543"/>
      <c r="X191"/>
      <c r="Y191" s="242"/>
      <c r="AA191" s="609"/>
      <c r="AC191"/>
      <c r="AD191"/>
      <c r="AE191"/>
      <c r="AF191"/>
      <c r="AG191"/>
      <c r="AH191"/>
      <c r="AI191"/>
      <c r="AJ191"/>
      <c r="AK191"/>
      <c r="AL191"/>
    </row>
    <row r="192" spans="6:38">
      <c r="F192"/>
      <c r="H192"/>
      <c r="K192"/>
      <c r="N192"/>
      <c r="O192"/>
      <c r="P192"/>
      <c r="Q192"/>
      <c r="R192" s="543"/>
      <c r="S192" s="543"/>
      <c r="T192" s="543"/>
      <c r="U192" s="543"/>
      <c r="X192"/>
      <c r="Y192" s="242"/>
      <c r="AA192" s="609"/>
      <c r="AC192"/>
      <c r="AD192"/>
      <c r="AE192"/>
      <c r="AF192"/>
      <c r="AG192"/>
      <c r="AH192"/>
      <c r="AI192"/>
      <c r="AJ192"/>
      <c r="AK192"/>
      <c r="AL192"/>
    </row>
    <row r="193" spans="6:38">
      <c r="F193"/>
      <c r="H193"/>
      <c r="K193"/>
      <c r="N193"/>
      <c r="O193"/>
      <c r="P193"/>
      <c r="Q193"/>
      <c r="R193" s="543"/>
      <c r="S193" s="543"/>
      <c r="T193" s="543"/>
      <c r="U193" s="543"/>
      <c r="X193"/>
      <c r="Y193" s="242"/>
      <c r="AA193" s="609"/>
      <c r="AC193"/>
      <c r="AD193"/>
      <c r="AE193"/>
      <c r="AF193"/>
      <c r="AG193"/>
      <c r="AH193"/>
      <c r="AI193"/>
      <c r="AJ193"/>
      <c r="AK193"/>
      <c r="AL193"/>
    </row>
    <row r="194" spans="6:38">
      <c r="F194"/>
      <c r="H194"/>
      <c r="K194"/>
      <c r="N194"/>
      <c r="O194"/>
      <c r="P194"/>
      <c r="Q194"/>
      <c r="R194" s="543"/>
      <c r="S194" s="543"/>
      <c r="T194" s="543"/>
      <c r="U194" s="543"/>
      <c r="X194"/>
      <c r="Y194" s="242"/>
      <c r="AA194" s="609"/>
      <c r="AC194"/>
      <c r="AD194"/>
      <c r="AE194"/>
      <c r="AF194"/>
      <c r="AG194"/>
      <c r="AH194"/>
      <c r="AI194"/>
      <c r="AJ194"/>
      <c r="AK194"/>
      <c r="AL194"/>
    </row>
    <row r="195" spans="6:38">
      <c r="F195"/>
      <c r="H195"/>
      <c r="K195"/>
      <c r="N195"/>
      <c r="O195"/>
      <c r="P195"/>
      <c r="Q195"/>
      <c r="R195" s="543"/>
      <c r="S195" s="543"/>
      <c r="T195" s="543"/>
      <c r="U195" s="543"/>
      <c r="X195"/>
      <c r="Y195" s="242"/>
      <c r="AA195" s="609"/>
      <c r="AC195"/>
      <c r="AD195"/>
      <c r="AE195"/>
      <c r="AF195"/>
      <c r="AG195"/>
      <c r="AH195"/>
      <c r="AI195"/>
      <c r="AJ195"/>
      <c r="AK195"/>
      <c r="AL195"/>
    </row>
    <row r="196" spans="6:38">
      <c r="F196"/>
      <c r="H196"/>
      <c r="K196"/>
      <c r="N196"/>
      <c r="O196"/>
      <c r="P196"/>
      <c r="Q196"/>
      <c r="R196" s="543"/>
      <c r="S196" s="543"/>
      <c r="T196" s="543"/>
      <c r="U196" s="543"/>
      <c r="X196"/>
      <c r="Y196" s="242"/>
      <c r="AA196" s="609"/>
      <c r="AC196"/>
      <c r="AD196"/>
      <c r="AE196"/>
      <c r="AF196"/>
      <c r="AG196"/>
      <c r="AH196"/>
      <c r="AI196"/>
      <c r="AJ196"/>
      <c r="AK196"/>
      <c r="AL196"/>
    </row>
    <row r="197" spans="6:38">
      <c r="F197"/>
      <c r="H197"/>
      <c r="K197"/>
      <c r="N197"/>
      <c r="O197"/>
      <c r="P197"/>
      <c r="Q197"/>
      <c r="R197" s="543"/>
      <c r="S197" s="543"/>
      <c r="T197" s="543"/>
      <c r="U197" s="543"/>
      <c r="X197"/>
      <c r="Y197" s="242"/>
      <c r="AA197" s="609"/>
      <c r="AC197"/>
      <c r="AD197"/>
      <c r="AE197"/>
      <c r="AF197"/>
      <c r="AG197"/>
      <c r="AH197"/>
      <c r="AI197"/>
      <c r="AJ197"/>
      <c r="AK197"/>
      <c r="AL197"/>
    </row>
    <row r="198" spans="6:38">
      <c r="F198"/>
      <c r="H198"/>
      <c r="K198"/>
      <c r="N198"/>
      <c r="O198"/>
      <c r="P198"/>
      <c r="Q198"/>
      <c r="R198" s="543"/>
      <c r="S198" s="543"/>
      <c r="T198" s="543"/>
      <c r="U198" s="543"/>
      <c r="X198"/>
      <c r="Y198" s="242"/>
      <c r="AA198" s="609"/>
      <c r="AC198"/>
      <c r="AD198"/>
      <c r="AE198"/>
      <c r="AF198"/>
      <c r="AG198"/>
      <c r="AH198"/>
      <c r="AI198"/>
      <c r="AJ198"/>
      <c r="AK198"/>
      <c r="AL198"/>
    </row>
    <row r="199" spans="6:38">
      <c r="F199"/>
      <c r="H199"/>
      <c r="K199"/>
      <c r="N199"/>
      <c r="O199"/>
      <c r="P199"/>
      <c r="Q199"/>
      <c r="R199" s="543"/>
      <c r="S199" s="543"/>
      <c r="T199" s="543"/>
      <c r="U199" s="543"/>
      <c r="X199"/>
      <c r="Y199" s="242"/>
      <c r="AA199" s="609"/>
      <c r="AC199"/>
      <c r="AD199"/>
      <c r="AE199"/>
      <c r="AF199"/>
      <c r="AG199"/>
      <c r="AH199"/>
      <c r="AI199"/>
      <c r="AJ199"/>
      <c r="AK199"/>
      <c r="AL199"/>
    </row>
    <row r="200" spans="6:38">
      <c r="F200"/>
      <c r="H200"/>
      <c r="K200"/>
      <c r="N200"/>
      <c r="O200"/>
      <c r="P200"/>
      <c r="Q200"/>
      <c r="R200" s="543"/>
      <c r="S200" s="543"/>
      <c r="T200" s="543"/>
      <c r="U200" s="543"/>
      <c r="X200"/>
      <c r="Y200" s="242"/>
      <c r="AA200" s="609"/>
      <c r="AC200"/>
      <c r="AD200"/>
      <c r="AE200"/>
      <c r="AF200"/>
      <c r="AG200"/>
      <c r="AH200"/>
      <c r="AI200"/>
      <c r="AJ200"/>
      <c r="AK200"/>
      <c r="AL200"/>
    </row>
    <row r="201" spans="6:38">
      <c r="F201"/>
      <c r="H201"/>
      <c r="K201"/>
      <c r="N201"/>
      <c r="O201"/>
      <c r="P201"/>
      <c r="Q201"/>
      <c r="R201" s="543"/>
      <c r="S201" s="543"/>
      <c r="T201" s="543"/>
      <c r="U201" s="543"/>
      <c r="X201"/>
      <c r="Y201" s="242"/>
      <c r="AA201" s="609"/>
      <c r="AC201"/>
      <c r="AD201"/>
      <c r="AE201"/>
      <c r="AF201"/>
      <c r="AG201"/>
      <c r="AH201"/>
      <c r="AI201"/>
      <c r="AJ201"/>
      <c r="AK201"/>
      <c r="AL201"/>
    </row>
    <row r="202" spans="6:38">
      <c r="F202"/>
      <c r="H202"/>
      <c r="K202"/>
      <c r="N202"/>
      <c r="O202"/>
      <c r="P202"/>
      <c r="Q202"/>
      <c r="R202" s="543"/>
      <c r="S202" s="543"/>
      <c r="T202" s="543"/>
      <c r="U202" s="543"/>
      <c r="X202"/>
      <c r="Y202" s="242"/>
      <c r="AA202" s="609"/>
      <c r="AC202"/>
      <c r="AD202"/>
      <c r="AE202"/>
      <c r="AF202"/>
      <c r="AG202"/>
      <c r="AH202"/>
      <c r="AI202"/>
      <c r="AJ202"/>
      <c r="AK202"/>
      <c r="AL202"/>
    </row>
    <row r="203" spans="6:38">
      <c r="F203"/>
      <c r="H203"/>
      <c r="K203"/>
      <c r="N203"/>
      <c r="O203"/>
      <c r="P203"/>
      <c r="Q203"/>
      <c r="R203" s="543"/>
      <c r="S203" s="543"/>
      <c r="T203" s="543"/>
      <c r="U203" s="543"/>
      <c r="X203"/>
      <c r="Y203" s="242"/>
      <c r="AA203" s="609"/>
      <c r="AC203"/>
      <c r="AD203"/>
      <c r="AE203"/>
      <c r="AF203"/>
      <c r="AG203"/>
      <c r="AH203"/>
      <c r="AI203"/>
      <c r="AJ203"/>
      <c r="AK203"/>
      <c r="AL203"/>
    </row>
    <row r="204" spans="6:38">
      <c r="F204"/>
      <c r="H204"/>
      <c r="K204"/>
      <c r="N204"/>
      <c r="O204"/>
      <c r="P204"/>
      <c r="Q204"/>
      <c r="R204" s="543"/>
      <c r="S204" s="543"/>
      <c r="T204" s="543"/>
      <c r="U204" s="543"/>
      <c r="X204"/>
      <c r="Y204" s="242"/>
      <c r="AA204" s="609"/>
      <c r="AC204"/>
      <c r="AD204"/>
      <c r="AE204"/>
      <c r="AF204"/>
      <c r="AG204"/>
      <c r="AH204"/>
      <c r="AI204"/>
      <c r="AJ204"/>
      <c r="AK204"/>
      <c r="AL204"/>
    </row>
    <row r="205" spans="6:38">
      <c r="F205"/>
      <c r="H205"/>
      <c r="K205"/>
      <c r="N205"/>
      <c r="O205"/>
      <c r="P205"/>
      <c r="Q205"/>
      <c r="R205"/>
      <c r="S205"/>
      <c r="T205" s="543"/>
      <c r="U205" s="543"/>
      <c r="V205" s="543"/>
      <c r="W205" s="543"/>
      <c r="X205"/>
      <c r="Y205" s="242"/>
      <c r="AA205" s="609"/>
      <c r="AC205"/>
      <c r="AD205"/>
      <c r="AE205"/>
      <c r="AF205"/>
      <c r="AG205"/>
      <c r="AH205"/>
      <c r="AI205"/>
      <c r="AJ205"/>
      <c r="AK205"/>
      <c r="AL205"/>
    </row>
    <row r="206" spans="6:38">
      <c r="F206"/>
      <c r="H206"/>
      <c r="K206"/>
      <c r="N206"/>
      <c r="O206"/>
      <c r="P206"/>
      <c r="Q206"/>
      <c r="R206"/>
      <c r="S206"/>
      <c r="T206" s="543"/>
      <c r="U206" s="543"/>
      <c r="V206" s="543"/>
      <c r="W206" s="543"/>
      <c r="X206"/>
      <c r="Y206" s="242"/>
      <c r="AA206" s="609"/>
      <c r="AC206"/>
      <c r="AD206"/>
      <c r="AE206"/>
      <c r="AF206"/>
      <c r="AG206"/>
      <c r="AH206"/>
      <c r="AI206"/>
      <c r="AJ206"/>
      <c r="AK206"/>
      <c r="AL206"/>
    </row>
    <row r="207" spans="6:38">
      <c r="F207"/>
      <c r="H207"/>
      <c r="K207"/>
      <c r="N207"/>
      <c r="O207"/>
      <c r="P207"/>
      <c r="Q207"/>
      <c r="R207"/>
      <c r="S207"/>
      <c r="T207" s="543"/>
      <c r="U207" s="543"/>
      <c r="V207" s="543"/>
      <c r="W207" s="543"/>
      <c r="X207"/>
      <c r="Y207" s="242"/>
      <c r="AA207" s="609"/>
      <c r="AC207"/>
      <c r="AD207"/>
      <c r="AE207"/>
      <c r="AF207"/>
      <c r="AG207"/>
      <c r="AH207"/>
      <c r="AI207"/>
      <c r="AJ207"/>
      <c r="AK207"/>
      <c r="AL207"/>
    </row>
    <row r="208" spans="6:38">
      <c r="F208"/>
      <c r="H208"/>
      <c r="K208"/>
      <c r="N208"/>
      <c r="O208"/>
      <c r="P208"/>
      <c r="Q208"/>
      <c r="R208"/>
      <c r="S208"/>
      <c r="T208" s="543"/>
      <c r="U208" s="543"/>
      <c r="V208" s="543"/>
      <c r="W208" s="543"/>
      <c r="X208"/>
      <c r="Y208" s="242"/>
      <c r="AA208" s="609"/>
      <c r="AC208"/>
      <c r="AD208"/>
      <c r="AE208"/>
      <c r="AF208"/>
      <c r="AG208"/>
      <c r="AH208"/>
      <c r="AI208"/>
      <c r="AJ208"/>
      <c r="AK208"/>
      <c r="AL208"/>
    </row>
    <row r="209" spans="6:38">
      <c r="F209"/>
      <c r="H209"/>
      <c r="K209"/>
      <c r="N209"/>
      <c r="O209"/>
      <c r="P209"/>
      <c r="Q209"/>
      <c r="R209"/>
      <c r="S209"/>
      <c r="T209" s="543"/>
      <c r="U209" s="543"/>
      <c r="V209" s="543"/>
      <c r="W209" s="543"/>
      <c r="X209"/>
      <c r="Y209" s="242"/>
      <c r="AA209" s="609"/>
      <c r="AC209"/>
      <c r="AD209"/>
      <c r="AE209"/>
      <c r="AF209"/>
      <c r="AG209"/>
      <c r="AH209"/>
      <c r="AI209"/>
      <c r="AJ209"/>
      <c r="AK209"/>
      <c r="AL209"/>
    </row>
    <row r="210" spans="6:38">
      <c r="F210"/>
      <c r="H210"/>
      <c r="K210"/>
      <c r="N210"/>
      <c r="O210"/>
      <c r="P210"/>
      <c r="Q210"/>
      <c r="R210"/>
      <c r="S210"/>
      <c r="T210" s="543"/>
      <c r="U210" s="543"/>
      <c r="V210" s="543"/>
      <c r="W210" s="543"/>
      <c r="X210"/>
      <c r="Y210" s="242"/>
      <c r="AA210" s="609"/>
      <c r="AC210"/>
      <c r="AD210"/>
      <c r="AE210"/>
      <c r="AF210"/>
      <c r="AG210"/>
      <c r="AH210"/>
      <c r="AI210"/>
      <c r="AJ210"/>
      <c r="AK210"/>
      <c r="AL210"/>
    </row>
    <row r="211" spans="6:38">
      <c r="F211"/>
      <c r="H211"/>
      <c r="K211"/>
      <c r="N211"/>
      <c r="O211"/>
      <c r="P211"/>
      <c r="Q211"/>
      <c r="R211"/>
      <c r="S211"/>
      <c r="T211" s="543"/>
      <c r="U211" s="543"/>
      <c r="V211" s="543"/>
      <c r="W211" s="543"/>
      <c r="X211"/>
      <c r="Y211" s="242"/>
      <c r="AA211" s="609"/>
      <c r="AC211"/>
      <c r="AD211"/>
      <c r="AE211"/>
      <c r="AF211"/>
      <c r="AG211"/>
      <c r="AH211"/>
      <c r="AI211"/>
      <c r="AJ211"/>
      <c r="AK211"/>
      <c r="AL211"/>
    </row>
    <row r="212" spans="6:38">
      <c r="F212"/>
      <c r="H212"/>
      <c r="K212"/>
      <c r="N212"/>
      <c r="O212"/>
      <c r="P212"/>
      <c r="Q212"/>
      <c r="R212"/>
      <c r="S212"/>
      <c r="T212" s="543"/>
      <c r="U212" s="543"/>
      <c r="V212" s="543"/>
      <c r="W212" s="543"/>
      <c r="X212"/>
      <c r="Y212" s="242"/>
      <c r="AA212" s="609"/>
      <c r="AC212"/>
      <c r="AD212"/>
      <c r="AE212"/>
      <c r="AF212"/>
      <c r="AG212"/>
      <c r="AH212"/>
      <c r="AI212"/>
      <c r="AJ212"/>
      <c r="AK212"/>
      <c r="AL212"/>
    </row>
    <row r="213" spans="6:38">
      <c r="F213"/>
      <c r="H213"/>
      <c r="K213"/>
      <c r="N213"/>
      <c r="O213"/>
      <c r="P213"/>
      <c r="Q213"/>
      <c r="R213"/>
      <c r="S213"/>
      <c r="T213" s="543"/>
      <c r="U213" s="543"/>
      <c r="V213" s="543"/>
      <c r="W213" s="543"/>
      <c r="X213"/>
      <c r="Y213" s="242"/>
      <c r="AA213" s="609"/>
      <c r="AC213"/>
      <c r="AD213"/>
      <c r="AE213"/>
      <c r="AF213"/>
      <c r="AG213"/>
      <c r="AH213"/>
      <c r="AI213"/>
      <c r="AJ213"/>
      <c r="AK213"/>
      <c r="AL213"/>
    </row>
  </sheetData>
  <mergeCells count="79">
    <mergeCell ref="G7:I7"/>
    <mergeCell ref="O7:Q7"/>
    <mergeCell ref="B1:K1"/>
    <mergeCell ref="O1:Q2"/>
    <mergeCell ref="C3:D3"/>
    <mergeCell ref="G5:I5"/>
    <mergeCell ref="O5:Q5"/>
    <mergeCell ref="K3:Q3"/>
    <mergeCell ref="C19:Q19"/>
    <mergeCell ref="G9:I9"/>
    <mergeCell ref="O9:Q9"/>
    <mergeCell ref="G11:I11"/>
    <mergeCell ref="O11:Q11"/>
    <mergeCell ref="G13:I13"/>
    <mergeCell ref="O13:Q13"/>
    <mergeCell ref="C15:D15"/>
    <mergeCell ref="G15:K15"/>
    <mergeCell ref="M15:Q15"/>
    <mergeCell ref="G16:H16"/>
    <mergeCell ref="G17:I17"/>
    <mergeCell ref="U27:AH27"/>
    <mergeCell ref="U28:AH28"/>
    <mergeCell ref="U29:AH29"/>
    <mergeCell ref="U30:AH30"/>
    <mergeCell ref="U31:AH31"/>
    <mergeCell ref="C35:D35"/>
    <mergeCell ref="M35:Q35"/>
    <mergeCell ref="C20:M20"/>
    <mergeCell ref="B21:B24"/>
    <mergeCell ref="G21:I21"/>
    <mergeCell ref="O21:Q21"/>
    <mergeCell ref="G22:I22"/>
    <mergeCell ref="O22:Q22"/>
    <mergeCell ref="G23:I23"/>
    <mergeCell ref="G24:I24"/>
    <mergeCell ref="C40:Q40"/>
    <mergeCell ref="B42:K42"/>
    <mergeCell ref="D43:I43"/>
    <mergeCell ref="B49:B50"/>
    <mergeCell ref="C49:C50"/>
    <mergeCell ref="D49:D50"/>
    <mergeCell ref="E49:E50"/>
    <mergeCell ref="H49:I49"/>
    <mergeCell ref="J49:Q49"/>
    <mergeCell ref="P50:Q50"/>
    <mergeCell ref="R49:S49"/>
    <mergeCell ref="T49:U49"/>
    <mergeCell ref="H50:I50"/>
    <mergeCell ref="J50:K50"/>
    <mergeCell ref="L50:M50"/>
    <mergeCell ref="N50:O50"/>
    <mergeCell ref="M129:O129"/>
    <mergeCell ref="H103:I103"/>
    <mergeCell ref="R103:S103"/>
    <mergeCell ref="T103:U103"/>
    <mergeCell ref="F104:G104"/>
    <mergeCell ref="H104:I104"/>
    <mergeCell ref="J104:K104"/>
    <mergeCell ref="L104:M104"/>
    <mergeCell ref="N104:O104"/>
    <mergeCell ref="J103:Q103"/>
    <mergeCell ref="P104:Q104"/>
    <mergeCell ref="F103:G103"/>
    <mergeCell ref="K23:Q23"/>
    <mergeCell ref="D28:Q28"/>
    <mergeCell ref="D29:Q29"/>
    <mergeCell ref="C126:Q126"/>
    <mergeCell ref="C127:D127"/>
    <mergeCell ref="C92:Q92"/>
    <mergeCell ref="C93:D93"/>
    <mergeCell ref="M95:O95"/>
    <mergeCell ref="B96:K96"/>
    <mergeCell ref="D97:I97"/>
    <mergeCell ref="B103:B104"/>
    <mergeCell ref="C103:C104"/>
    <mergeCell ref="D103:D104"/>
    <mergeCell ref="E103:E104"/>
    <mergeCell ref="F49:G50"/>
    <mergeCell ref="M36:Q36"/>
  </mergeCells>
  <phoneticPr fontId="6"/>
  <conditionalFormatting sqref="C4:D4 F3:G3">
    <cfRule type="expression" dxfId="18" priority="24">
      <formula>LEN(C3)&gt;0</formula>
    </cfRule>
  </conditionalFormatting>
  <conditionalFormatting sqref="D51:E70">
    <cfRule type="cellIs" dxfId="17" priority="23" operator="greaterThan">
      <formula>0</formula>
    </cfRule>
  </conditionalFormatting>
  <conditionalFormatting sqref="L51:N70">
    <cfRule type="cellIs" dxfId="16" priority="22" operator="greaterThan">
      <formula>0</formula>
    </cfRule>
  </conditionalFormatting>
  <conditionalFormatting sqref="C51:C70">
    <cfRule type="cellIs" dxfId="15" priority="21" operator="greaterThan">
      <formula>0</formula>
    </cfRule>
  </conditionalFormatting>
  <conditionalFormatting sqref="M95">
    <cfRule type="cellIs" dxfId="14" priority="20" operator="greaterThan">
      <formula>0</formula>
    </cfRule>
  </conditionalFormatting>
  <conditionalFormatting sqref="C3">
    <cfRule type="expression" dxfId="13" priority="19">
      <formula>LEN(C3)&gt;0</formula>
    </cfRule>
  </conditionalFormatting>
  <conditionalFormatting sqref="D71:E90">
    <cfRule type="cellIs" dxfId="12" priority="15" operator="greaterThan">
      <formula>0</formula>
    </cfRule>
  </conditionalFormatting>
  <conditionalFormatting sqref="C105:C124">
    <cfRule type="cellIs" dxfId="11" priority="7" operator="greaterThan">
      <formula>0</formula>
    </cfRule>
  </conditionalFormatting>
  <conditionalFormatting sqref="L71:N90">
    <cfRule type="cellIs" dxfId="10" priority="14" operator="greaterThan">
      <formula>0</formula>
    </cfRule>
  </conditionalFormatting>
  <conditionalFormatting sqref="C71:C90">
    <cfRule type="cellIs" dxfId="9" priority="13" operator="greaterThan">
      <formula>0</formula>
    </cfRule>
  </conditionalFormatting>
  <conditionalFormatting sqref="D105:E124">
    <cfRule type="cellIs" dxfId="8" priority="9" operator="greaterThan">
      <formula>0</formula>
    </cfRule>
  </conditionalFormatting>
  <conditionalFormatting sqref="G51:G70">
    <cfRule type="expression" dxfId="7" priority="18">
      <formula>LEN(G51)&gt;0</formula>
    </cfRule>
  </conditionalFormatting>
  <conditionalFormatting sqref="O51:O70">
    <cfRule type="cellIs" dxfId="6" priority="16" operator="greaterThan">
      <formula>0</formula>
    </cfRule>
  </conditionalFormatting>
  <conditionalFormatting sqref="G105:G124">
    <cfRule type="expression" dxfId="5" priority="6">
      <formula>LEN(G105)&gt;0</formula>
    </cfRule>
  </conditionalFormatting>
  <conditionalFormatting sqref="G71:G90">
    <cfRule type="expression" dxfId="4" priority="12">
      <formula>LEN(G71)&gt;0</formula>
    </cfRule>
  </conditionalFormatting>
  <conditionalFormatting sqref="O71:O90">
    <cfRule type="cellIs" dxfId="3" priority="10" operator="greaterThan">
      <formula>0</formula>
    </cfRule>
  </conditionalFormatting>
  <conditionalFormatting sqref="M129">
    <cfRule type="cellIs" dxfId="2" priority="3" operator="greaterThan">
      <formula>0</formula>
    </cfRule>
  </conditionalFormatting>
  <conditionalFormatting sqref="P51:Q70">
    <cfRule type="cellIs" dxfId="1" priority="2" operator="greaterThan">
      <formula>0</formula>
    </cfRule>
  </conditionalFormatting>
  <conditionalFormatting sqref="P71:Q90">
    <cfRule type="cellIs" dxfId="0" priority="1" operator="greaterThan">
      <formula>0</formula>
    </cfRule>
  </conditionalFormatting>
  <dataValidations disablePrompts="1" count="1">
    <dataValidation type="list" allowBlank="1" showInputMessage="1" showErrorMessage="1" sqref="G48 G102" xr:uid="{59DD8D11-75CE-4EF3-9E76-A149BD12FA5A}">
      <formula1>",　,１年,２年,３年,"</formula1>
    </dataValidation>
  </dataValidations>
  <pageMargins left="0.7" right="0.7" top="0.75" bottom="0.75" header="0.3" footer="0.3"/>
  <pageSetup paperSize="9" scale="82" orientation="portrait" r:id="rId1"/>
  <rowBreaks count="2" manualBreakCount="2">
    <brk id="40" max="15" man="1"/>
    <brk id="95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locked="0" defaultSize="0" print="0" autoFill="0" autoLine="0" autoPict="0" altText="">
                <anchor moveWithCells="1">
                  <from>
                    <xdr:col>2</xdr:col>
                    <xdr:colOff>152400</xdr:colOff>
                    <xdr:row>26</xdr:row>
                    <xdr:rowOff>95250</xdr:rowOff>
                  </from>
                  <to>
                    <xdr:col>16</xdr:col>
                    <xdr:colOff>276225</xdr:colOff>
                    <xdr:row>30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99FBD-A4A9-4CBE-93E2-0841A2390461}">
  <dimension ref="A1:U173"/>
  <sheetViews>
    <sheetView tabSelected="1" zoomScale="90" zoomScaleNormal="90" workbookViewId="0">
      <selection activeCell="C9" sqref="C9"/>
    </sheetView>
  </sheetViews>
  <sheetFormatPr defaultRowHeight="18.75"/>
  <cols>
    <col min="1" max="1" width="3" customWidth="1"/>
    <col min="2" max="2" width="17.75" customWidth="1"/>
    <col min="3" max="3" width="22.625" customWidth="1"/>
    <col min="4" max="4" width="3" customWidth="1"/>
    <col min="5" max="5" width="9.75" customWidth="1"/>
    <col min="6" max="6" width="8" customWidth="1"/>
    <col min="7" max="7" width="6.75" customWidth="1"/>
    <col min="8" max="8" width="5.75" customWidth="1"/>
    <col min="10" max="10" width="22.5" customWidth="1"/>
    <col min="11" max="11" width="5" customWidth="1"/>
    <col min="12" max="12" width="7.75" style="24" customWidth="1"/>
    <col min="13" max="13" width="23" style="24" customWidth="1"/>
    <col min="14" max="14" width="5.375" style="24" customWidth="1"/>
    <col min="15" max="15" width="23" style="24" customWidth="1"/>
    <col min="16" max="16" width="5.375" style="26" customWidth="1"/>
    <col min="17" max="17" width="4.125" style="27" customWidth="1"/>
    <col min="18" max="18" width="5.375" style="26" customWidth="1"/>
    <col min="19" max="19" width="27" style="27" customWidth="1"/>
    <col min="20" max="20" width="17.875" style="27" customWidth="1"/>
  </cols>
  <sheetData>
    <row r="1" spans="1:21" ht="19.5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4"/>
      <c r="Q1" s="5"/>
      <c r="R1" s="4"/>
      <c r="S1" s="5"/>
      <c r="T1" s="5" t="s">
        <v>1</v>
      </c>
    </row>
    <row r="2" spans="1:21" ht="11.25" customHeight="1" thickTop="1">
      <c r="A2" s="1"/>
      <c r="B2" s="776" t="str">
        <f>(初期設定!D3)</f>
        <v>第42回宮崎県高等学校総合文化祭 放送部門　
参加申込及び部顧問（運営委員）の動静調査の入力</v>
      </c>
      <c r="C2" s="777"/>
      <c r="D2" s="777"/>
      <c r="E2" s="777"/>
      <c r="F2" s="777"/>
      <c r="G2" s="777"/>
      <c r="H2" s="777"/>
      <c r="I2" s="777"/>
      <c r="J2" s="777"/>
      <c r="K2" s="778"/>
      <c r="L2" s="3"/>
      <c r="M2" s="3"/>
      <c r="N2" s="3"/>
      <c r="O2" s="3"/>
      <c r="P2" s="6"/>
      <c r="Q2" s="7"/>
      <c r="R2" s="6">
        <f>(初期設定!C33)</f>
        <v>1</v>
      </c>
      <c r="S2" s="7" t="str">
        <f>(初期設定!D33)</f>
        <v>宮崎県立佐土原高等学校</v>
      </c>
      <c r="T2" s="7" t="str">
        <f>(初期設定!F33)</f>
        <v>01sadowara</v>
      </c>
      <c r="U2" s="8" t="s">
        <v>492</v>
      </c>
    </row>
    <row r="3" spans="1:21" ht="25.5" customHeight="1">
      <c r="A3" s="1"/>
      <c r="B3" s="779"/>
      <c r="C3" s="780"/>
      <c r="D3" s="780"/>
      <c r="E3" s="780"/>
      <c r="F3" s="780"/>
      <c r="G3" s="780"/>
      <c r="H3" s="780"/>
      <c r="I3" s="780"/>
      <c r="J3" s="780"/>
      <c r="K3" s="781"/>
      <c r="L3" s="3"/>
      <c r="M3" s="3"/>
      <c r="N3" s="3"/>
      <c r="O3" s="3"/>
      <c r="P3" s="6"/>
      <c r="Q3" s="7"/>
      <c r="R3" s="6">
        <f>(初期設定!C34)</f>
        <v>2</v>
      </c>
      <c r="S3" s="7" t="str">
        <f>(初期設定!D34)</f>
        <v>宮崎県立宮崎大宮高等学校</v>
      </c>
      <c r="T3" s="7" t="str">
        <f>(初期設定!F34)</f>
        <v>02oomiya</v>
      </c>
      <c r="U3" s="9" t="s">
        <v>493</v>
      </c>
    </row>
    <row r="4" spans="1:21" ht="11.25" customHeight="1" thickBot="1">
      <c r="A4" s="1"/>
      <c r="B4" s="782"/>
      <c r="C4" s="783"/>
      <c r="D4" s="783"/>
      <c r="E4" s="783"/>
      <c r="F4" s="783"/>
      <c r="G4" s="783"/>
      <c r="H4" s="783"/>
      <c r="I4" s="783"/>
      <c r="J4" s="783"/>
      <c r="K4" s="784"/>
      <c r="L4" s="3"/>
      <c r="M4" s="3"/>
      <c r="N4" s="3"/>
      <c r="O4" s="3"/>
      <c r="P4" s="6"/>
      <c r="Q4" s="7"/>
      <c r="R4" s="6">
        <f>(初期設定!C35)</f>
        <v>3</v>
      </c>
      <c r="S4" s="7" t="str">
        <f>(初期設定!D35)</f>
        <v>宮崎県立宮崎海洋高等学校</v>
      </c>
      <c r="T4" s="7" t="str">
        <f>(初期設定!F35)</f>
        <v>03kaiyo</v>
      </c>
    </row>
    <row r="5" spans="1:21" ht="7.5" customHeight="1" thickTop="1" thickBo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3"/>
      <c r="N5" s="3"/>
      <c r="O5" s="3"/>
      <c r="P5" s="6"/>
      <c r="Q5" s="7"/>
      <c r="R5" s="6">
        <f>(初期設定!C36)</f>
        <v>4</v>
      </c>
      <c r="S5" s="7" t="str">
        <f>(初期設定!D36)</f>
        <v>宮崎県立宮崎北高等学校</v>
      </c>
      <c r="T5" s="7" t="str">
        <f>(初期設定!F36)</f>
        <v>04miyakita</v>
      </c>
    </row>
    <row r="6" spans="1:21" ht="19.5" customHeight="1" thickBot="1">
      <c r="A6" s="1"/>
      <c r="B6" s="785" t="s">
        <v>2</v>
      </c>
      <c r="C6" s="786"/>
      <c r="D6" s="786"/>
      <c r="E6" s="786"/>
      <c r="F6" s="786"/>
      <c r="G6" s="787"/>
      <c r="H6" s="2"/>
      <c r="I6" s="2"/>
      <c r="J6" s="2"/>
      <c r="K6" s="2"/>
      <c r="L6" s="3"/>
      <c r="M6" s="3"/>
      <c r="N6" s="3"/>
      <c r="O6" s="3"/>
      <c r="P6" s="6"/>
      <c r="Q6" s="7"/>
      <c r="R6" s="6">
        <f>(初期設定!C37)</f>
        <v>5</v>
      </c>
      <c r="S6" s="7" t="str">
        <f>(初期設定!D37)</f>
        <v>宮崎県立宮崎工業高等学校</v>
      </c>
      <c r="T6" s="7" t="str">
        <f>(初期設定!F37)</f>
        <v>05miyakogyo</v>
      </c>
    </row>
    <row r="7" spans="1:21" ht="7.5" customHeight="1" thickBo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3"/>
      <c r="P7" s="6"/>
      <c r="Q7" s="7"/>
      <c r="R7" s="6">
        <f>(初期設定!C38)</f>
        <v>6</v>
      </c>
      <c r="S7" s="7" t="str">
        <f>(初期設定!D38)</f>
        <v>宮崎県立宮崎商業高等学校</v>
      </c>
      <c r="T7" s="7" t="str">
        <f>(初期設定!F38)</f>
        <v>06miyasho</v>
      </c>
    </row>
    <row r="8" spans="1:21">
      <c r="A8" s="1"/>
      <c r="B8" s="2"/>
      <c r="C8" s="10" t="s">
        <v>3</v>
      </c>
      <c r="D8" s="2"/>
      <c r="E8" s="2"/>
      <c r="F8" s="2"/>
      <c r="G8" s="2"/>
      <c r="H8" s="2"/>
      <c r="I8" s="2"/>
      <c r="J8" s="2"/>
      <c r="K8" s="2"/>
      <c r="L8" s="3"/>
      <c r="M8" s="3"/>
      <c r="N8" s="3"/>
      <c r="O8" s="3"/>
      <c r="P8" s="6"/>
      <c r="Q8" s="7"/>
      <c r="R8" s="6">
        <f>(初期設定!C39)</f>
        <v>7</v>
      </c>
      <c r="S8" s="7" t="str">
        <f>(初期設定!D39)</f>
        <v>宮崎県立宮崎西高等学校</v>
      </c>
      <c r="T8" s="7" t="str">
        <f>(初期設定!F39)</f>
        <v>07miyanishi</v>
      </c>
    </row>
    <row r="9" spans="1:21" ht="26.25" customHeight="1" thickBot="1">
      <c r="A9" s="1"/>
      <c r="B9" s="2"/>
      <c r="C9" s="11"/>
      <c r="D9" s="2"/>
      <c r="E9" s="2"/>
      <c r="F9" s="2" ph="1"/>
      <c r="G9" s="2"/>
      <c r="H9" s="2"/>
      <c r="I9" s="2"/>
      <c r="J9" s="2"/>
      <c r="K9" s="2"/>
      <c r="L9" s="3"/>
      <c r="M9" s="3"/>
      <c r="N9" s="3"/>
      <c r="O9" s="3"/>
      <c r="P9" s="6"/>
      <c r="Q9" s="7"/>
      <c r="R9" s="6">
        <f>(初期設定!C40)</f>
        <v>8</v>
      </c>
      <c r="S9" s="7" t="str">
        <f>(初期設定!D40)</f>
        <v>宮崎県立宮崎農業高等学校</v>
      </c>
      <c r="T9" s="7" t="str">
        <f>(初期設定!F40)</f>
        <v>08miyano</v>
      </c>
    </row>
    <row r="10" spans="1:21" ht="7.5" customHeight="1" thickBot="1">
      <c r="A10" s="1"/>
      <c r="B10" s="2"/>
      <c r="C10" s="2"/>
      <c r="D10" s="2"/>
      <c r="E10" s="2"/>
      <c r="F10" s="2" ph="1"/>
      <c r="G10" s="2"/>
      <c r="H10" s="2"/>
      <c r="I10" s="2"/>
      <c r="J10" s="2"/>
      <c r="K10" s="2"/>
      <c r="L10" s="3"/>
      <c r="M10" s="3"/>
      <c r="N10" s="3"/>
      <c r="O10" s="3"/>
      <c r="P10" s="6"/>
      <c r="Q10" s="7"/>
      <c r="R10" s="6">
        <f>(初期設定!C41)</f>
        <v>9</v>
      </c>
      <c r="S10" s="7" t="str">
        <f>(初期設定!D41)</f>
        <v>宮崎県立宮崎東高等学校</v>
      </c>
      <c r="T10" s="7" t="str">
        <f>(初期設定!F41)</f>
        <v>09miyahigashi</v>
      </c>
    </row>
    <row r="11" spans="1:21" ht="19.5" customHeight="1" thickBot="1">
      <c r="A11" s="1"/>
      <c r="B11" s="785" t="s">
        <v>4</v>
      </c>
      <c r="C11" s="786"/>
      <c r="D11" s="786"/>
      <c r="E11" s="786"/>
      <c r="F11" s="786"/>
      <c r="G11" s="787"/>
      <c r="H11" s="2"/>
      <c r="I11" s="2"/>
      <c r="J11" s="2"/>
      <c r="K11" s="2"/>
      <c r="L11" s="3"/>
      <c r="M11" s="3"/>
      <c r="N11" s="3"/>
      <c r="O11" s="3"/>
      <c r="P11" s="6"/>
      <c r="Q11" s="7"/>
      <c r="R11" s="6">
        <f>(初期設定!C42)</f>
        <v>10</v>
      </c>
      <c r="S11" s="7" t="str">
        <f>(初期設定!D42)</f>
        <v>宮崎県立宮崎南高等学校</v>
      </c>
      <c r="T11" s="7" t="str">
        <f>(初期設定!F42)</f>
        <v>10miyaminami</v>
      </c>
    </row>
    <row r="12" spans="1:21" ht="7.5" customHeight="1" thickBot="1">
      <c r="A12" s="1"/>
      <c r="B12" s="2"/>
      <c r="C12" s="2"/>
      <c r="D12" s="2"/>
      <c r="E12" s="2"/>
      <c r="F12" s="2" ph="1"/>
      <c r="G12" s="2"/>
      <c r="H12" s="2"/>
      <c r="I12" s="2"/>
      <c r="J12" s="2"/>
      <c r="K12" s="2"/>
      <c r="L12" s="3"/>
      <c r="M12" s="3"/>
      <c r="N12" s="3"/>
      <c r="O12" s="3"/>
      <c r="P12" s="6"/>
      <c r="Q12" s="7"/>
      <c r="R12" s="6">
        <f>(初期設定!C43)</f>
        <v>13</v>
      </c>
      <c r="S12" s="7" t="str">
        <f>(初期設定!D43)</f>
        <v>宮崎県立本庄高等学校</v>
      </c>
      <c r="T12" s="7" t="str">
        <f>(初期設定!F43)</f>
        <v>13honjo</v>
      </c>
    </row>
    <row r="13" spans="1:21" ht="50.25" customHeight="1" thickBot="1">
      <c r="A13" s="1"/>
      <c r="B13" s="1017" t="s">
        <v>491</v>
      </c>
      <c r="C13" s="762"/>
      <c r="D13" s="1018" t="s">
        <v>490</v>
      </c>
      <c r="E13" s="1019"/>
      <c r="F13" s="789"/>
      <c r="G13" s="789"/>
      <c r="H13" s="789"/>
      <c r="I13" s="789"/>
      <c r="J13" s="789"/>
      <c r="K13" s="790"/>
      <c r="L13" s="3"/>
      <c r="M13" s="3"/>
      <c r="N13" s="3"/>
      <c r="O13" s="3"/>
      <c r="P13" s="6"/>
      <c r="Q13" s="7"/>
      <c r="R13" s="6">
        <f>(初期設定!C44)</f>
        <v>14</v>
      </c>
      <c r="S13" s="7" t="str">
        <f>(初期設定!D44)</f>
        <v>宮崎県立高鍋高等学校</v>
      </c>
      <c r="T13" s="7" t="str">
        <f>(初期設定!F44)</f>
        <v>14takanabe</v>
      </c>
    </row>
    <row r="14" spans="1:21" ht="14.25" customHeight="1" thickBot="1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3"/>
      <c r="M14" s="3"/>
      <c r="N14" s="3"/>
      <c r="O14" s="3"/>
      <c r="P14" s="6"/>
      <c r="Q14" s="7"/>
      <c r="R14" s="6">
        <f>(初期設定!C45)</f>
        <v>15</v>
      </c>
      <c r="S14" s="7" t="str">
        <f>(初期設定!D45)</f>
        <v>宮崎県立高鍋農業高等学校</v>
      </c>
      <c r="T14" s="7" t="str">
        <f>(初期設定!F45)</f>
        <v>15takano</v>
      </c>
    </row>
    <row r="15" spans="1:21" ht="19.5" customHeight="1" thickBot="1">
      <c r="A15" s="2"/>
      <c r="B15" s="785" t="s">
        <v>5</v>
      </c>
      <c r="C15" s="786"/>
      <c r="D15" s="786"/>
      <c r="E15" s="786"/>
      <c r="F15" s="786"/>
      <c r="G15" s="787"/>
      <c r="H15" s="2"/>
      <c r="I15" s="2"/>
      <c r="J15" s="2"/>
      <c r="K15" s="2"/>
      <c r="L15" s="3"/>
      <c r="M15" s="3"/>
      <c r="N15" s="3"/>
      <c r="O15" s="3"/>
      <c r="P15" s="6"/>
      <c r="Q15" s="7"/>
      <c r="R15" s="6">
        <f>(初期設定!C46)</f>
        <v>16</v>
      </c>
      <c r="S15" s="7" t="str">
        <f>(初期設定!D46)</f>
        <v>宮崎県立都農高等学校</v>
      </c>
      <c r="T15" s="7" t="str">
        <f>(初期設定!F46)</f>
        <v>16tsuno</v>
      </c>
    </row>
    <row r="16" spans="1:21" ht="8.25" customHeight="1">
      <c r="A16" s="2"/>
      <c r="B16" s="2"/>
      <c r="C16" s="2"/>
      <c r="D16" s="12"/>
      <c r="E16" s="2"/>
      <c r="F16" s="2"/>
      <c r="G16" s="2"/>
      <c r="H16" s="2"/>
      <c r="I16" s="2"/>
      <c r="J16" s="2"/>
      <c r="K16" s="2"/>
      <c r="L16" s="3"/>
      <c r="M16" s="3"/>
      <c r="N16" s="3"/>
      <c r="O16" s="3"/>
      <c r="P16" s="6"/>
      <c r="Q16" s="7"/>
      <c r="R16" s="6">
        <f>(初期設定!C47)</f>
        <v>17</v>
      </c>
      <c r="S16" s="7" t="str">
        <f>(初期設定!D47)</f>
        <v>宮崎県立妻高等学校</v>
      </c>
      <c r="T16" s="7" t="str">
        <f>(初期設定!F47)</f>
        <v>17tsuma</v>
      </c>
    </row>
    <row r="17" spans="1:20" ht="26.25" customHeight="1">
      <c r="A17" s="2"/>
      <c r="B17" s="13" t="s">
        <v>6</v>
      </c>
      <c r="C17" s="14"/>
      <c r="D17" s="15"/>
      <c r="E17" s="788" t="s">
        <v>7</v>
      </c>
      <c r="F17" s="788"/>
      <c r="G17" s="788"/>
      <c r="H17" s="788"/>
      <c r="I17" s="16"/>
      <c r="J17" s="2"/>
      <c r="K17" s="2"/>
      <c r="L17" s="17"/>
      <c r="M17" s="3"/>
      <c r="N17" s="3"/>
      <c r="O17" s="3"/>
      <c r="P17" s="6"/>
      <c r="Q17" s="7"/>
      <c r="R17" s="6">
        <f>(初期設定!C48)</f>
        <v>21</v>
      </c>
      <c r="S17" s="7" t="str">
        <f>(初期設定!D48)</f>
        <v>宮崎県立高城高等学校</v>
      </c>
      <c r="T17" s="7" t="str">
        <f>(初期設定!F48)</f>
        <v>21takajo</v>
      </c>
    </row>
    <row r="18" spans="1:20" ht="6.75" customHeight="1">
      <c r="A18" s="2"/>
      <c r="B18" s="18"/>
      <c r="C18" s="19"/>
      <c r="D18" s="19"/>
      <c r="E18" s="19"/>
      <c r="F18" s="2"/>
      <c r="G18" s="2"/>
      <c r="H18" s="2"/>
      <c r="I18" s="2"/>
      <c r="J18" s="2"/>
      <c r="K18" s="2"/>
      <c r="L18" s="17"/>
      <c r="M18" s="3"/>
      <c r="N18" s="3"/>
      <c r="O18" s="3"/>
      <c r="P18" s="6"/>
      <c r="Q18" s="7"/>
      <c r="R18" s="6">
        <f>(初期設定!C49)</f>
        <v>22</v>
      </c>
      <c r="S18" s="7" t="str">
        <f>(初期設定!D49)</f>
        <v>宮崎県立都城泉ヶ丘高等学校</v>
      </c>
      <c r="T18" s="7" t="str">
        <f>(初期設定!F49)</f>
        <v>22izumigaoka</v>
      </c>
    </row>
    <row r="19" spans="1:20" ht="26.25" customHeight="1">
      <c r="A19" s="2"/>
      <c r="B19" s="13" t="s">
        <v>8</v>
      </c>
      <c r="C19" s="14"/>
      <c r="D19" s="20"/>
      <c r="E19" s="13" t="s">
        <v>9</v>
      </c>
      <c r="F19" s="21"/>
      <c r="G19" s="773" t="s">
        <v>10</v>
      </c>
      <c r="H19" s="774"/>
      <c r="I19" s="774"/>
      <c r="J19" s="774"/>
      <c r="K19" s="774"/>
      <c r="L19" s="774"/>
      <c r="M19" s="3"/>
      <c r="N19" s="3"/>
      <c r="O19" s="3"/>
      <c r="P19" s="6"/>
      <c r="Q19" s="7"/>
      <c r="R19" s="6">
        <f>(初期設定!C50)</f>
        <v>23</v>
      </c>
      <c r="S19" s="7" t="str">
        <f>(初期設定!D50)</f>
        <v>宮崎県立都城西高等学校</v>
      </c>
      <c r="T19" s="7" t="str">
        <f>(初期設定!F50)</f>
        <v>23tonishi</v>
      </c>
    </row>
    <row r="20" spans="1:20" ht="6.75" customHeight="1">
      <c r="A20" s="2"/>
      <c r="B20" s="18"/>
      <c r="C20" s="19"/>
      <c r="D20" s="19"/>
      <c r="E20" s="19"/>
      <c r="F20" s="2"/>
      <c r="G20" s="2"/>
      <c r="H20" s="2"/>
      <c r="I20" s="2"/>
      <c r="J20" s="2"/>
      <c r="K20" s="2"/>
      <c r="L20" s="17"/>
      <c r="M20" s="3"/>
      <c r="N20" s="3"/>
      <c r="O20" s="3"/>
      <c r="P20" s="6"/>
      <c r="Q20" s="7"/>
      <c r="R20" s="6">
        <f>(初期設定!C51)</f>
        <v>24</v>
      </c>
      <c r="S20" s="7" t="str">
        <f>(初期設定!D51)</f>
        <v>宮崎県立都城工業高等学校</v>
      </c>
      <c r="T20" s="7" t="str">
        <f>(初期設定!F51)</f>
        <v>24toko</v>
      </c>
    </row>
    <row r="21" spans="1:20" ht="26.25" customHeight="1">
      <c r="A21" s="2"/>
      <c r="B21" s="13" t="s">
        <v>11</v>
      </c>
      <c r="C21" s="14"/>
      <c r="D21" s="20"/>
      <c r="E21" s="19"/>
      <c r="F21" s="2"/>
      <c r="G21" s="2"/>
      <c r="H21" s="2"/>
      <c r="I21" s="2"/>
      <c r="J21" s="2"/>
      <c r="K21" s="2"/>
      <c r="L21" s="2"/>
      <c r="M21" s="17"/>
      <c r="N21" s="17"/>
      <c r="O21" s="17"/>
      <c r="P21" s="6"/>
      <c r="Q21" s="7"/>
      <c r="R21" s="6">
        <f>(初期設定!C52)</f>
        <v>25</v>
      </c>
      <c r="S21" s="7" t="str">
        <f>(初期設定!D52)</f>
        <v>宮崎県立都城商業高等学校</v>
      </c>
      <c r="T21" s="7" t="str">
        <f>(初期設定!F52)</f>
        <v>25tosho</v>
      </c>
    </row>
    <row r="22" spans="1:20" ht="6.75" customHeight="1">
      <c r="A22" s="2"/>
      <c r="B22" s="18"/>
      <c r="C22" s="19"/>
      <c r="D22" s="19"/>
      <c r="E22" s="19"/>
      <c r="F22" s="2"/>
      <c r="G22" s="2"/>
      <c r="H22" s="2"/>
      <c r="I22" s="2"/>
      <c r="J22" s="2"/>
      <c r="K22" s="2"/>
      <c r="L22" s="17"/>
      <c r="M22" s="17"/>
      <c r="N22" s="17"/>
      <c r="O22" s="17"/>
      <c r="P22" s="6"/>
      <c r="Q22" s="7"/>
      <c r="R22" s="6">
        <f>(初期設定!C53)</f>
        <v>26</v>
      </c>
      <c r="S22" s="7" t="str">
        <f>(初期設定!D53)</f>
        <v>宮崎県立都城農業高等学校</v>
      </c>
      <c r="T22" s="7" t="str">
        <f>(初期設定!F53)</f>
        <v>26tono</v>
      </c>
    </row>
    <row r="23" spans="1:20" ht="26.25" customHeight="1">
      <c r="A23" s="2"/>
      <c r="B23" s="22" t="s">
        <v>12</v>
      </c>
      <c r="C23" s="699">
        <f ca="1">TODAY()</f>
        <v>44076</v>
      </c>
      <c r="D23" s="23"/>
      <c r="E23" s="775" t="s">
        <v>13</v>
      </c>
      <c r="F23" s="775"/>
      <c r="G23" s="775"/>
      <c r="H23" s="775"/>
      <c r="I23" s="775"/>
      <c r="J23" s="775"/>
      <c r="K23" s="2"/>
      <c r="L23" s="17"/>
      <c r="M23" s="17"/>
      <c r="N23" s="17"/>
      <c r="O23" s="17"/>
      <c r="P23" s="6"/>
      <c r="Q23" s="7"/>
      <c r="R23" s="6">
        <f>(初期設定!C54)</f>
        <v>27</v>
      </c>
      <c r="S23" s="7" t="str">
        <f>(初期設定!D54)</f>
        <v>宮崎県立小林高等学校</v>
      </c>
      <c r="T23" s="7" t="str">
        <f>(初期設定!F54)</f>
        <v>27kobayashi</v>
      </c>
    </row>
    <row r="24" spans="1:20" ht="5.25" customHeight="1">
      <c r="A24" s="2"/>
      <c r="B24" s="2"/>
      <c r="C24" s="2"/>
      <c r="D24" s="2"/>
      <c r="E24" s="19"/>
      <c r="F24" s="2"/>
      <c r="G24" s="2"/>
      <c r="H24" s="2"/>
      <c r="I24" s="2"/>
      <c r="J24" s="2"/>
      <c r="K24" s="2"/>
      <c r="L24" s="17"/>
      <c r="M24" s="17"/>
      <c r="N24" s="17"/>
      <c r="O24" s="17"/>
      <c r="P24" s="6"/>
      <c r="Q24" s="7"/>
      <c r="R24" s="6">
        <f>(初期設定!C55)</f>
        <v>28</v>
      </c>
      <c r="S24" s="7" t="str">
        <f>(初期設定!D55)</f>
        <v>宮崎県立小林秀峰高等学校</v>
      </c>
      <c r="T24" s="7" t="str">
        <f>(初期設定!F55)</f>
        <v>28syuho</v>
      </c>
    </row>
    <row r="25" spans="1:20" ht="36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17"/>
      <c r="M25" s="17"/>
      <c r="N25" s="17"/>
      <c r="O25" s="17"/>
      <c r="P25" s="6"/>
      <c r="Q25" s="7"/>
      <c r="R25" s="6">
        <f>(初期設定!C56)</f>
        <v>29</v>
      </c>
      <c r="S25" s="7" t="str">
        <f>(初期設定!D56)</f>
        <v>宮崎県立飯野高等学校</v>
      </c>
      <c r="T25" s="7" t="str">
        <f>(初期設定!F56)</f>
        <v>29iino</v>
      </c>
    </row>
    <row r="26" spans="1:20" ht="8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17"/>
      <c r="M26" s="17"/>
      <c r="N26" s="17"/>
      <c r="O26" s="17"/>
      <c r="P26" s="6"/>
      <c r="Q26" s="7"/>
      <c r="R26" s="6">
        <f>(初期設定!C57)</f>
        <v>41</v>
      </c>
      <c r="S26" s="7" t="str">
        <f>(初期設定!D57)</f>
        <v>宮崎県立延岡高等学校</v>
      </c>
      <c r="T26" s="7" t="str">
        <f>(初期設定!F57)</f>
        <v>41nobetaka</v>
      </c>
    </row>
    <row r="27" spans="1:20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17"/>
      <c r="M27" s="17"/>
      <c r="N27" s="17"/>
      <c r="O27" s="17"/>
      <c r="P27" s="6"/>
      <c r="Q27" s="7"/>
      <c r="R27" s="6">
        <f>(初期設定!C58)</f>
        <v>42</v>
      </c>
      <c r="S27" s="7" t="str">
        <f>(初期設定!D58)</f>
        <v>宮崎県立延岡工業高等学校</v>
      </c>
      <c r="T27" s="7" t="str">
        <f>(初期設定!F58)</f>
        <v>42nobeko</v>
      </c>
    </row>
    <row r="28" spans="1:20" s="24" customForma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17"/>
      <c r="M28" s="17"/>
      <c r="N28" s="17"/>
      <c r="O28" s="17"/>
      <c r="P28" s="6"/>
      <c r="Q28" s="7"/>
      <c r="R28" s="6">
        <f>(初期設定!C59)</f>
        <v>43</v>
      </c>
      <c r="S28" s="7" t="str">
        <f>(初期設定!D59)</f>
        <v>宮崎県立延岡商業高等学校</v>
      </c>
      <c r="T28" s="7" t="str">
        <f>(初期設定!F59)</f>
        <v>43nobesho</v>
      </c>
    </row>
    <row r="29" spans="1:20" s="24" customForma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17"/>
      <c r="M29" s="17"/>
      <c r="N29" s="17"/>
      <c r="O29" s="17"/>
      <c r="P29" s="6"/>
      <c r="Q29" s="7"/>
      <c r="R29" s="6">
        <f>(初期設定!C60)</f>
        <v>44</v>
      </c>
      <c r="S29" s="7" t="str">
        <f>(初期設定!D60)</f>
        <v>宮崎県立延岡星雲高等学校</v>
      </c>
      <c r="T29" s="7" t="str">
        <f>(初期設定!F60)</f>
        <v>44seiun</v>
      </c>
    </row>
    <row r="30" spans="1:20" s="24" customForma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17"/>
      <c r="M30" s="17"/>
      <c r="N30" s="17"/>
      <c r="O30" s="17"/>
      <c r="P30" s="6"/>
      <c r="Q30" s="7"/>
      <c r="R30" s="6">
        <f>(初期設定!C61)</f>
        <v>45</v>
      </c>
      <c r="S30" s="7" t="str">
        <f>(初期設定!D61)</f>
        <v>宮崎県立延岡青朋高等学校</v>
      </c>
      <c r="T30" s="7" t="str">
        <f>(初期設定!F61)</f>
        <v>45seiho</v>
      </c>
    </row>
    <row r="31" spans="1:20" s="24" customForma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7"/>
      <c r="M31" s="17"/>
      <c r="N31" s="17"/>
      <c r="O31" s="17"/>
      <c r="P31" s="6"/>
      <c r="Q31" s="7"/>
      <c r="R31" s="6">
        <f>(初期設定!C62)</f>
        <v>46</v>
      </c>
      <c r="S31" s="7" t="str">
        <f>(初期設定!D62)</f>
        <v>宮崎県立富島高等学校</v>
      </c>
      <c r="T31" s="7" t="str">
        <f>(初期設定!F62)</f>
        <v>46tomishima</v>
      </c>
    </row>
    <row r="32" spans="1:20" s="24" customForma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17"/>
      <c r="M32" s="17"/>
      <c r="N32" s="17"/>
      <c r="O32" s="17"/>
      <c r="P32" s="6"/>
      <c r="Q32" s="7"/>
      <c r="R32" s="6">
        <f>(初期設定!C63)</f>
        <v>47</v>
      </c>
      <c r="S32" s="7" t="str">
        <f>(初期設定!D63)</f>
        <v>宮崎県立日向高等学校</v>
      </c>
      <c r="T32" s="7" t="str">
        <f>(初期設定!F63)</f>
        <v>47hyuga</v>
      </c>
    </row>
    <row r="33" spans="1:20" s="24" customForma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17"/>
      <c r="M33" s="17"/>
      <c r="N33" s="17"/>
      <c r="O33" s="17"/>
      <c r="P33" s="6"/>
      <c r="Q33" s="7"/>
      <c r="R33" s="6">
        <f>(初期設定!C64)</f>
        <v>48</v>
      </c>
      <c r="S33" s="7" t="str">
        <f>(初期設定!D64)</f>
        <v>宮崎県立日向工業高等学校</v>
      </c>
      <c r="T33" s="7" t="str">
        <f>(初期設定!F64)</f>
        <v>48hyugakogyo</v>
      </c>
    </row>
    <row r="34" spans="1:20" s="24" customForma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17"/>
      <c r="M34" s="17"/>
      <c r="N34" s="17"/>
      <c r="O34" s="17"/>
      <c r="P34" s="6"/>
      <c r="Q34" s="7"/>
      <c r="R34" s="6">
        <f>(初期設定!C65)</f>
        <v>49</v>
      </c>
      <c r="S34" s="7" t="str">
        <f>(初期設定!D65)</f>
        <v>宮崎県立門川高等学校</v>
      </c>
      <c r="T34" s="7" t="str">
        <f>(初期設定!F65)</f>
        <v>49kadokawa</v>
      </c>
    </row>
    <row r="35" spans="1:20" s="24" customForma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17"/>
      <c r="M35" s="17"/>
      <c r="N35" s="17"/>
      <c r="O35" s="17"/>
      <c r="P35" s="6"/>
      <c r="Q35" s="7"/>
      <c r="R35" s="6">
        <f>(初期設定!C66)</f>
        <v>50</v>
      </c>
      <c r="S35" s="7" t="str">
        <f>(初期設定!D66)</f>
        <v>宮崎県立高千穂高等学校</v>
      </c>
      <c r="T35" s="7" t="str">
        <f>(初期設定!F66)</f>
        <v>50takachiho</v>
      </c>
    </row>
    <row r="36" spans="1:20" s="24" customForma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17"/>
      <c r="M36" s="17"/>
      <c r="N36" s="17"/>
      <c r="O36" s="17"/>
      <c r="P36" s="6"/>
      <c r="Q36" s="7"/>
      <c r="R36" s="6">
        <f>(初期設定!C67)</f>
        <v>51</v>
      </c>
      <c r="S36" s="7" t="str">
        <f>(初期設定!D67)</f>
        <v>宮崎県立五ヶ瀬中等教育学校</v>
      </c>
      <c r="T36" s="7" t="str">
        <f>(初期設定!F67)</f>
        <v>51gokase</v>
      </c>
    </row>
    <row r="37" spans="1:20" s="24" customForma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17"/>
      <c r="M37" s="17"/>
      <c r="N37" s="17"/>
      <c r="O37" s="17"/>
      <c r="P37" s="6"/>
      <c r="Q37" s="7"/>
      <c r="R37" s="6">
        <f>(初期設定!C68)</f>
        <v>61</v>
      </c>
      <c r="S37" s="7" t="str">
        <f>(初期設定!D68)</f>
        <v>宮崎県立日南高等学校</v>
      </c>
      <c r="T37" s="7" t="str">
        <f>(初期設定!F68)</f>
        <v>61nichinan</v>
      </c>
    </row>
    <row r="38" spans="1:20" s="24" customForma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17"/>
      <c r="M38" s="17"/>
      <c r="N38" s="17"/>
      <c r="O38" s="17"/>
      <c r="P38" s="6"/>
      <c r="Q38" s="7"/>
      <c r="R38" s="6">
        <f>(初期設定!C69)</f>
        <v>62</v>
      </c>
      <c r="S38" s="7" t="str">
        <f>(初期設定!D69)</f>
        <v>宮崎県立日南振徳高等学校</v>
      </c>
      <c r="T38" s="7" t="str">
        <f>(初期設定!F69)</f>
        <v>62shintoku</v>
      </c>
    </row>
    <row r="39" spans="1:20" s="24" customForma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17"/>
      <c r="M39" s="17"/>
      <c r="N39" s="17"/>
      <c r="O39" s="17"/>
      <c r="P39" s="6"/>
      <c r="Q39" s="7"/>
      <c r="R39" s="6">
        <f>(初期設定!C70)</f>
        <v>63</v>
      </c>
      <c r="S39" s="7" t="str">
        <f>(初期設定!D70)</f>
        <v>宮崎県立福島高等学校</v>
      </c>
      <c r="T39" s="7" t="str">
        <f>(初期設定!F70)</f>
        <v>63hukushima</v>
      </c>
    </row>
    <row r="40" spans="1:20" s="24" customForma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17"/>
      <c r="M40" s="17"/>
      <c r="N40" s="17"/>
      <c r="O40" s="17"/>
      <c r="P40" s="6"/>
      <c r="Q40" s="7"/>
      <c r="R40" s="6">
        <f>(初期設定!C71)</f>
        <v>71</v>
      </c>
      <c r="S40" s="7" t="str">
        <f>(初期設定!D71)</f>
        <v>日南学園高等学校 宮崎穎学館</v>
      </c>
      <c r="T40" s="7" t="str">
        <f>(初期設定!F71)</f>
        <v>71eigakukan</v>
      </c>
    </row>
    <row r="41" spans="1:20" s="25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17"/>
      <c r="M41" s="17"/>
      <c r="N41" s="17"/>
      <c r="O41" s="17"/>
      <c r="P41" s="6"/>
      <c r="Q41" s="7"/>
      <c r="R41" s="6">
        <f>(初期設定!C72)</f>
        <v>72</v>
      </c>
      <c r="S41" s="7" t="str">
        <f>(初期設定!D72)</f>
        <v>日章学園高等学校</v>
      </c>
      <c r="T41" s="7" t="str">
        <f>(初期設定!F72)</f>
        <v>72nissho</v>
      </c>
    </row>
    <row r="42" spans="1:20" s="25" customForma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17"/>
      <c r="M42" s="17"/>
      <c r="N42" s="17"/>
      <c r="O42" s="17"/>
      <c r="P42" s="6"/>
      <c r="Q42" s="7"/>
      <c r="R42" s="6">
        <f>(初期設定!C73)</f>
        <v>73</v>
      </c>
      <c r="S42" s="7" t="str">
        <f>(初期設定!D73)</f>
        <v>日向学院高等学校</v>
      </c>
      <c r="T42" s="7" t="str">
        <f>(初期設定!F73)</f>
        <v>73hyugagakuin</v>
      </c>
    </row>
    <row r="43" spans="1:20" s="25" customForma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7"/>
      <c r="M43" s="17"/>
      <c r="N43" s="17"/>
      <c r="O43" s="17"/>
      <c r="P43" s="6"/>
      <c r="Q43" s="7"/>
      <c r="R43" s="6">
        <f>(初期設定!C74)</f>
        <v>74</v>
      </c>
      <c r="S43" s="7" t="str">
        <f>(初期設定!D74)</f>
        <v>鵬翔高等学校</v>
      </c>
      <c r="T43" s="7" t="str">
        <f>(初期設定!F74)</f>
        <v>74hosho</v>
      </c>
    </row>
    <row r="44" spans="1:20" s="25" customForma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17"/>
      <c r="M44" s="17"/>
      <c r="N44" s="17"/>
      <c r="O44" s="17"/>
      <c r="P44" s="6"/>
      <c r="Q44" s="7"/>
      <c r="R44" s="6">
        <f>(初期設定!C75)</f>
        <v>75</v>
      </c>
      <c r="S44" s="7" t="str">
        <f>(初期設定!D75)</f>
        <v>宮崎日本大学高等学校</v>
      </c>
      <c r="T44" s="7" t="str">
        <f>(初期設定!F75)</f>
        <v>75nichidai</v>
      </c>
    </row>
    <row r="45" spans="1:20" s="25" customForma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17"/>
      <c r="M45" s="17"/>
      <c r="N45" s="17"/>
      <c r="O45" s="17"/>
      <c r="P45" s="6"/>
      <c r="Q45" s="7"/>
      <c r="R45" s="6">
        <f>(初期設定!C76)</f>
        <v>76</v>
      </c>
      <c r="S45" s="7" t="str">
        <f>(初期設定!D76)</f>
        <v>宮崎第一高等学校</v>
      </c>
      <c r="T45" s="7" t="str">
        <f>(初期設定!F76)</f>
        <v>76daiichi</v>
      </c>
    </row>
    <row r="46" spans="1:20" s="25" customFormat="1">
      <c r="A46"/>
      <c r="B46"/>
      <c r="C46"/>
      <c r="D46"/>
      <c r="E46"/>
      <c r="F46"/>
      <c r="G46"/>
      <c r="H46"/>
      <c r="I46"/>
      <c r="J46"/>
      <c r="K46"/>
      <c r="L46" s="24"/>
      <c r="M46" s="24"/>
      <c r="N46" s="24"/>
      <c r="O46" s="24"/>
      <c r="P46" s="6"/>
      <c r="Q46" s="7"/>
      <c r="R46" s="6">
        <f>(初期設定!C77)</f>
        <v>77</v>
      </c>
      <c r="S46" s="7" t="str">
        <f>(初期設定!D77)</f>
        <v>宮崎学園高等学校</v>
      </c>
      <c r="T46" s="7" t="str">
        <f>(初期設定!F77)</f>
        <v>77miyagaku</v>
      </c>
    </row>
    <row r="47" spans="1:20" s="25" customFormat="1">
      <c r="A47"/>
      <c r="B47"/>
      <c r="C47"/>
      <c r="D47"/>
      <c r="E47"/>
      <c r="F47"/>
      <c r="G47"/>
      <c r="H47"/>
      <c r="I47"/>
      <c r="J47"/>
      <c r="K47"/>
      <c r="L47" s="24"/>
      <c r="M47" s="24"/>
      <c r="N47" s="24"/>
      <c r="O47" s="24"/>
      <c r="P47" s="6"/>
      <c r="Q47" s="7"/>
      <c r="R47" s="6">
        <f>(初期設定!C78)</f>
        <v>78</v>
      </c>
      <c r="S47" s="7" t="str">
        <f>(初期設定!D78)</f>
        <v>明倫館学院</v>
      </c>
      <c r="T47" s="7" t="str">
        <f>(初期設定!F78)</f>
        <v>78meirinkan</v>
      </c>
    </row>
    <row r="48" spans="1:20" s="25" customFormat="1">
      <c r="A48"/>
      <c r="B48"/>
      <c r="C48"/>
      <c r="D48"/>
      <c r="E48"/>
      <c r="F48"/>
      <c r="G48"/>
      <c r="H48"/>
      <c r="I48"/>
      <c r="J48"/>
      <c r="K48"/>
      <c r="L48" s="24"/>
      <c r="M48" s="24"/>
      <c r="N48" s="24"/>
      <c r="O48" s="24"/>
      <c r="P48" s="6"/>
      <c r="Q48" s="7"/>
      <c r="R48" s="6">
        <f>(初期設定!C79)</f>
        <v>79</v>
      </c>
      <c r="S48" s="7" t="str">
        <f>(初期設定!D79)</f>
        <v>日章学園九州国際高等学校</v>
      </c>
      <c r="T48" s="7" t="str">
        <f>(初期設定!F79)</f>
        <v>79kyusyukokusai</v>
      </c>
    </row>
    <row r="49" spans="1:20" s="25" customFormat="1">
      <c r="A49"/>
      <c r="B49"/>
      <c r="C49"/>
      <c r="D49"/>
      <c r="E49"/>
      <c r="F49"/>
      <c r="G49"/>
      <c r="H49"/>
      <c r="I49"/>
      <c r="J49"/>
      <c r="K49"/>
      <c r="L49" s="24"/>
      <c r="M49" s="24"/>
      <c r="N49" s="24"/>
      <c r="O49" s="24"/>
      <c r="P49" s="6"/>
      <c r="Q49" s="7"/>
      <c r="R49" s="6">
        <f>(初期設定!C80)</f>
        <v>80</v>
      </c>
      <c r="S49" s="7" t="str">
        <f>(初期設定!D80)</f>
        <v>小林西高等学校</v>
      </c>
      <c r="T49" s="7" t="str">
        <f>(初期設定!F80)</f>
        <v>80kobayashinishi</v>
      </c>
    </row>
    <row r="50" spans="1:20" s="25" customFormat="1">
      <c r="A50"/>
      <c r="B50"/>
      <c r="C50"/>
      <c r="D50"/>
      <c r="E50"/>
      <c r="F50"/>
      <c r="G50"/>
      <c r="H50"/>
      <c r="I50"/>
      <c r="J50"/>
      <c r="K50"/>
      <c r="L50" s="24"/>
      <c r="M50" s="24"/>
      <c r="N50" s="24"/>
      <c r="O50" s="24"/>
      <c r="P50" s="6"/>
      <c r="Q50" s="7"/>
      <c r="R50" s="6">
        <f>(初期設定!C81)</f>
        <v>81</v>
      </c>
      <c r="S50" s="7" t="str">
        <f>(初期設定!D81)</f>
        <v>日南学園高等学校</v>
      </c>
      <c r="T50" s="7" t="str">
        <f>(初期設定!F81)</f>
        <v>81nichinangakuen</v>
      </c>
    </row>
    <row r="51" spans="1:20" s="25" customFormat="1">
      <c r="A51"/>
      <c r="B51"/>
      <c r="C51"/>
      <c r="D51"/>
      <c r="E51"/>
      <c r="F51"/>
      <c r="G51"/>
      <c r="H51"/>
      <c r="I51"/>
      <c r="J51"/>
      <c r="K51"/>
      <c r="L51" s="24"/>
      <c r="M51" s="24"/>
      <c r="N51" s="24"/>
      <c r="O51" s="24"/>
      <c r="P51" s="6"/>
      <c r="Q51" s="7"/>
      <c r="R51" s="6">
        <f>(初期設定!C82)</f>
        <v>82</v>
      </c>
      <c r="S51" s="7" t="str">
        <f>(初期設定!D82)</f>
        <v>延岡学園高等学校</v>
      </c>
      <c r="T51" s="7" t="str">
        <f>(初期設定!F82)</f>
        <v>82nobeokagakuen</v>
      </c>
    </row>
    <row r="52" spans="1:20" s="25" customFormat="1">
      <c r="A52"/>
      <c r="B52"/>
      <c r="C52"/>
      <c r="D52"/>
      <c r="E52"/>
      <c r="F52"/>
      <c r="G52"/>
      <c r="H52"/>
      <c r="I52"/>
      <c r="J52"/>
      <c r="K52"/>
      <c r="L52" s="24"/>
      <c r="M52" s="24"/>
      <c r="N52" s="24"/>
      <c r="O52" s="24"/>
      <c r="P52" s="6"/>
      <c r="Q52" s="7"/>
      <c r="R52" s="6">
        <f>(初期設定!C83)</f>
        <v>83</v>
      </c>
      <c r="S52" s="7" t="str">
        <f>(初期設定!D83)</f>
        <v>聖心ウルスラ学園高等学校</v>
      </c>
      <c r="T52" s="7" t="str">
        <f>(初期設定!F83)</f>
        <v>83ursula</v>
      </c>
    </row>
    <row r="53" spans="1:20">
      <c r="P53" s="6"/>
      <c r="Q53" s="7"/>
      <c r="R53" s="6">
        <f>(初期設定!C84)</f>
        <v>84</v>
      </c>
      <c r="S53" s="7" t="str">
        <f>(初期設定!D84)</f>
        <v>都城聖ドミニコ学園高等学校</v>
      </c>
      <c r="T53" s="7" t="str">
        <f>(初期設定!F84)</f>
        <v>84dominico</v>
      </c>
    </row>
    <row r="54" spans="1:20">
      <c r="P54" s="6"/>
      <c r="Q54" s="7"/>
      <c r="R54" s="6">
        <f>(初期設定!C85)</f>
        <v>85</v>
      </c>
      <c r="S54" s="7" t="str">
        <f>(初期設定!D85)</f>
        <v>都城高等学校</v>
      </c>
      <c r="T54" s="7" t="str">
        <f>(初期設定!F85)</f>
        <v>85miyakonojo</v>
      </c>
    </row>
    <row r="55" spans="1:20">
      <c r="P55" s="6"/>
      <c r="Q55" s="7"/>
      <c r="R55" s="6">
        <f>(初期設定!C86)</f>
        <v>86</v>
      </c>
      <c r="S55" s="7" t="str">
        <f>(初期設定!D86)</f>
        <v>都城東高等学校</v>
      </c>
      <c r="T55" s="7" t="str">
        <f>(初期設定!F86)</f>
        <v>86miyakonojohigashi</v>
      </c>
    </row>
    <row r="56" spans="1:20" s="25" customFormat="1">
      <c r="A56"/>
      <c r="B56"/>
      <c r="C56"/>
      <c r="D56"/>
      <c r="E56"/>
      <c r="F56"/>
      <c r="G56"/>
      <c r="H56"/>
      <c r="I56"/>
      <c r="J56"/>
      <c r="K56"/>
      <c r="L56" s="24"/>
      <c r="M56" s="24"/>
      <c r="N56" s="24"/>
      <c r="O56" s="24"/>
      <c r="P56" s="6"/>
      <c r="Q56" s="7"/>
      <c r="R56" s="6">
        <f>(初期設定!C87)</f>
        <v>87</v>
      </c>
      <c r="S56" s="636" t="str">
        <f>(初期設定!D87)</f>
        <v>クラーク記念国際高等学校　宮崎キャンパス</v>
      </c>
      <c r="T56" s="7" t="str">
        <f>(初期設定!F87)</f>
        <v>87clark</v>
      </c>
    </row>
    <row r="57" spans="1:20" s="25" customFormat="1">
      <c r="A57"/>
      <c r="B57"/>
      <c r="C57"/>
      <c r="D57"/>
      <c r="E57"/>
      <c r="F57"/>
      <c r="G57"/>
      <c r="H57"/>
      <c r="I57"/>
      <c r="J57"/>
      <c r="K57"/>
      <c r="L57" s="24"/>
      <c r="M57" s="24"/>
      <c r="N57" s="24"/>
      <c r="O57" s="24"/>
      <c r="P57" s="6"/>
      <c r="Q57" s="7"/>
      <c r="R57" s="6">
        <f>(初期設定!C88)</f>
        <v>91</v>
      </c>
      <c r="S57" s="7" t="str">
        <f>(初期設定!D88)</f>
        <v>宮崎県立みやざき中央支援学校</v>
      </c>
      <c r="T57" s="7" t="str">
        <f>(初期設定!F88)</f>
        <v>91miyacyuo</v>
      </c>
    </row>
    <row r="58" spans="1:20" s="25" customFormat="1">
      <c r="A58"/>
      <c r="B58"/>
      <c r="C58"/>
      <c r="D58"/>
      <c r="E58"/>
      <c r="F58"/>
      <c r="G58"/>
      <c r="H58"/>
      <c r="I58"/>
      <c r="J58"/>
      <c r="K58"/>
      <c r="L58" s="24"/>
      <c r="M58" s="24"/>
      <c r="N58" s="24"/>
      <c r="O58" s="24"/>
      <c r="P58" s="6"/>
      <c r="Q58" s="7"/>
      <c r="R58" s="6">
        <f>(初期設定!C89)</f>
        <v>92</v>
      </c>
      <c r="S58" s="7" t="str">
        <f>(初期設定!D89)</f>
        <v>宮崎県立赤江まつばら支援学校</v>
      </c>
      <c r="T58" s="7" t="str">
        <f>(初期設定!F89)</f>
        <v>92miyacyuo</v>
      </c>
    </row>
    <row r="59" spans="1:20" s="25" customFormat="1">
      <c r="A59"/>
      <c r="B59"/>
      <c r="C59"/>
      <c r="D59"/>
      <c r="E59"/>
      <c r="F59"/>
      <c r="G59"/>
      <c r="H59"/>
      <c r="I59"/>
      <c r="J59"/>
      <c r="K59"/>
      <c r="L59" s="24"/>
      <c r="M59" s="24"/>
      <c r="N59" s="24"/>
      <c r="O59" s="24"/>
      <c r="P59" s="6"/>
      <c r="Q59" s="7"/>
      <c r="R59" s="6">
        <f>(初期設定!C90)</f>
        <v>93</v>
      </c>
      <c r="S59" s="7" t="str">
        <f>(初期設定!D90)</f>
        <v>宮崎県立みなみのかぜ支援学校</v>
      </c>
      <c r="T59" s="7" t="str">
        <f>(初期設定!F90)</f>
        <v>93minaminokaze</v>
      </c>
    </row>
    <row r="60" spans="1:20" s="25" customFormat="1">
      <c r="A60"/>
      <c r="B60"/>
      <c r="C60"/>
      <c r="D60"/>
      <c r="E60"/>
      <c r="F60"/>
      <c r="G60"/>
      <c r="H60"/>
      <c r="I60"/>
      <c r="J60"/>
      <c r="K60"/>
      <c r="L60" s="24"/>
      <c r="M60" s="24"/>
      <c r="N60" s="24"/>
      <c r="O60" s="24"/>
      <c r="P60" s="6"/>
      <c r="Q60" s="7"/>
      <c r="R60" s="6">
        <f>(初期設定!C91)</f>
        <v>94</v>
      </c>
      <c r="S60" s="7" t="str">
        <f>(初期設定!D91)</f>
        <v>宮崎県立清武せいりゅう支援学校</v>
      </c>
      <c r="T60" s="7" t="str">
        <f>(初期設定!F91)</f>
        <v>94seiryu</v>
      </c>
    </row>
    <row r="61" spans="1:20" s="25" customFormat="1">
      <c r="A61"/>
      <c r="B61"/>
      <c r="C61"/>
      <c r="D61"/>
      <c r="E61"/>
      <c r="F61"/>
      <c r="G61"/>
      <c r="H61"/>
      <c r="I61"/>
      <c r="J61"/>
      <c r="K61"/>
      <c r="L61" s="24"/>
      <c r="M61" s="24"/>
      <c r="N61" s="24"/>
      <c r="O61" s="24"/>
      <c r="P61" s="6"/>
      <c r="Q61" s="7"/>
      <c r="R61" s="6">
        <f>(初期設定!C92)</f>
        <v>95</v>
      </c>
      <c r="S61" s="7" t="str">
        <f>(初期設定!D92)</f>
        <v>宮崎県立日南くろしお支援学校</v>
      </c>
      <c r="T61" s="7" t="str">
        <f>(初期設定!F92)</f>
        <v>95kuroshio</v>
      </c>
    </row>
    <row r="62" spans="1:20" s="25" customFormat="1">
      <c r="A62"/>
      <c r="B62"/>
      <c r="C62"/>
      <c r="D62"/>
      <c r="E62"/>
      <c r="F62"/>
      <c r="G62"/>
      <c r="H62"/>
      <c r="I62"/>
      <c r="J62"/>
      <c r="K62"/>
      <c r="L62" s="24"/>
      <c r="M62" s="24"/>
      <c r="N62" s="24"/>
      <c r="O62" s="24"/>
      <c r="P62" s="6"/>
      <c r="Q62" s="7"/>
      <c r="R62" s="6">
        <f>(初期設定!C93)</f>
        <v>96</v>
      </c>
      <c r="S62" s="7" t="str">
        <f>(初期設定!D93)</f>
        <v>宮崎県立日向ひまわり支援学校</v>
      </c>
      <c r="T62" s="7" t="str">
        <f>(初期設定!F93)</f>
        <v>96himawari</v>
      </c>
    </row>
    <row r="63" spans="1:20" s="25" customFormat="1">
      <c r="A63"/>
      <c r="B63"/>
      <c r="C63"/>
      <c r="D63"/>
      <c r="E63"/>
      <c r="F63"/>
      <c r="G63"/>
      <c r="H63"/>
      <c r="I63"/>
      <c r="J63"/>
      <c r="K63"/>
      <c r="L63" s="24"/>
      <c r="M63" s="24"/>
      <c r="N63" s="24"/>
      <c r="O63" s="24"/>
      <c r="P63" s="6"/>
      <c r="Q63" s="7"/>
      <c r="R63" s="6">
        <f>(初期設定!C94)</f>
        <v>97</v>
      </c>
      <c r="S63" s="7" t="str">
        <f>(初期設定!D94)</f>
        <v>宮崎県立都城きりしま支援学校</v>
      </c>
      <c r="T63" s="7" t="str">
        <f>(初期設定!F94)</f>
        <v>97kirishima</v>
      </c>
    </row>
    <row r="64" spans="1:20" s="25" customFormat="1">
      <c r="A64"/>
      <c r="B64"/>
      <c r="C64"/>
      <c r="D64"/>
      <c r="E64"/>
      <c r="F64"/>
      <c r="G64"/>
      <c r="H64"/>
      <c r="I64"/>
      <c r="J64"/>
      <c r="K64"/>
      <c r="L64" s="24"/>
      <c r="M64" s="24"/>
      <c r="N64" s="24"/>
      <c r="O64" s="24"/>
      <c r="P64" s="6"/>
      <c r="Q64" s="7"/>
      <c r="R64" s="6">
        <f>(初期設定!C95)</f>
        <v>98</v>
      </c>
      <c r="S64" s="7" t="str">
        <f>(初期設定!D95)</f>
        <v>宮崎県立都城きりしま支援学校 小林校</v>
      </c>
      <c r="T64" s="7" t="str">
        <f>(初期設定!F95)</f>
        <v>98kirishimakoba</v>
      </c>
    </row>
    <row r="65" spans="16:20">
      <c r="P65" s="6"/>
      <c r="Q65" s="7"/>
      <c r="R65" s="6">
        <f>(初期設定!C96)</f>
        <v>99</v>
      </c>
      <c r="S65" s="7" t="str">
        <f>(初期設定!D96)</f>
        <v>宮崎県立児湯るぴなす支援学校</v>
      </c>
      <c r="T65" s="7" t="str">
        <f>(初期設定!F96)</f>
        <v>99rupinasu</v>
      </c>
    </row>
    <row r="66" spans="16:20">
      <c r="P66" s="6"/>
      <c r="Q66" s="7"/>
      <c r="R66" s="6">
        <f>(初期設定!C97)</f>
        <v>100</v>
      </c>
      <c r="S66" s="7" t="str">
        <f>(初期設定!D97)</f>
        <v>宮崎県立延岡しろやま支援学校 高千穂校</v>
      </c>
      <c r="T66" s="7" t="str">
        <f>(初期設定!F97)</f>
        <v>100shiroyamataka</v>
      </c>
    </row>
    <row r="67" spans="16:20">
      <c r="P67" s="6"/>
      <c r="Q67" s="7"/>
      <c r="R67" s="6">
        <f>(初期設定!C98)</f>
        <v>101</v>
      </c>
      <c r="S67" s="636" t="str">
        <f>(初期設定!D98)</f>
        <v>宮崎県立明星視覚支援学校</v>
      </c>
      <c r="T67" s="7" t="str">
        <f>(初期設定!F98)</f>
        <v>101meisei</v>
      </c>
    </row>
    <row r="68" spans="16:20">
      <c r="P68" s="6"/>
      <c r="Q68" s="7"/>
      <c r="R68" s="6">
        <f>(初期設定!C99)</f>
        <v>102</v>
      </c>
      <c r="S68" s="636" t="str">
        <f>(初期設定!D99)</f>
        <v>宮崎県立都城さくら聴覚支援学校</v>
      </c>
      <c r="T68" s="7" t="str">
        <f>(初期設定!F99)</f>
        <v>102sakura</v>
      </c>
    </row>
    <row r="69" spans="16:20">
      <c r="P69" s="6"/>
      <c r="Q69" s="7"/>
      <c r="R69" s="6">
        <f>(初期設定!C100)</f>
        <v>103</v>
      </c>
      <c r="S69" s="636" t="str">
        <f>(初期設定!D100)</f>
        <v>宮崎県立延岡しろやま支援学校</v>
      </c>
      <c r="T69" s="7" t="str">
        <f>(初期設定!F100)</f>
        <v>103shiroyama</v>
      </c>
    </row>
    <row r="70" spans="16:20">
      <c r="P70" s="6"/>
      <c r="Q70" s="7"/>
      <c r="R70" s="6">
        <f>(初期設定!C101)</f>
        <v>104</v>
      </c>
      <c r="S70" s="636">
        <f>(初期設定!D101)</f>
        <v>0</v>
      </c>
      <c r="T70" s="7">
        <f>(初期設定!F101)</f>
        <v>0</v>
      </c>
    </row>
    <row r="71" spans="16:20">
      <c r="P71" s="6"/>
      <c r="Q71" s="7"/>
      <c r="R71" s="6">
        <f>(初期設定!C102)</f>
        <v>105</v>
      </c>
      <c r="S71" s="636">
        <f>(初期設定!D102)</f>
        <v>0</v>
      </c>
      <c r="T71"/>
    </row>
    <row r="72" spans="16:20">
      <c r="P72" s="6"/>
      <c r="Q72" s="7"/>
      <c r="R72" s="6">
        <f>(初期設定!C103)</f>
        <v>106</v>
      </c>
      <c r="S72" s="636">
        <f>(初期設定!D103)</f>
        <v>0</v>
      </c>
      <c r="T72"/>
    </row>
    <row r="73" spans="16:20">
      <c r="P73" s="6"/>
      <c r="Q73" s="7"/>
      <c r="R73" s="6">
        <f>(初期設定!C104)</f>
        <v>107</v>
      </c>
      <c r="S73" s="636">
        <f>(初期設定!D104)</f>
        <v>0</v>
      </c>
      <c r="T73"/>
    </row>
    <row r="74" spans="16:20">
      <c r="P74" s="6"/>
      <c r="Q74" s="7"/>
      <c r="R74" s="6">
        <f>(初期設定!C105)</f>
        <v>108</v>
      </c>
      <c r="S74" s="636">
        <f>(初期設定!D105)</f>
        <v>0</v>
      </c>
      <c r="T74"/>
    </row>
    <row r="75" spans="16:20">
      <c r="P75" s="6"/>
      <c r="Q75" s="7"/>
    </row>
    <row r="76" spans="16:20">
      <c r="P76" s="6"/>
      <c r="Q76" s="7"/>
    </row>
    <row r="77" spans="16:20">
      <c r="P77" s="6"/>
      <c r="Q77" s="7"/>
      <c r="R77"/>
      <c r="S77"/>
      <c r="T77"/>
    </row>
    <row r="78" spans="16:20">
      <c r="P78" s="6"/>
      <c r="Q78" s="7"/>
      <c r="R78" s="6"/>
      <c r="S78" s="636"/>
      <c r="T78" s="7"/>
    </row>
    <row r="79" spans="16:20">
      <c r="P79" s="6"/>
      <c r="Q79" s="7"/>
      <c r="R79" s="6"/>
      <c r="S79" s="636"/>
      <c r="T79" s="7"/>
    </row>
    <row r="80" spans="16:20">
      <c r="P80" s="6"/>
      <c r="Q80" s="7"/>
      <c r="R80" s="6"/>
      <c r="S80" s="7"/>
      <c r="T80" s="7"/>
    </row>
    <row r="81" spans="16:20">
      <c r="P81" s="6"/>
      <c r="Q81" s="7"/>
      <c r="R81" s="6"/>
      <c r="S81" s="7"/>
      <c r="T81" s="7"/>
    </row>
    <row r="82" spans="16:20">
      <c r="P82" s="6"/>
      <c r="Q82" s="7"/>
      <c r="R82" s="6"/>
      <c r="S82" s="7"/>
      <c r="T82" s="7"/>
    </row>
    <row r="83" spans="16:20">
      <c r="P83" s="6"/>
      <c r="Q83" s="7"/>
      <c r="R83"/>
      <c r="S83"/>
      <c r="T83" s="636"/>
    </row>
    <row r="84" spans="16:20">
      <c r="P84" s="6"/>
      <c r="Q84" s="7"/>
      <c r="R84"/>
      <c r="S84"/>
      <c r="T84" s="7"/>
    </row>
    <row r="85" spans="16:20">
      <c r="P85" s="6"/>
      <c r="Q85" s="7"/>
      <c r="R85"/>
      <c r="S85"/>
      <c r="T85" s="7"/>
    </row>
    <row r="86" spans="16:20">
      <c r="P86" s="6"/>
      <c r="Q86" s="7"/>
      <c r="R86"/>
      <c r="S86"/>
      <c r="T86" s="7"/>
    </row>
    <row r="87" spans="16:20">
      <c r="P87" s="6"/>
      <c r="Q87" s="7"/>
      <c r="R87" s="6"/>
      <c r="S87" s="7"/>
      <c r="T87" s="7"/>
    </row>
    <row r="88" spans="16:20">
      <c r="P88" s="6"/>
      <c r="Q88" s="7"/>
    </row>
    <row r="101" spans="1:20" s="25" customFormat="1">
      <c r="A101"/>
      <c r="B101"/>
      <c r="C101"/>
      <c r="D101"/>
      <c r="E101"/>
      <c r="F101"/>
      <c r="G101"/>
      <c r="H101"/>
      <c r="I101"/>
      <c r="J101"/>
      <c r="K101"/>
      <c r="L101" s="24"/>
      <c r="M101" s="24"/>
      <c r="N101" s="24"/>
      <c r="O101" s="24"/>
      <c r="P101" s="26"/>
      <c r="Q101" s="27"/>
      <c r="R101" s="26"/>
      <c r="S101" s="27"/>
      <c r="T101" s="27"/>
    </row>
    <row r="102" spans="1:20" s="25" customFormat="1">
      <c r="A102"/>
      <c r="B102"/>
      <c r="C102"/>
      <c r="D102"/>
      <c r="E102"/>
      <c r="F102"/>
      <c r="G102"/>
      <c r="H102"/>
      <c r="I102"/>
      <c r="J102"/>
      <c r="K102"/>
      <c r="L102" s="24"/>
      <c r="M102" s="24"/>
      <c r="N102" s="24"/>
      <c r="O102" s="24"/>
      <c r="P102" s="26"/>
      <c r="Q102" s="27"/>
      <c r="R102" s="26"/>
      <c r="S102" s="27"/>
      <c r="T102" s="27"/>
    </row>
    <row r="103" spans="1:20" s="25" customFormat="1">
      <c r="A103"/>
      <c r="B103"/>
      <c r="C103"/>
      <c r="D103"/>
      <c r="E103"/>
      <c r="F103"/>
      <c r="G103"/>
      <c r="H103"/>
      <c r="I103"/>
      <c r="J103"/>
      <c r="K103"/>
      <c r="L103" s="24"/>
      <c r="M103" s="24"/>
      <c r="N103" s="24"/>
      <c r="O103" s="24"/>
      <c r="P103" s="26"/>
      <c r="Q103" s="27"/>
      <c r="R103" s="26"/>
      <c r="S103" s="27"/>
      <c r="T103" s="27"/>
    </row>
    <row r="104" spans="1:20" s="25" customFormat="1">
      <c r="A104"/>
      <c r="B104"/>
      <c r="C104"/>
      <c r="D104"/>
      <c r="E104"/>
      <c r="F104"/>
      <c r="G104"/>
      <c r="H104"/>
      <c r="I104"/>
      <c r="J104"/>
      <c r="K104"/>
      <c r="L104" s="24"/>
      <c r="M104" s="24"/>
      <c r="N104" s="24"/>
      <c r="O104" s="24"/>
      <c r="P104" s="26"/>
      <c r="Q104" s="27"/>
      <c r="R104" s="26"/>
      <c r="S104" s="27"/>
      <c r="T104" s="27"/>
    </row>
    <row r="105" spans="1:20" s="25" customFormat="1">
      <c r="A105"/>
      <c r="B105"/>
      <c r="C105"/>
      <c r="D105"/>
      <c r="E105"/>
      <c r="F105"/>
      <c r="G105"/>
      <c r="H105"/>
      <c r="I105"/>
      <c r="J105"/>
      <c r="K105"/>
      <c r="L105" s="24"/>
      <c r="M105" s="24"/>
      <c r="N105" s="24"/>
      <c r="O105" s="24"/>
      <c r="P105" s="26"/>
      <c r="Q105" s="27"/>
      <c r="R105" s="26"/>
      <c r="S105" s="27"/>
      <c r="T105" s="27"/>
    </row>
    <row r="106" spans="1:20" s="25" customFormat="1">
      <c r="A106"/>
      <c r="B106"/>
      <c r="C106"/>
      <c r="D106"/>
      <c r="E106"/>
      <c r="F106"/>
      <c r="G106"/>
      <c r="H106"/>
      <c r="I106"/>
      <c r="J106"/>
      <c r="K106"/>
      <c r="L106" s="24"/>
      <c r="M106" s="24"/>
      <c r="N106" s="24"/>
      <c r="O106" s="24"/>
      <c r="P106" s="26"/>
      <c r="Q106" s="27"/>
      <c r="R106" s="26"/>
      <c r="S106" s="27"/>
      <c r="T106" s="27"/>
    </row>
    <row r="107" spans="1:20" s="25" customFormat="1">
      <c r="A107"/>
      <c r="B107"/>
      <c r="C107"/>
      <c r="D107"/>
      <c r="E107"/>
      <c r="F107"/>
      <c r="G107"/>
      <c r="H107"/>
      <c r="I107"/>
      <c r="J107"/>
      <c r="K107"/>
      <c r="L107" s="24"/>
      <c r="M107" s="24"/>
      <c r="N107" s="24"/>
      <c r="O107" s="24"/>
      <c r="P107" s="26"/>
      <c r="Q107" s="27"/>
      <c r="R107" s="26"/>
      <c r="S107" s="27"/>
      <c r="T107" s="27"/>
    </row>
    <row r="108" spans="1:20" s="25" customFormat="1">
      <c r="A108"/>
      <c r="B108"/>
      <c r="C108"/>
      <c r="D108"/>
      <c r="E108"/>
      <c r="F108"/>
      <c r="G108"/>
      <c r="H108"/>
      <c r="I108"/>
      <c r="J108"/>
      <c r="K108"/>
      <c r="L108" s="24"/>
      <c r="M108" s="24"/>
      <c r="N108" s="24"/>
      <c r="O108" s="24"/>
      <c r="P108" s="26"/>
      <c r="Q108" s="27"/>
      <c r="R108" s="26"/>
      <c r="S108" s="27"/>
      <c r="T108" s="27"/>
    </row>
    <row r="109" spans="1:20" s="25" customFormat="1">
      <c r="A109"/>
      <c r="B109"/>
      <c r="C109"/>
      <c r="D109"/>
      <c r="E109"/>
      <c r="F109"/>
      <c r="G109"/>
      <c r="H109"/>
      <c r="I109"/>
      <c r="J109"/>
      <c r="K109"/>
      <c r="L109" s="24"/>
      <c r="M109" s="24"/>
      <c r="N109" s="24"/>
      <c r="O109" s="24"/>
      <c r="P109" s="26"/>
      <c r="Q109" s="27"/>
      <c r="R109" s="26"/>
      <c r="S109" s="27"/>
      <c r="T109" s="27"/>
    </row>
    <row r="110" spans="1:20" s="25" customFormat="1">
      <c r="A110"/>
      <c r="B110"/>
      <c r="C110"/>
      <c r="D110"/>
      <c r="E110"/>
      <c r="F110"/>
      <c r="G110"/>
      <c r="H110"/>
      <c r="I110"/>
      <c r="J110"/>
      <c r="K110"/>
      <c r="L110" s="24"/>
      <c r="M110" s="24"/>
      <c r="N110" s="24"/>
      <c r="O110" s="24"/>
      <c r="P110" s="26"/>
      <c r="Q110" s="27"/>
      <c r="R110" s="26"/>
      <c r="S110" s="27"/>
      <c r="T110" s="27"/>
    </row>
    <row r="111" spans="1:20" s="25" customFormat="1">
      <c r="A111"/>
      <c r="B111"/>
      <c r="C111"/>
      <c r="D111"/>
      <c r="E111"/>
      <c r="F111"/>
      <c r="G111"/>
      <c r="H111"/>
      <c r="I111"/>
      <c r="J111"/>
      <c r="K111"/>
      <c r="L111" s="24"/>
      <c r="M111" s="24"/>
      <c r="N111" s="24"/>
      <c r="O111" s="24"/>
      <c r="P111" s="26"/>
      <c r="Q111" s="27"/>
      <c r="R111" s="26"/>
      <c r="S111" s="27"/>
      <c r="T111" s="27"/>
    </row>
    <row r="112" spans="1:20" s="25" customFormat="1">
      <c r="A112"/>
      <c r="B112"/>
      <c r="C112"/>
      <c r="D112"/>
      <c r="E112"/>
      <c r="F112"/>
      <c r="G112"/>
      <c r="H112"/>
      <c r="I112"/>
      <c r="J112"/>
      <c r="K112"/>
      <c r="L112" s="24"/>
      <c r="M112" s="24"/>
      <c r="N112" s="24"/>
      <c r="O112" s="24"/>
      <c r="P112" s="26"/>
      <c r="Q112" s="27"/>
      <c r="R112" s="26"/>
      <c r="S112" s="27"/>
      <c r="T112" s="27"/>
    </row>
    <row r="113" spans="1:20" s="25" customFormat="1">
      <c r="A113"/>
      <c r="B113"/>
      <c r="C113"/>
      <c r="D113"/>
      <c r="E113"/>
      <c r="F113"/>
      <c r="G113"/>
      <c r="H113"/>
      <c r="I113"/>
      <c r="J113"/>
      <c r="K113"/>
      <c r="L113" s="24"/>
      <c r="M113" s="24"/>
      <c r="N113" s="24"/>
      <c r="O113" s="24"/>
      <c r="P113" s="26"/>
      <c r="Q113" s="27"/>
      <c r="R113" s="26"/>
      <c r="S113" s="27"/>
      <c r="T113" s="27"/>
    </row>
    <row r="114" spans="1:20" s="25" customFormat="1">
      <c r="A114"/>
      <c r="B114"/>
      <c r="C114"/>
      <c r="D114"/>
      <c r="E114"/>
      <c r="F114"/>
      <c r="G114"/>
      <c r="H114"/>
      <c r="I114"/>
      <c r="J114"/>
      <c r="K114"/>
      <c r="L114" s="24"/>
      <c r="M114" s="24"/>
      <c r="N114" s="24"/>
      <c r="O114" s="24"/>
      <c r="P114" s="26"/>
      <c r="Q114" s="27"/>
      <c r="R114" s="26"/>
      <c r="S114" s="27"/>
      <c r="T114" s="27"/>
    </row>
    <row r="115" spans="1:20" s="25" customFormat="1">
      <c r="A115"/>
      <c r="B115"/>
      <c r="C115"/>
      <c r="D115"/>
      <c r="E115"/>
      <c r="F115"/>
      <c r="G115"/>
      <c r="H115"/>
      <c r="I115"/>
      <c r="J115"/>
      <c r="K115"/>
      <c r="L115" s="24"/>
      <c r="M115" s="24"/>
      <c r="N115" s="24"/>
      <c r="O115" s="24"/>
      <c r="P115" s="26"/>
      <c r="Q115" s="27"/>
      <c r="R115" s="26"/>
      <c r="S115" s="27"/>
      <c r="T115" s="27"/>
    </row>
    <row r="116" spans="1:20" s="25" customFormat="1">
      <c r="A116"/>
      <c r="B116"/>
      <c r="C116"/>
      <c r="D116"/>
      <c r="E116"/>
      <c r="F116"/>
      <c r="G116"/>
      <c r="H116"/>
      <c r="I116"/>
      <c r="J116"/>
      <c r="K116"/>
      <c r="L116" s="24"/>
      <c r="M116" s="24"/>
      <c r="N116" s="24"/>
      <c r="O116" s="24"/>
      <c r="P116" s="26"/>
      <c r="Q116" s="27"/>
      <c r="R116" s="26"/>
      <c r="S116" s="27"/>
      <c r="T116" s="27"/>
    </row>
    <row r="117" spans="1:20" s="25" customFormat="1">
      <c r="A117"/>
      <c r="B117"/>
      <c r="C117"/>
      <c r="D117"/>
      <c r="E117"/>
      <c r="F117"/>
      <c r="G117"/>
      <c r="H117"/>
      <c r="I117"/>
      <c r="J117"/>
      <c r="K117"/>
      <c r="L117" s="24"/>
      <c r="M117" s="24"/>
      <c r="N117" s="24"/>
      <c r="O117" s="24"/>
      <c r="P117" s="26"/>
      <c r="Q117" s="27"/>
      <c r="R117" s="26"/>
      <c r="S117" s="27"/>
      <c r="T117" s="27"/>
    </row>
    <row r="118" spans="1:20" s="25" customFormat="1">
      <c r="A118"/>
      <c r="B118"/>
      <c r="C118"/>
      <c r="D118"/>
      <c r="E118"/>
      <c r="F118"/>
      <c r="G118"/>
      <c r="H118"/>
      <c r="I118"/>
      <c r="J118"/>
      <c r="K118"/>
      <c r="L118" s="24"/>
      <c r="M118" s="24"/>
      <c r="N118" s="24"/>
      <c r="O118" s="24"/>
      <c r="P118" s="26"/>
      <c r="Q118" s="27"/>
      <c r="R118" s="26"/>
      <c r="S118" s="27"/>
      <c r="T118" s="27"/>
    </row>
    <row r="119" spans="1:20" s="25" customFormat="1">
      <c r="A119"/>
      <c r="B119"/>
      <c r="C119"/>
      <c r="D119"/>
      <c r="E119"/>
      <c r="F119"/>
      <c r="G119"/>
      <c r="H119"/>
      <c r="I119"/>
      <c r="J119"/>
      <c r="K119"/>
      <c r="L119" s="24"/>
      <c r="M119" s="24"/>
      <c r="N119" s="24"/>
      <c r="O119" s="24"/>
      <c r="P119" s="26"/>
      <c r="Q119" s="27"/>
      <c r="R119" s="26"/>
      <c r="S119" s="27"/>
      <c r="T119" s="27"/>
    </row>
    <row r="120" spans="1:20" s="25" customFormat="1">
      <c r="A120"/>
      <c r="B120"/>
      <c r="C120"/>
      <c r="D120"/>
      <c r="E120"/>
      <c r="F120"/>
      <c r="G120"/>
      <c r="H120"/>
      <c r="I120"/>
      <c r="J120"/>
      <c r="K120"/>
      <c r="L120" s="24"/>
      <c r="M120" s="24"/>
      <c r="N120" s="24"/>
      <c r="O120" s="24"/>
      <c r="P120" s="26"/>
      <c r="Q120" s="27"/>
      <c r="R120" s="26"/>
      <c r="S120" s="27"/>
      <c r="T120" s="27"/>
    </row>
    <row r="121" spans="1:20" s="25" customFormat="1">
      <c r="A121"/>
      <c r="B121"/>
      <c r="C121"/>
      <c r="D121"/>
      <c r="E121"/>
      <c r="F121"/>
      <c r="G121"/>
      <c r="H121"/>
      <c r="I121"/>
      <c r="J121"/>
      <c r="K121"/>
      <c r="L121" s="24"/>
      <c r="M121" s="24"/>
      <c r="N121" s="24"/>
      <c r="O121" s="24"/>
      <c r="P121" s="26"/>
      <c r="Q121" s="27"/>
      <c r="R121" s="26"/>
      <c r="S121" s="27"/>
      <c r="T121" s="27"/>
    </row>
    <row r="122" spans="1:20" s="25" customFormat="1">
      <c r="A122"/>
      <c r="B122"/>
      <c r="C122"/>
      <c r="D122"/>
      <c r="E122"/>
      <c r="F122"/>
      <c r="G122"/>
      <c r="H122"/>
      <c r="I122"/>
      <c r="J122"/>
      <c r="K122"/>
      <c r="L122" s="24"/>
      <c r="M122" s="24"/>
      <c r="N122" s="24"/>
      <c r="O122" s="24"/>
      <c r="P122" s="26"/>
      <c r="Q122" s="27"/>
      <c r="R122" s="26"/>
      <c r="S122" s="27"/>
      <c r="T122" s="27"/>
    </row>
    <row r="123" spans="1:20" s="25" customFormat="1">
      <c r="A123"/>
      <c r="B123"/>
      <c r="C123"/>
      <c r="D123"/>
      <c r="E123"/>
      <c r="F123"/>
      <c r="G123"/>
      <c r="H123"/>
      <c r="I123"/>
      <c r="J123"/>
      <c r="K123"/>
      <c r="L123" s="24"/>
      <c r="M123" s="24"/>
      <c r="N123" s="24"/>
      <c r="O123" s="24"/>
      <c r="P123" s="26"/>
      <c r="Q123" s="27"/>
      <c r="R123" s="26"/>
      <c r="S123" s="27"/>
      <c r="T123" s="27"/>
    </row>
    <row r="124" spans="1:20" s="25" customFormat="1">
      <c r="A124"/>
      <c r="B124"/>
      <c r="C124"/>
      <c r="D124"/>
      <c r="E124"/>
      <c r="F124"/>
      <c r="G124"/>
      <c r="H124"/>
      <c r="I124"/>
      <c r="J124"/>
      <c r="K124"/>
      <c r="L124" s="24"/>
      <c r="M124" s="24"/>
      <c r="N124" s="24"/>
      <c r="O124" s="24"/>
      <c r="P124" s="26"/>
      <c r="Q124" s="27"/>
      <c r="R124" s="26"/>
      <c r="S124" s="27"/>
      <c r="T124" s="27"/>
    </row>
    <row r="125" spans="1:20" s="25" customFormat="1">
      <c r="A125"/>
      <c r="B125"/>
      <c r="C125"/>
      <c r="D125"/>
      <c r="E125"/>
      <c r="F125"/>
      <c r="G125"/>
      <c r="H125"/>
      <c r="I125"/>
      <c r="J125"/>
      <c r="K125"/>
      <c r="L125" s="24"/>
      <c r="M125" s="24"/>
      <c r="N125" s="24"/>
      <c r="O125" s="24"/>
      <c r="P125" s="26"/>
      <c r="Q125" s="27"/>
      <c r="R125" s="26"/>
      <c r="S125" s="27"/>
      <c r="T125" s="27"/>
    </row>
    <row r="126" spans="1:20" s="25" customFormat="1">
      <c r="A126"/>
      <c r="B126"/>
      <c r="C126"/>
      <c r="D126"/>
      <c r="E126"/>
      <c r="F126"/>
      <c r="G126"/>
      <c r="H126"/>
      <c r="I126"/>
      <c r="J126"/>
      <c r="K126"/>
      <c r="L126" s="24"/>
      <c r="M126" s="24"/>
      <c r="N126" s="24"/>
      <c r="O126" s="24"/>
      <c r="P126" s="26"/>
      <c r="Q126" s="27"/>
      <c r="R126" s="26"/>
      <c r="S126" s="27"/>
      <c r="T126" s="27"/>
    </row>
    <row r="127" spans="1:20" s="25" customFormat="1">
      <c r="A127"/>
      <c r="B127"/>
      <c r="C127"/>
      <c r="D127"/>
      <c r="E127"/>
      <c r="F127"/>
      <c r="G127"/>
      <c r="H127"/>
      <c r="I127"/>
      <c r="J127"/>
      <c r="K127"/>
      <c r="L127" s="24"/>
      <c r="M127" s="24"/>
      <c r="N127" s="24"/>
      <c r="O127" s="24"/>
      <c r="P127" s="26"/>
      <c r="Q127" s="27"/>
      <c r="R127" s="26"/>
      <c r="S127" s="27"/>
      <c r="T127" s="27"/>
    </row>
    <row r="128" spans="1:20" s="25" customFormat="1">
      <c r="A128"/>
      <c r="B128"/>
      <c r="C128"/>
      <c r="D128"/>
      <c r="E128"/>
      <c r="F128"/>
      <c r="G128"/>
      <c r="H128"/>
      <c r="I128"/>
      <c r="J128"/>
      <c r="K128"/>
      <c r="L128" s="24"/>
      <c r="M128" s="24"/>
      <c r="N128" s="24"/>
      <c r="O128" s="24"/>
      <c r="P128" s="26"/>
      <c r="Q128" s="27"/>
      <c r="R128" s="26"/>
      <c r="S128" s="27"/>
      <c r="T128" s="27"/>
    </row>
    <row r="129" spans="1:20" s="25" customFormat="1">
      <c r="A129"/>
      <c r="B129"/>
      <c r="C129"/>
      <c r="D129"/>
      <c r="E129"/>
      <c r="F129"/>
      <c r="G129"/>
      <c r="H129"/>
      <c r="I129"/>
      <c r="J129"/>
      <c r="K129"/>
      <c r="L129" s="24"/>
      <c r="M129" s="24"/>
      <c r="N129" s="24"/>
      <c r="O129" s="24"/>
      <c r="P129" s="26"/>
      <c r="Q129" s="27"/>
      <c r="R129" s="26"/>
      <c r="S129" s="27"/>
      <c r="T129" s="27"/>
    </row>
    <row r="130" spans="1:20" s="25" customFormat="1">
      <c r="A130"/>
      <c r="B130"/>
      <c r="C130"/>
      <c r="D130"/>
      <c r="E130"/>
      <c r="F130"/>
      <c r="G130"/>
      <c r="H130"/>
      <c r="I130"/>
      <c r="J130"/>
      <c r="K130"/>
      <c r="L130" s="24"/>
      <c r="M130" s="24"/>
      <c r="N130" s="24"/>
      <c r="O130" s="24"/>
      <c r="P130" s="26"/>
      <c r="Q130" s="27"/>
      <c r="R130" s="26"/>
      <c r="S130" s="27"/>
      <c r="T130" s="27"/>
    </row>
    <row r="131" spans="1:20" s="25" customFormat="1">
      <c r="A131"/>
      <c r="B131"/>
      <c r="C131"/>
      <c r="D131"/>
      <c r="E131"/>
      <c r="F131"/>
      <c r="G131"/>
      <c r="H131"/>
      <c r="I131"/>
      <c r="J131"/>
      <c r="K131"/>
      <c r="L131" s="24"/>
      <c r="M131" s="24"/>
      <c r="N131" s="24"/>
      <c r="O131" s="24"/>
      <c r="P131" s="26"/>
      <c r="Q131" s="27"/>
      <c r="R131" s="26"/>
      <c r="S131" s="27"/>
      <c r="T131" s="27"/>
    </row>
    <row r="132" spans="1:20" s="25" customFormat="1">
      <c r="A132"/>
      <c r="B132"/>
      <c r="C132"/>
      <c r="D132"/>
      <c r="E132"/>
      <c r="F132"/>
      <c r="G132"/>
      <c r="H132"/>
      <c r="I132"/>
      <c r="J132"/>
      <c r="K132"/>
      <c r="L132" s="24"/>
      <c r="M132" s="24"/>
      <c r="N132" s="24"/>
      <c r="O132" s="24"/>
      <c r="P132" s="26"/>
      <c r="Q132" s="27"/>
      <c r="R132" s="26"/>
      <c r="S132" s="27"/>
      <c r="T132" s="27"/>
    </row>
    <row r="133" spans="1:20" s="25" customFormat="1">
      <c r="A133"/>
      <c r="B133"/>
      <c r="C133"/>
      <c r="D133"/>
      <c r="E133"/>
      <c r="F133"/>
      <c r="G133"/>
      <c r="H133"/>
      <c r="I133"/>
      <c r="J133"/>
      <c r="K133"/>
      <c r="L133" s="24"/>
      <c r="M133" s="24"/>
      <c r="N133" s="24"/>
      <c r="O133" s="24"/>
      <c r="P133" s="26"/>
      <c r="Q133" s="27"/>
      <c r="R133" s="26"/>
      <c r="S133" s="27"/>
      <c r="T133" s="27"/>
    </row>
    <row r="134" spans="1:20" s="25" customFormat="1">
      <c r="A134"/>
      <c r="B134"/>
      <c r="C134"/>
      <c r="D134"/>
      <c r="E134"/>
      <c r="F134"/>
      <c r="G134"/>
      <c r="H134"/>
      <c r="I134"/>
      <c r="J134"/>
      <c r="K134"/>
      <c r="L134" s="24"/>
      <c r="M134" s="24"/>
      <c r="N134" s="24"/>
      <c r="O134" s="24"/>
      <c r="P134" s="26"/>
      <c r="Q134" s="27"/>
      <c r="R134" s="26"/>
      <c r="S134" s="27"/>
      <c r="T134" s="27"/>
    </row>
    <row r="135" spans="1:20" s="25" customFormat="1">
      <c r="A135"/>
      <c r="B135"/>
      <c r="C135"/>
      <c r="D135"/>
      <c r="E135"/>
      <c r="F135"/>
      <c r="G135"/>
      <c r="H135"/>
      <c r="I135"/>
      <c r="J135"/>
      <c r="K135"/>
      <c r="L135" s="24"/>
      <c r="M135" s="24"/>
      <c r="N135" s="24"/>
      <c r="O135" s="24"/>
      <c r="P135" s="26"/>
      <c r="Q135" s="27"/>
      <c r="R135" s="26"/>
      <c r="S135" s="27"/>
      <c r="T135" s="27"/>
    </row>
    <row r="136" spans="1:20" s="25" customFormat="1">
      <c r="A136"/>
      <c r="B136"/>
      <c r="C136"/>
      <c r="D136"/>
      <c r="E136"/>
      <c r="F136"/>
      <c r="G136"/>
      <c r="H136"/>
      <c r="I136"/>
      <c r="J136"/>
      <c r="K136"/>
      <c r="L136" s="24"/>
      <c r="M136" s="24"/>
      <c r="N136" s="24"/>
      <c r="O136" s="24"/>
      <c r="P136" s="26"/>
      <c r="Q136" s="27"/>
      <c r="R136" s="26"/>
      <c r="S136" s="27"/>
      <c r="T136" s="27"/>
    </row>
    <row r="137" spans="1:20" s="25" customFormat="1">
      <c r="A137"/>
      <c r="B137"/>
      <c r="C137"/>
      <c r="D137"/>
      <c r="E137"/>
      <c r="F137"/>
      <c r="G137"/>
      <c r="H137"/>
      <c r="I137"/>
      <c r="J137"/>
      <c r="K137"/>
      <c r="L137" s="24"/>
      <c r="M137" s="24"/>
      <c r="N137" s="24"/>
      <c r="O137" s="24"/>
      <c r="P137" s="26"/>
      <c r="Q137" s="27"/>
      <c r="R137" s="26"/>
      <c r="S137" s="27"/>
      <c r="T137" s="27"/>
    </row>
    <row r="138" spans="1:20" s="25" customFormat="1">
      <c r="A138"/>
      <c r="B138"/>
      <c r="C138"/>
      <c r="D138"/>
      <c r="E138"/>
      <c r="F138"/>
      <c r="G138"/>
      <c r="H138"/>
      <c r="I138"/>
      <c r="J138"/>
      <c r="K138"/>
      <c r="L138" s="24"/>
      <c r="M138" s="24"/>
      <c r="N138" s="24"/>
      <c r="O138" s="24"/>
      <c r="P138" s="26"/>
      <c r="Q138" s="27"/>
      <c r="R138" s="26"/>
      <c r="S138" s="27"/>
      <c r="T138" s="27"/>
    </row>
    <row r="139" spans="1:20" s="25" customFormat="1">
      <c r="A139"/>
      <c r="B139"/>
      <c r="C139"/>
      <c r="D139"/>
      <c r="E139"/>
      <c r="F139"/>
      <c r="G139"/>
      <c r="H139"/>
      <c r="I139"/>
      <c r="J139"/>
      <c r="K139"/>
      <c r="L139" s="24"/>
      <c r="M139" s="24"/>
      <c r="N139" s="24"/>
      <c r="O139" s="24"/>
      <c r="P139" s="26"/>
      <c r="Q139" s="27"/>
      <c r="R139" s="26"/>
      <c r="S139" s="27"/>
      <c r="T139" s="27"/>
    </row>
    <row r="140" spans="1:20" s="25" customFormat="1">
      <c r="A140"/>
      <c r="B140"/>
      <c r="C140"/>
      <c r="D140"/>
      <c r="E140"/>
      <c r="F140"/>
      <c r="G140"/>
      <c r="H140"/>
      <c r="I140"/>
      <c r="J140"/>
      <c r="K140"/>
      <c r="L140" s="24"/>
      <c r="M140" s="24"/>
      <c r="N140" s="24"/>
      <c r="O140" s="24"/>
      <c r="P140" s="26"/>
      <c r="Q140" s="27"/>
      <c r="R140" s="26"/>
      <c r="S140" s="27"/>
      <c r="T140" s="27"/>
    </row>
    <row r="141" spans="1:20" s="25" customFormat="1">
      <c r="A141"/>
      <c r="B141"/>
      <c r="C141"/>
      <c r="D141"/>
      <c r="E141"/>
      <c r="F141"/>
      <c r="G141"/>
      <c r="H141"/>
      <c r="I141"/>
      <c r="J141"/>
      <c r="K141"/>
      <c r="L141" s="24"/>
      <c r="M141" s="24"/>
      <c r="N141" s="24"/>
      <c r="O141" s="24"/>
      <c r="P141" s="26"/>
      <c r="Q141" s="27"/>
      <c r="R141" s="26"/>
      <c r="S141" s="27"/>
      <c r="T141" s="27"/>
    </row>
    <row r="142" spans="1:20" s="25" customFormat="1">
      <c r="A142"/>
      <c r="B142"/>
      <c r="C142"/>
      <c r="D142"/>
      <c r="E142"/>
      <c r="F142"/>
      <c r="G142"/>
      <c r="H142"/>
      <c r="I142"/>
      <c r="J142"/>
      <c r="K142"/>
      <c r="L142" s="24"/>
      <c r="M142" s="24"/>
      <c r="N142" s="24"/>
      <c r="O142" s="24"/>
      <c r="P142" s="26"/>
      <c r="Q142" s="27"/>
      <c r="R142" s="26"/>
      <c r="S142" s="27"/>
      <c r="T142" s="27"/>
    </row>
    <row r="143" spans="1:20" s="25" customFormat="1">
      <c r="A143"/>
      <c r="B143"/>
      <c r="C143"/>
      <c r="D143"/>
      <c r="E143"/>
      <c r="F143"/>
      <c r="G143"/>
      <c r="H143"/>
      <c r="I143"/>
      <c r="J143"/>
      <c r="K143"/>
      <c r="L143" s="24"/>
      <c r="M143" s="24"/>
      <c r="N143" s="24"/>
      <c r="O143" s="24"/>
      <c r="P143" s="26"/>
      <c r="Q143" s="27"/>
      <c r="R143" s="26"/>
      <c r="S143" s="27"/>
      <c r="T143" s="27"/>
    </row>
    <row r="144" spans="1:20" s="25" customFormat="1">
      <c r="A144"/>
      <c r="B144"/>
      <c r="C144"/>
      <c r="D144"/>
      <c r="E144"/>
      <c r="F144"/>
      <c r="G144"/>
      <c r="H144"/>
      <c r="I144"/>
      <c r="J144"/>
      <c r="K144"/>
      <c r="L144" s="24"/>
      <c r="M144" s="24"/>
      <c r="N144" s="24"/>
      <c r="O144" s="24"/>
      <c r="P144" s="26"/>
      <c r="Q144" s="27"/>
      <c r="R144" s="26"/>
      <c r="S144" s="27"/>
      <c r="T144" s="27"/>
    </row>
    <row r="145" spans="1:20" s="25" customFormat="1">
      <c r="A145"/>
      <c r="B145"/>
      <c r="C145"/>
      <c r="D145"/>
      <c r="E145"/>
      <c r="F145"/>
      <c r="G145"/>
      <c r="H145"/>
      <c r="I145"/>
      <c r="J145"/>
      <c r="K145"/>
      <c r="L145" s="24"/>
      <c r="M145" s="24"/>
      <c r="N145" s="24"/>
      <c r="O145" s="24"/>
      <c r="P145" s="26"/>
      <c r="Q145" s="27"/>
      <c r="R145" s="26"/>
      <c r="S145" s="27"/>
      <c r="T145" s="27"/>
    </row>
    <row r="146" spans="1:20" s="25" customFormat="1">
      <c r="A146"/>
      <c r="B146"/>
      <c r="C146"/>
      <c r="D146"/>
      <c r="E146"/>
      <c r="F146"/>
      <c r="G146"/>
      <c r="H146"/>
      <c r="I146"/>
      <c r="J146"/>
      <c r="K146"/>
      <c r="L146" s="24"/>
      <c r="M146" s="24"/>
      <c r="N146" s="24"/>
      <c r="O146" s="24"/>
      <c r="P146" s="26"/>
      <c r="Q146" s="27"/>
      <c r="R146" s="26"/>
      <c r="S146" s="27"/>
      <c r="T146" s="27"/>
    </row>
    <row r="147" spans="1:20" s="25" customFormat="1">
      <c r="A147"/>
      <c r="B147"/>
      <c r="C147"/>
      <c r="D147"/>
      <c r="E147"/>
      <c r="F147"/>
      <c r="G147"/>
      <c r="H147"/>
      <c r="I147"/>
      <c r="J147"/>
      <c r="K147"/>
      <c r="L147" s="24"/>
      <c r="M147" s="24"/>
      <c r="N147" s="24"/>
      <c r="O147" s="24"/>
      <c r="P147" s="26"/>
      <c r="Q147" s="27"/>
      <c r="R147" s="26"/>
      <c r="S147" s="27"/>
      <c r="T147" s="27"/>
    </row>
    <row r="148" spans="1:20" s="25" customFormat="1">
      <c r="A148"/>
      <c r="B148"/>
      <c r="C148"/>
      <c r="D148"/>
      <c r="E148"/>
      <c r="F148"/>
      <c r="G148"/>
      <c r="H148"/>
      <c r="I148"/>
      <c r="J148"/>
      <c r="K148"/>
      <c r="L148" s="24"/>
      <c r="M148" s="24"/>
      <c r="N148" s="24"/>
      <c r="O148" s="24"/>
      <c r="P148" s="26"/>
      <c r="Q148" s="27"/>
      <c r="R148" s="26"/>
      <c r="S148" s="27"/>
      <c r="T148" s="27"/>
    </row>
    <row r="149" spans="1:20" s="25" customFormat="1">
      <c r="A149"/>
      <c r="B149"/>
      <c r="C149"/>
      <c r="D149"/>
      <c r="E149"/>
      <c r="F149"/>
      <c r="G149"/>
      <c r="H149"/>
      <c r="I149"/>
      <c r="J149"/>
      <c r="K149"/>
      <c r="L149" s="24"/>
      <c r="M149" s="24"/>
      <c r="N149" s="24"/>
      <c r="O149" s="24"/>
      <c r="P149" s="26"/>
      <c r="Q149" s="27"/>
      <c r="R149" s="26"/>
      <c r="S149" s="27"/>
      <c r="T149" s="27"/>
    </row>
    <row r="150" spans="1:20" s="25" customFormat="1">
      <c r="A150"/>
      <c r="B150"/>
      <c r="C150"/>
      <c r="D150"/>
      <c r="E150"/>
      <c r="F150"/>
      <c r="G150"/>
      <c r="H150"/>
      <c r="I150"/>
      <c r="J150"/>
      <c r="K150"/>
      <c r="L150" s="24"/>
      <c r="M150" s="24"/>
      <c r="N150" s="24"/>
      <c r="O150" s="24"/>
      <c r="P150" s="26"/>
      <c r="Q150" s="27"/>
      <c r="R150" s="26"/>
      <c r="S150" s="27"/>
      <c r="T150" s="27"/>
    </row>
    <row r="151" spans="1:20" s="25" customFormat="1">
      <c r="A151"/>
      <c r="B151"/>
      <c r="C151"/>
      <c r="D151"/>
      <c r="E151"/>
      <c r="F151"/>
      <c r="G151"/>
      <c r="H151"/>
      <c r="I151"/>
      <c r="J151"/>
      <c r="K151"/>
      <c r="L151" s="24"/>
      <c r="M151" s="24"/>
      <c r="N151" s="24"/>
      <c r="O151" s="24"/>
      <c r="P151" s="26"/>
      <c r="Q151" s="27"/>
      <c r="R151" s="26"/>
      <c r="S151" s="27"/>
      <c r="T151" s="27"/>
    </row>
    <row r="152" spans="1:20" s="25" customFormat="1">
      <c r="A152"/>
      <c r="B152"/>
      <c r="C152"/>
      <c r="D152"/>
      <c r="E152"/>
      <c r="F152"/>
      <c r="G152"/>
      <c r="H152"/>
      <c r="I152"/>
      <c r="J152"/>
      <c r="K152"/>
      <c r="L152" s="24"/>
      <c r="M152" s="24"/>
      <c r="N152" s="24"/>
      <c r="O152" s="24"/>
      <c r="P152" s="26"/>
      <c r="Q152" s="27"/>
      <c r="R152" s="26"/>
      <c r="S152" s="27"/>
      <c r="T152" s="27"/>
    </row>
    <row r="153" spans="1:20" s="25" customFormat="1">
      <c r="A153"/>
      <c r="B153"/>
      <c r="C153"/>
      <c r="D153"/>
      <c r="E153"/>
      <c r="F153"/>
      <c r="G153"/>
      <c r="H153"/>
      <c r="I153"/>
      <c r="J153"/>
      <c r="K153"/>
      <c r="L153" s="24"/>
      <c r="M153" s="24"/>
      <c r="N153" s="24"/>
      <c r="O153" s="24"/>
      <c r="P153" s="26"/>
      <c r="Q153" s="27"/>
      <c r="R153" s="26"/>
      <c r="S153" s="27"/>
      <c r="T153" s="27"/>
    </row>
    <row r="154" spans="1:20" s="25" customFormat="1">
      <c r="A154"/>
      <c r="B154"/>
      <c r="C154"/>
      <c r="D154"/>
      <c r="E154"/>
      <c r="F154"/>
      <c r="G154"/>
      <c r="H154"/>
      <c r="I154"/>
      <c r="J154"/>
      <c r="K154"/>
      <c r="L154" s="24"/>
      <c r="M154" s="24"/>
      <c r="N154" s="24"/>
      <c r="O154" s="24"/>
      <c r="P154" s="26"/>
      <c r="Q154" s="27"/>
      <c r="R154" s="26"/>
      <c r="S154" s="27"/>
      <c r="T154" s="27"/>
    </row>
    <row r="155" spans="1:20" s="25" customFormat="1">
      <c r="A155"/>
      <c r="B155"/>
      <c r="C155"/>
      <c r="D155"/>
      <c r="E155"/>
      <c r="F155"/>
      <c r="G155"/>
      <c r="H155"/>
      <c r="I155"/>
      <c r="J155"/>
      <c r="K155"/>
      <c r="L155" s="24"/>
      <c r="M155" s="24"/>
      <c r="N155" s="24"/>
      <c r="O155" s="24"/>
      <c r="P155" s="26"/>
      <c r="Q155" s="27"/>
      <c r="R155" s="26"/>
      <c r="S155" s="27"/>
      <c r="T155" s="27"/>
    </row>
    <row r="156" spans="1:20" s="25" customFormat="1">
      <c r="A156"/>
      <c r="B156"/>
      <c r="C156"/>
      <c r="D156"/>
      <c r="E156"/>
      <c r="F156"/>
      <c r="G156"/>
      <c r="H156"/>
      <c r="I156"/>
      <c r="J156"/>
      <c r="K156"/>
      <c r="L156" s="24"/>
      <c r="M156" s="24"/>
      <c r="N156" s="24"/>
      <c r="O156" s="24"/>
      <c r="P156" s="26"/>
      <c r="Q156" s="27"/>
      <c r="R156" s="26"/>
      <c r="S156" s="27"/>
      <c r="T156" s="27"/>
    </row>
    <row r="157" spans="1:20" s="25" customFormat="1">
      <c r="A157"/>
      <c r="B157"/>
      <c r="C157"/>
      <c r="D157"/>
      <c r="E157"/>
      <c r="F157"/>
      <c r="G157"/>
      <c r="H157"/>
      <c r="I157"/>
      <c r="J157"/>
      <c r="K157"/>
      <c r="L157" s="24"/>
      <c r="M157" s="24"/>
      <c r="N157" s="24"/>
      <c r="O157" s="24"/>
      <c r="P157" s="26"/>
      <c r="Q157" s="27"/>
      <c r="R157" s="26"/>
      <c r="S157" s="27"/>
      <c r="T157" s="27"/>
    </row>
    <row r="158" spans="1:20" s="25" customFormat="1">
      <c r="A158"/>
      <c r="B158"/>
      <c r="C158"/>
      <c r="D158"/>
      <c r="E158"/>
      <c r="F158"/>
      <c r="G158"/>
      <c r="H158"/>
      <c r="I158"/>
      <c r="J158"/>
      <c r="K158"/>
      <c r="L158" s="24"/>
      <c r="M158" s="24"/>
      <c r="N158" s="24"/>
      <c r="O158" s="24"/>
      <c r="P158" s="26"/>
      <c r="Q158" s="27"/>
      <c r="R158" s="26"/>
      <c r="S158" s="27"/>
      <c r="T158" s="27"/>
    </row>
    <row r="159" spans="1:20" s="25" customFormat="1">
      <c r="A159"/>
      <c r="B159"/>
      <c r="C159"/>
      <c r="D159"/>
      <c r="E159"/>
      <c r="F159"/>
      <c r="G159"/>
      <c r="H159"/>
      <c r="I159"/>
      <c r="J159"/>
      <c r="K159"/>
      <c r="L159" s="24"/>
      <c r="M159" s="24"/>
      <c r="N159" s="24"/>
      <c r="O159" s="24"/>
      <c r="P159" s="26"/>
      <c r="Q159" s="27"/>
      <c r="R159" s="26"/>
      <c r="S159" s="27"/>
      <c r="T159" s="27"/>
    </row>
    <row r="160" spans="1:20" s="25" customFormat="1">
      <c r="A160"/>
      <c r="B160"/>
      <c r="C160"/>
      <c r="D160"/>
      <c r="E160"/>
      <c r="F160"/>
      <c r="G160"/>
      <c r="H160"/>
      <c r="I160"/>
      <c r="J160"/>
      <c r="K160"/>
      <c r="L160" s="24"/>
      <c r="M160" s="24"/>
      <c r="N160" s="24"/>
      <c r="O160" s="24"/>
      <c r="P160" s="26"/>
      <c r="Q160" s="27"/>
      <c r="R160" s="26"/>
      <c r="S160" s="27"/>
      <c r="T160" s="27"/>
    </row>
    <row r="161" spans="1:20" s="25" customFormat="1">
      <c r="A161"/>
      <c r="B161"/>
      <c r="C161"/>
      <c r="D161"/>
      <c r="E161"/>
      <c r="F161"/>
      <c r="G161"/>
      <c r="H161"/>
      <c r="I161"/>
      <c r="J161"/>
      <c r="K161"/>
      <c r="L161" s="24"/>
      <c r="M161" s="24"/>
      <c r="N161" s="24"/>
      <c r="O161" s="24"/>
      <c r="P161" s="26"/>
      <c r="Q161" s="27"/>
      <c r="R161" s="26"/>
      <c r="S161" s="27"/>
      <c r="T161" s="27"/>
    </row>
    <row r="162" spans="1:20" s="25" customFormat="1">
      <c r="A162"/>
      <c r="B162"/>
      <c r="C162"/>
      <c r="D162"/>
      <c r="E162"/>
      <c r="F162"/>
      <c r="G162"/>
      <c r="H162"/>
      <c r="I162"/>
      <c r="J162"/>
      <c r="K162"/>
      <c r="L162" s="24"/>
      <c r="M162" s="24"/>
      <c r="N162" s="24"/>
      <c r="O162" s="24"/>
      <c r="P162" s="26"/>
      <c r="Q162" s="27"/>
      <c r="R162" s="26"/>
      <c r="S162" s="27"/>
      <c r="T162" s="27"/>
    </row>
    <row r="163" spans="1:20" s="25" customFormat="1">
      <c r="A163"/>
      <c r="B163"/>
      <c r="C163"/>
      <c r="D163"/>
      <c r="E163"/>
      <c r="F163"/>
      <c r="G163"/>
      <c r="H163"/>
      <c r="I163"/>
      <c r="J163"/>
      <c r="K163"/>
      <c r="L163" s="24"/>
      <c r="M163" s="24"/>
      <c r="N163" s="24"/>
      <c r="O163" s="24"/>
      <c r="P163" s="26"/>
      <c r="Q163" s="27"/>
      <c r="R163" s="26"/>
      <c r="S163" s="27"/>
      <c r="T163" s="27"/>
    </row>
    <row r="164" spans="1:20" s="25" customFormat="1">
      <c r="A164"/>
      <c r="B164"/>
      <c r="C164"/>
      <c r="D164"/>
      <c r="E164"/>
      <c r="F164"/>
      <c r="G164"/>
      <c r="H164"/>
      <c r="I164"/>
      <c r="J164"/>
      <c r="K164"/>
      <c r="L164" s="24"/>
      <c r="M164" s="24"/>
      <c r="N164" s="24"/>
      <c r="O164" s="24"/>
      <c r="P164" s="26"/>
      <c r="Q164" s="27"/>
      <c r="R164" s="26"/>
      <c r="S164" s="27"/>
      <c r="T164" s="27"/>
    </row>
    <row r="165" spans="1:20" s="25" customFormat="1">
      <c r="A165"/>
      <c r="B165"/>
      <c r="C165"/>
      <c r="D165"/>
      <c r="E165"/>
      <c r="F165"/>
      <c r="G165"/>
      <c r="H165"/>
      <c r="I165"/>
      <c r="J165"/>
      <c r="K165"/>
      <c r="L165" s="24"/>
      <c r="M165" s="24"/>
      <c r="N165" s="24"/>
      <c r="O165" s="24"/>
      <c r="P165" s="26"/>
      <c r="Q165" s="27"/>
      <c r="R165" s="26"/>
      <c r="S165" s="27"/>
      <c r="T165" s="27"/>
    </row>
    <row r="166" spans="1:20" s="25" customFormat="1">
      <c r="A166"/>
      <c r="B166"/>
      <c r="C166"/>
      <c r="D166"/>
      <c r="E166"/>
      <c r="F166"/>
      <c r="G166"/>
      <c r="H166"/>
      <c r="I166"/>
      <c r="J166"/>
      <c r="K166"/>
      <c r="L166" s="24"/>
      <c r="M166" s="24"/>
      <c r="N166" s="24"/>
      <c r="O166" s="24"/>
      <c r="P166" s="26"/>
      <c r="Q166" s="27"/>
      <c r="R166" s="26"/>
      <c r="S166" s="27"/>
      <c r="T166" s="27"/>
    </row>
    <row r="167" spans="1:20" s="25" customFormat="1">
      <c r="A167"/>
      <c r="B167"/>
      <c r="C167"/>
      <c r="D167"/>
      <c r="E167"/>
      <c r="F167"/>
      <c r="G167"/>
      <c r="H167"/>
      <c r="I167"/>
      <c r="J167"/>
      <c r="K167"/>
      <c r="L167" s="24"/>
      <c r="M167" s="24"/>
      <c r="N167" s="24"/>
      <c r="O167" s="24"/>
      <c r="P167" s="26"/>
      <c r="Q167" s="27"/>
      <c r="R167" s="26"/>
      <c r="S167" s="27"/>
      <c r="T167" s="27"/>
    </row>
    <row r="168" spans="1:20" s="25" customFormat="1">
      <c r="A168"/>
      <c r="B168"/>
      <c r="C168"/>
      <c r="D168"/>
      <c r="E168"/>
      <c r="F168"/>
      <c r="G168"/>
      <c r="H168"/>
      <c r="I168"/>
      <c r="J168"/>
      <c r="K168"/>
      <c r="L168" s="24"/>
      <c r="M168" s="24"/>
      <c r="N168" s="24"/>
      <c r="O168" s="24"/>
      <c r="P168" s="26"/>
      <c r="Q168" s="27"/>
      <c r="R168" s="26"/>
      <c r="S168" s="27"/>
      <c r="T168" s="27"/>
    </row>
    <row r="169" spans="1:20" s="25" customFormat="1">
      <c r="A169"/>
      <c r="B169"/>
      <c r="C169"/>
      <c r="D169"/>
      <c r="E169"/>
      <c r="F169"/>
      <c r="G169"/>
      <c r="H169"/>
      <c r="I169"/>
      <c r="J169"/>
      <c r="K169"/>
      <c r="L169" s="24"/>
      <c r="M169" s="24"/>
      <c r="N169" s="24"/>
      <c r="O169" s="24"/>
      <c r="P169" s="26"/>
      <c r="Q169" s="27"/>
      <c r="R169" s="26"/>
      <c r="S169" s="27"/>
      <c r="T169" s="27"/>
    </row>
    <row r="170" spans="1:20" s="25" customFormat="1">
      <c r="A170"/>
      <c r="B170"/>
      <c r="C170"/>
      <c r="D170"/>
      <c r="E170"/>
      <c r="F170"/>
      <c r="G170"/>
      <c r="H170"/>
      <c r="I170"/>
      <c r="J170"/>
      <c r="K170"/>
      <c r="L170" s="24"/>
      <c r="M170" s="24"/>
      <c r="N170" s="24"/>
      <c r="O170" s="24"/>
      <c r="P170" s="26"/>
      <c r="Q170" s="27"/>
      <c r="R170" s="26"/>
      <c r="S170" s="27"/>
      <c r="T170" s="27"/>
    </row>
    <row r="171" spans="1:20" s="25" customFormat="1">
      <c r="A171"/>
      <c r="B171"/>
      <c r="C171"/>
      <c r="D171"/>
      <c r="E171"/>
      <c r="F171"/>
      <c r="G171"/>
      <c r="H171"/>
      <c r="I171"/>
      <c r="J171"/>
      <c r="K171"/>
      <c r="L171" s="24"/>
      <c r="M171" s="24"/>
      <c r="N171" s="24"/>
      <c r="O171" s="24"/>
      <c r="P171" s="26"/>
      <c r="Q171" s="27"/>
      <c r="R171" s="26"/>
      <c r="S171" s="27"/>
      <c r="T171" s="27"/>
    </row>
    <row r="172" spans="1:20" s="25" customFormat="1">
      <c r="A172"/>
      <c r="B172"/>
      <c r="C172"/>
      <c r="D172"/>
      <c r="E172"/>
      <c r="F172"/>
      <c r="G172"/>
      <c r="H172"/>
      <c r="I172"/>
      <c r="J172"/>
      <c r="K172"/>
      <c r="L172" s="24"/>
      <c r="M172" s="24"/>
      <c r="N172" s="24"/>
      <c r="O172" s="24"/>
      <c r="P172" s="26"/>
      <c r="Q172" s="27"/>
      <c r="R172" s="26"/>
      <c r="S172" s="27"/>
      <c r="T172" s="27"/>
    </row>
    <row r="173" spans="1:20" s="25" customFormat="1">
      <c r="A173"/>
      <c r="B173"/>
      <c r="C173"/>
      <c r="D173"/>
      <c r="E173"/>
      <c r="F173"/>
      <c r="G173"/>
      <c r="H173"/>
      <c r="I173"/>
      <c r="J173"/>
      <c r="K173"/>
      <c r="L173" s="24"/>
      <c r="M173" s="24"/>
      <c r="N173" s="24"/>
      <c r="O173" s="24"/>
      <c r="P173" s="26"/>
      <c r="Q173" s="27"/>
      <c r="R173" s="26"/>
      <c r="S173" s="27"/>
      <c r="T173" s="27"/>
    </row>
  </sheetData>
  <mergeCells count="9">
    <mergeCell ref="G19:L19"/>
    <mergeCell ref="E23:J23"/>
    <mergeCell ref="B2:K4"/>
    <mergeCell ref="B6:G6"/>
    <mergeCell ref="B11:G11"/>
    <mergeCell ref="B15:G15"/>
    <mergeCell ref="E17:H17"/>
    <mergeCell ref="F13:K13"/>
    <mergeCell ref="D13:E13"/>
  </mergeCells>
  <phoneticPr fontId="6"/>
  <conditionalFormatting sqref="F19 C19:D19">
    <cfRule type="cellIs" dxfId="146" priority="7" operator="greaterThan">
      <formula>0</formula>
    </cfRule>
  </conditionalFormatting>
  <conditionalFormatting sqref="C21:D21">
    <cfRule type="cellIs" dxfId="145" priority="6" operator="greaterThan">
      <formula>0</formula>
    </cfRule>
  </conditionalFormatting>
  <conditionalFormatting sqref="C23:D23">
    <cfRule type="cellIs" dxfId="144" priority="5" operator="greaterThan">
      <formula>0</formula>
    </cfRule>
  </conditionalFormatting>
  <conditionalFormatting sqref="C9">
    <cfRule type="expression" dxfId="143" priority="4">
      <formula>LEN(C9)&gt;0</formula>
    </cfRule>
  </conditionalFormatting>
  <conditionalFormatting sqref="C17:D17">
    <cfRule type="cellIs" dxfId="142" priority="3" operator="greaterThan">
      <formula>0</formula>
    </cfRule>
  </conditionalFormatting>
  <conditionalFormatting sqref="C13">
    <cfRule type="cellIs" dxfId="141" priority="2" operator="greaterThan">
      <formula>0</formula>
    </cfRule>
  </conditionalFormatting>
  <dataValidations count="3">
    <dataValidation type="list" allowBlank="1" showInputMessage="1" showErrorMessage="1" sqref="C13" xr:uid="{2AF1798A-6E9A-499C-85C4-7D1F0E6D9685}">
      <formula1>$U$1:$U$3</formula1>
    </dataValidation>
    <dataValidation type="list" showInputMessage="1" showErrorMessage="1" sqref="F19" xr:uid="{23DC9870-26E1-499E-892F-2B5D162B158D}">
      <formula1>",１年,２年,３年"</formula1>
    </dataValidation>
    <dataValidation type="list" allowBlank="1" showInputMessage="1" showErrorMessage="1" sqref="C9" xr:uid="{29F82970-D058-4EC7-999F-021D0239F38D}">
      <formula1>$S$1:$S$69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2CE96-857E-47C7-B23C-81684817471B}">
  <dimension ref="A1:AH90"/>
  <sheetViews>
    <sheetView showZeros="0" topLeftCell="A9" workbookViewId="0">
      <selection activeCell="R28" sqref="R28"/>
    </sheetView>
  </sheetViews>
  <sheetFormatPr defaultRowHeight="18.75"/>
  <cols>
    <col min="1" max="1" width="24.875" customWidth="1"/>
    <col min="2" max="2" width="5.625" customWidth="1"/>
    <col min="3" max="3" width="3.375" customWidth="1"/>
    <col min="4" max="4" width="1" customWidth="1"/>
    <col min="8" max="8" width="1" customWidth="1"/>
    <col min="9" max="9" width="4.75" customWidth="1"/>
    <col min="10" max="10" width="26" customWidth="1"/>
    <col min="11" max="12" width="2.25" customWidth="1"/>
    <col min="13" max="13" width="3.5" customWidth="1"/>
    <col min="14" max="14" width="4.75" style="127" customWidth="1"/>
    <col min="15" max="17" width="4.75" customWidth="1"/>
    <col min="18" max="19" width="4.75" style="24" customWidth="1"/>
    <col min="20" max="20" width="4.75" customWidth="1"/>
    <col min="21" max="21" width="4.75" style="128" customWidth="1"/>
    <col min="22" max="24" width="4.75" style="26" customWidth="1"/>
    <col min="25" max="26" width="4.75" style="27" customWidth="1"/>
    <col min="27" max="28" width="4.75" customWidth="1"/>
    <col min="29" max="29" width="4.75" style="24" customWidth="1"/>
    <col min="30" max="54" width="4.75" customWidth="1"/>
  </cols>
  <sheetData>
    <row r="1" spans="1:34" ht="19.5" thickBot="1">
      <c r="A1" s="90" t="s">
        <v>285</v>
      </c>
      <c r="B1" s="90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5"/>
      <c r="O1" s="2"/>
      <c r="P1" s="2"/>
      <c r="Q1" s="2"/>
      <c r="R1" s="3"/>
      <c r="S1" s="3"/>
      <c r="T1" s="2"/>
      <c r="U1" s="91"/>
      <c r="V1" s="4"/>
      <c r="W1" s="4"/>
      <c r="X1" s="4"/>
      <c r="Y1" s="5"/>
      <c r="Z1" s="5"/>
      <c r="AA1" s="2"/>
      <c r="AB1" s="2"/>
      <c r="AC1" s="17"/>
      <c r="AD1" s="2"/>
      <c r="AE1" s="2"/>
      <c r="AF1" s="2"/>
      <c r="AG1" s="2"/>
      <c r="AH1" s="2"/>
    </row>
    <row r="2" spans="1:34" ht="6.75" customHeight="1" thickTop="1">
      <c r="A2" s="794" t="s">
        <v>286</v>
      </c>
      <c r="B2" s="92"/>
      <c r="C2" s="795" t="str">
        <f>(初期設定!D3)</f>
        <v>第42回宮崎県高等学校総合文化祭 放送部門　
参加申込及び部顧問（運営委員）の動静調査の入力</v>
      </c>
      <c r="D2" s="796"/>
      <c r="E2" s="796"/>
      <c r="F2" s="796"/>
      <c r="G2" s="796"/>
      <c r="H2" s="796"/>
      <c r="I2" s="796"/>
      <c r="J2" s="796"/>
      <c r="K2" s="796"/>
      <c r="L2" s="796"/>
      <c r="M2" s="796"/>
      <c r="N2" s="796"/>
      <c r="O2" s="797"/>
      <c r="P2" s="2"/>
      <c r="Q2" s="2"/>
      <c r="R2" s="3"/>
      <c r="S2" s="3"/>
      <c r="T2" s="2"/>
      <c r="U2" s="5"/>
      <c r="V2" s="6"/>
      <c r="W2" s="6"/>
      <c r="X2" s="6"/>
      <c r="Y2" s="7"/>
      <c r="Z2" s="7"/>
      <c r="AA2" s="93"/>
      <c r="AB2" s="2"/>
      <c r="AC2" s="17"/>
      <c r="AD2" s="2"/>
      <c r="AE2" s="2"/>
      <c r="AF2" s="2"/>
      <c r="AG2" s="2"/>
      <c r="AH2" s="2"/>
    </row>
    <row r="3" spans="1:34" ht="6.75" customHeight="1">
      <c r="A3" s="794"/>
      <c r="B3" s="92"/>
      <c r="C3" s="798"/>
      <c r="D3" s="799"/>
      <c r="E3" s="799"/>
      <c r="F3" s="799"/>
      <c r="G3" s="799"/>
      <c r="H3" s="799"/>
      <c r="I3" s="799"/>
      <c r="J3" s="799"/>
      <c r="K3" s="799"/>
      <c r="L3" s="799"/>
      <c r="M3" s="799"/>
      <c r="N3" s="799"/>
      <c r="O3" s="800"/>
      <c r="P3" s="2"/>
      <c r="Q3" s="2"/>
      <c r="R3" s="3"/>
      <c r="S3" s="3"/>
      <c r="T3" s="2"/>
      <c r="U3" s="5"/>
      <c r="V3" s="6"/>
      <c r="W3" s="6"/>
      <c r="X3" s="6"/>
      <c r="Y3" s="7"/>
      <c r="Z3" s="7"/>
      <c r="AA3" s="93"/>
      <c r="AB3" s="2"/>
      <c r="AC3" s="17"/>
      <c r="AD3" s="2"/>
      <c r="AE3" s="2"/>
      <c r="AF3" s="2"/>
      <c r="AG3" s="2"/>
      <c r="AH3" s="2"/>
    </row>
    <row r="4" spans="1:34" ht="18.75" customHeight="1">
      <c r="A4" s="794"/>
      <c r="B4" s="92"/>
      <c r="C4" s="798"/>
      <c r="D4" s="799"/>
      <c r="E4" s="799"/>
      <c r="F4" s="799"/>
      <c r="G4" s="799"/>
      <c r="H4" s="799"/>
      <c r="I4" s="799"/>
      <c r="J4" s="799"/>
      <c r="K4" s="799"/>
      <c r="L4" s="799"/>
      <c r="M4" s="799"/>
      <c r="N4" s="799"/>
      <c r="O4" s="800"/>
      <c r="P4" s="2"/>
      <c r="Q4" s="2"/>
      <c r="R4" s="3"/>
      <c r="S4" s="3"/>
      <c r="T4" s="2"/>
      <c r="U4" s="5"/>
      <c r="V4" s="6"/>
      <c r="W4" s="6"/>
      <c r="X4" s="6"/>
      <c r="Y4" s="7"/>
      <c r="Z4" s="7"/>
      <c r="AA4" s="93"/>
      <c r="AB4" s="2"/>
      <c r="AC4" s="17"/>
      <c r="AD4" s="2"/>
      <c r="AE4" s="2"/>
      <c r="AF4" s="2"/>
      <c r="AG4" s="2"/>
      <c r="AH4" s="2"/>
    </row>
    <row r="5" spans="1:34" ht="6.75" customHeight="1" thickBot="1">
      <c r="A5" s="794"/>
      <c r="B5" s="92"/>
      <c r="C5" s="801"/>
      <c r="D5" s="802"/>
      <c r="E5" s="802"/>
      <c r="F5" s="802"/>
      <c r="G5" s="802"/>
      <c r="H5" s="802"/>
      <c r="I5" s="802"/>
      <c r="J5" s="802"/>
      <c r="K5" s="802"/>
      <c r="L5" s="802"/>
      <c r="M5" s="802"/>
      <c r="N5" s="802"/>
      <c r="O5" s="803"/>
      <c r="P5" s="2"/>
      <c r="Q5" s="2"/>
      <c r="R5" s="3"/>
      <c r="S5" s="3"/>
      <c r="T5" s="2"/>
      <c r="U5" s="5"/>
      <c r="V5" s="6"/>
      <c r="W5" s="6"/>
      <c r="X5" s="6"/>
      <c r="Y5" s="7"/>
      <c r="Z5" s="7"/>
      <c r="AA5" s="93"/>
      <c r="AB5" s="2"/>
      <c r="AC5" s="17"/>
      <c r="AD5" s="2"/>
      <c r="AE5" s="2"/>
      <c r="AF5" s="2"/>
      <c r="AG5" s="2"/>
      <c r="AH5" s="2"/>
    </row>
    <row r="6" spans="1:34" ht="6.75" customHeight="1" thickTop="1" thickBot="1">
      <c r="A6" s="794"/>
      <c r="B6" s="9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5"/>
      <c r="O6" s="2"/>
      <c r="P6" s="2"/>
      <c r="Q6" s="2"/>
      <c r="R6" s="3"/>
      <c r="S6" s="3"/>
      <c r="T6" s="2"/>
      <c r="U6" s="5"/>
      <c r="V6" s="6"/>
      <c r="W6" s="6"/>
      <c r="X6" s="6"/>
      <c r="Y6" s="7"/>
      <c r="Z6" s="7"/>
      <c r="AA6" s="93"/>
      <c r="AB6" s="2"/>
      <c r="AC6" s="17"/>
      <c r="AD6" s="2"/>
      <c r="AE6" s="2"/>
      <c r="AF6" s="2"/>
      <c r="AG6" s="2"/>
      <c r="AH6" s="2"/>
    </row>
    <row r="7" spans="1:34" ht="21.75" customHeight="1" thickTop="1">
      <c r="A7" s="2"/>
      <c r="B7" s="2"/>
      <c r="C7" s="94" t="s">
        <v>287</v>
      </c>
      <c r="D7" s="95"/>
      <c r="E7" s="96"/>
      <c r="F7" s="95"/>
      <c r="G7" s="95"/>
      <c r="H7" s="95"/>
      <c r="I7" s="95"/>
      <c r="J7" s="95"/>
      <c r="K7" s="95"/>
      <c r="L7" s="95"/>
      <c r="M7" s="95"/>
      <c r="N7" s="97"/>
      <c r="O7" s="98"/>
      <c r="P7" s="2"/>
      <c r="Q7" s="2"/>
      <c r="R7" s="3"/>
      <c r="S7" s="3"/>
      <c r="T7" s="2"/>
      <c r="U7" s="5"/>
      <c r="V7" s="6"/>
      <c r="W7" s="6"/>
      <c r="X7" s="6"/>
      <c r="Y7" s="7"/>
      <c r="Z7" s="7"/>
      <c r="AA7" s="93"/>
      <c r="AB7" s="2"/>
      <c r="AC7" s="17"/>
      <c r="AD7" s="2"/>
      <c r="AE7" s="2"/>
      <c r="AF7" s="2"/>
      <c r="AG7" s="2"/>
      <c r="AH7" s="2"/>
    </row>
    <row r="8" spans="1:34" ht="15.75" customHeight="1">
      <c r="A8" s="2"/>
      <c r="B8" s="2"/>
      <c r="C8" s="99"/>
      <c r="D8" s="100"/>
      <c r="E8" s="101" t="s">
        <v>288</v>
      </c>
      <c r="F8" s="38"/>
      <c r="G8" s="38"/>
      <c r="H8" s="38"/>
      <c r="I8" s="38"/>
      <c r="J8" s="38"/>
      <c r="K8" s="38"/>
      <c r="L8" s="38"/>
      <c r="M8" s="38"/>
      <c r="N8" s="102"/>
      <c r="O8" s="103"/>
      <c r="P8" s="2"/>
      <c r="Q8" s="2"/>
      <c r="R8" s="3"/>
      <c r="S8" s="3"/>
      <c r="T8" s="2"/>
      <c r="U8" s="5"/>
      <c r="V8" s="6"/>
      <c r="W8" s="6"/>
      <c r="X8" s="6"/>
      <c r="Y8" s="7"/>
      <c r="Z8" s="7"/>
      <c r="AA8" s="93"/>
      <c r="AB8" s="2"/>
      <c r="AC8" s="17"/>
      <c r="AD8" s="2"/>
      <c r="AE8" s="2"/>
      <c r="AF8" s="2"/>
      <c r="AG8" s="2"/>
      <c r="AH8" s="2"/>
    </row>
    <row r="9" spans="1:34" ht="39" customHeight="1">
      <c r="A9" s="2"/>
      <c r="B9" s="2"/>
      <c r="C9" s="99"/>
      <c r="D9" s="100"/>
      <c r="E9" s="104" t="s">
        <v>289</v>
      </c>
      <c r="F9" s="38"/>
      <c r="G9" s="38"/>
      <c r="H9" s="38"/>
      <c r="I9" s="38"/>
      <c r="J9" s="38"/>
      <c r="K9" s="38"/>
      <c r="L9" s="38"/>
      <c r="M9" s="38"/>
      <c r="N9" s="102"/>
      <c r="O9" s="103"/>
      <c r="P9" s="2"/>
      <c r="Q9" s="2"/>
      <c r="R9" s="3"/>
      <c r="S9" s="3"/>
      <c r="T9" s="2"/>
      <c r="U9" s="5"/>
      <c r="V9" s="6"/>
      <c r="W9" s="6"/>
      <c r="X9" s="6"/>
      <c r="Y9" s="7"/>
      <c r="Z9" s="7"/>
      <c r="AA9" s="93"/>
      <c r="AB9" s="2"/>
      <c r="AC9" s="17"/>
      <c r="AD9" s="2"/>
      <c r="AE9" s="2"/>
      <c r="AF9" s="2"/>
      <c r="AG9" s="2"/>
      <c r="AH9" s="2"/>
    </row>
    <row r="10" spans="1:34" ht="6" customHeight="1">
      <c r="A10" s="2"/>
      <c r="B10" s="2"/>
      <c r="C10" s="105"/>
      <c r="D10" s="106"/>
      <c r="E10" s="107" t="s">
        <v>290</v>
      </c>
      <c r="F10" s="108"/>
      <c r="G10" s="109"/>
      <c r="H10" s="109"/>
      <c r="I10" s="109"/>
      <c r="J10" s="109"/>
      <c r="K10" s="109"/>
      <c r="L10" s="109"/>
      <c r="M10" s="106"/>
      <c r="N10" s="110"/>
      <c r="O10" s="111"/>
      <c r="P10" s="2"/>
      <c r="Q10" s="2"/>
      <c r="R10" s="3"/>
      <c r="S10" s="3"/>
      <c r="T10" s="2"/>
      <c r="U10" s="5"/>
      <c r="V10" s="6"/>
      <c r="W10" s="6"/>
      <c r="X10" s="6"/>
      <c r="Y10" s="7"/>
      <c r="Z10" s="7"/>
      <c r="AA10" s="93"/>
      <c r="AB10" s="2"/>
      <c r="AC10" s="17"/>
      <c r="AD10" s="2"/>
      <c r="AE10" s="2"/>
      <c r="AF10" s="2"/>
      <c r="AG10" s="2"/>
      <c r="AH10" s="2"/>
    </row>
    <row r="11" spans="1:34" ht="58.5" customHeight="1">
      <c r="A11" s="2"/>
      <c r="B11" s="112"/>
      <c r="C11" s="105"/>
      <c r="D11" s="106"/>
      <c r="E11" s="804" t="s">
        <v>291</v>
      </c>
      <c r="F11" s="804"/>
      <c r="G11" s="804"/>
      <c r="H11" s="804"/>
      <c r="I11" s="804"/>
      <c r="J11" s="804"/>
      <c r="K11" s="804"/>
      <c r="L11" s="804"/>
      <c r="M11" s="804"/>
      <c r="N11" s="804"/>
      <c r="O11" s="111"/>
      <c r="P11" s="112"/>
      <c r="Q11" s="2"/>
      <c r="R11" s="3"/>
      <c r="S11" s="3"/>
      <c r="T11" s="2"/>
      <c r="U11" s="5"/>
      <c r="V11" s="6"/>
      <c r="W11" s="6"/>
      <c r="X11" s="6"/>
      <c r="Y11" s="7"/>
      <c r="Z11" s="7"/>
      <c r="AA11" s="113"/>
      <c r="AB11" s="2"/>
      <c r="AC11" s="17"/>
      <c r="AD11" s="2"/>
      <c r="AE11" s="2"/>
      <c r="AF11" s="2"/>
      <c r="AG11" s="2"/>
      <c r="AH11" s="2"/>
    </row>
    <row r="12" spans="1:34" ht="3.75" customHeight="1" thickBot="1">
      <c r="A12" s="2"/>
      <c r="B12" s="112"/>
      <c r="C12" s="105"/>
      <c r="D12" s="106"/>
      <c r="E12" s="107"/>
      <c r="F12" s="108"/>
      <c r="G12" s="109"/>
      <c r="H12" s="109"/>
      <c r="I12" s="109"/>
      <c r="J12" s="109"/>
      <c r="K12" s="109"/>
      <c r="L12" s="109"/>
      <c r="M12" s="106"/>
      <c r="N12" s="110"/>
      <c r="O12" s="111"/>
      <c r="P12" s="112"/>
      <c r="Q12" s="2"/>
      <c r="R12" s="3"/>
      <c r="S12" s="3"/>
      <c r="T12" s="2"/>
      <c r="U12" s="5"/>
      <c r="V12" s="6"/>
      <c r="W12" s="6"/>
      <c r="X12" s="6"/>
      <c r="Y12" s="7"/>
      <c r="Z12" s="7"/>
      <c r="AA12" s="93"/>
      <c r="AB12" s="2"/>
      <c r="AC12" s="17"/>
      <c r="AD12" s="2"/>
      <c r="AE12" s="2"/>
      <c r="AF12" s="2"/>
      <c r="AG12" s="2"/>
      <c r="AH12" s="2"/>
    </row>
    <row r="13" spans="1:34" ht="19.5" customHeight="1" thickTop="1" thickBot="1">
      <c r="A13" s="2"/>
      <c r="B13" s="112"/>
      <c r="C13" s="105"/>
      <c r="D13" s="106"/>
      <c r="E13" s="805" t="s">
        <v>3</v>
      </c>
      <c r="F13" s="806"/>
      <c r="G13" s="807"/>
      <c r="H13" s="106"/>
      <c r="I13" s="109"/>
      <c r="J13" s="805" t="s">
        <v>292</v>
      </c>
      <c r="K13" s="807"/>
      <c r="L13" s="106"/>
      <c r="M13" s="114"/>
      <c r="N13" s="115"/>
      <c r="O13" s="116"/>
      <c r="P13" s="112"/>
      <c r="Q13" s="2"/>
      <c r="R13" s="3"/>
      <c r="S13" s="3"/>
      <c r="T13" s="2"/>
      <c r="U13" s="5"/>
      <c r="V13" s="6"/>
      <c r="W13" s="6"/>
      <c r="X13" s="6"/>
      <c r="Y13" s="7"/>
      <c r="Z13" s="7"/>
      <c r="AA13" s="93"/>
      <c r="AB13" s="2"/>
      <c r="AC13" s="17"/>
      <c r="AD13" s="2"/>
      <c r="AE13" s="2"/>
      <c r="AF13" s="2"/>
      <c r="AG13" s="2"/>
      <c r="AH13" s="2"/>
    </row>
    <row r="14" spans="1:34" ht="5.25" customHeight="1" thickBot="1">
      <c r="A14" s="2"/>
      <c r="B14" s="2"/>
      <c r="C14" s="99"/>
      <c r="D14" s="100"/>
      <c r="E14" s="117"/>
      <c r="F14" s="117"/>
      <c r="G14" s="117"/>
      <c r="H14" s="100"/>
      <c r="I14" s="38"/>
      <c r="J14" s="38"/>
      <c r="K14" s="117"/>
      <c r="L14" s="100"/>
      <c r="M14" s="118"/>
      <c r="N14" s="119"/>
      <c r="O14" s="120"/>
      <c r="P14" s="2"/>
      <c r="Q14" s="2"/>
      <c r="R14" s="3"/>
      <c r="S14" s="3"/>
      <c r="T14" s="2"/>
      <c r="U14" s="5"/>
      <c r="V14" s="6"/>
      <c r="W14" s="6"/>
      <c r="X14" s="6"/>
      <c r="Y14" s="7"/>
      <c r="Z14" s="7"/>
      <c r="AA14" s="93"/>
      <c r="AB14" s="2"/>
      <c r="AC14" s="17"/>
      <c r="AD14" s="2"/>
      <c r="AE14" s="2"/>
      <c r="AF14" s="2"/>
      <c r="AG14" s="2"/>
      <c r="AH14" s="2"/>
    </row>
    <row r="15" spans="1:34" ht="25.5" customHeight="1" thickBot="1">
      <c r="A15" s="2"/>
      <c r="B15" s="2"/>
      <c r="C15" s="99"/>
      <c r="D15" s="100"/>
      <c r="E15" s="100"/>
      <c r="F15" s="100"/>
      <c r="G15" s="100"/>
      <c r="H15" s="100"/>
      <c r="I15" s="121"/>
      <c r="J15" s="808" t="str">
        <f>IF(E16="表示不可","",IF(IF(ISERROR(VLOOKUP(E16,(初期設定!D31):(初期設定!G106),4,0)),"",VLOOKUP(E16,(初期設定!D31):(初期設定!G106),4,0))=(初期設定!$D$7),"（前日準備を含む）担当校です。",""))</f>
        <v/>
      </c>
      <c r="K15" s="809"/>
      <c r="L15" s="100"/>
      <c r="M15" s="118"/>
      <c r="N15" s="119"/>
      <c r="O15" s="122"/>
      <c r="P15" s="2"/>
      <c r="Q15" s="2"/>
      <c r="R15" s="3"/>
      <c r="S15" s="3"/>
      <c r="T15" s="2"/>
      <c r="U15" s="5"/>
      <c r="V15" s="6"/>
      <c r="W15" s="6"/>
      <c r="X15" s="6"/>
      <c r="Y15" s="7"/>
      <c r="Z15" s="7"/>
      <c r="AA15" s="93"/>
      <c r="AB15" s="2"/>
      <c r="AC15" s="17"/>
      <c r="AD15" s="2"/>
      <c r="AE15" s="2"/>
      <c r="AF15" s="2"/>
      <c r="AG15" s="2"/>
      <c r="AH15" s="2"/>
    </row>
    <row r="16" spans="1:34" ht="6" customHeight="1" thickBot="1">
      <c r="A16" s="2"/>
      <c r="B16" s="2"/>
      <c r="C16" s="99"/>
      <c r="D16" s="100"/>
      <c r="E16" s="812" t="str">
        <f>IF($E$29=TRUE,(Ⅰ!C9),"表示不可")</f>
        <v>表示不可</v>
      </c>
      <c r="F16" s="813"/>
      <c r="G16" s="814"/>
      <c r="H16" s="100"/>
      <c r="I16" s="121"/>
      <c r="J16" s="810"/>
      <c r="K16" s="811"/>
      <c r="L16" s="100"/>
      <c r="M16" s="118"/>
      <c r="N16" s="119"/>
      <c r="O16" s="122"/>
      <c r="P16" s="2"/>
      <c r="Q16" s="2"/>
      <c r="R16" s="3"/>
      <c r="S16" s="3"/>
      <c r="T16" s="2"/>
      <c r="U16" s="5"/>
      <c r="V16" s="6"/>
      <c r="W16" s="6"/>
      <c r="X16" s="6"/>
      <c r="Y16" s="7"/>
      <c r="Z16" s="7"/>
      <c r="AA16" s="93"/>
      <c r="AB16" s="2"/>
      <c r="AC16" s="17"/>
      <c r="AD16" s="2"/>
      <c r="AE16" s="2"/>
      <c r="AF16" s="2"/>
      <c r="AG16" s="2"/>
      <c r="AH16" s="2"/>
    </row>
    <row r="17" spans="1:34" ht="24.75" customHeight="1" thickBot="1">
      <c r="A17" s="2"/>
      <c r="B17" s="2"/>
      <c r="C17" s="99"/>
      <c r="D17" s="100"/>
      <c r="E17" s="815"/>
      <c r="F17" s="816"/>
      <c r="G17" s="817"/>
      <c r="H17" s="100"/>
      <c r="I17" s="123" t="s">
        <v>293</v>
      </c>
      <c r="J17" s="100"/>
      <c r="K17" s="100"/>
      <c r="L17" s="100"/>
      <c r="M17" s="118"/>
      <c r="N17" s="119"/>
      <c r="O17" s="122"/>
      <c r="P17" s="2"/>
      <c r="Q17" s="2"/>
      <c r="R17" s="3"/>
      <c r="S17" s="3"/>
      <c r="T17" s="2"/>
      <c r="U17" s="5"/>
      <c r="V17" s="6"/>
      <c r="W17" s="6"/>
      <c r="X17" s="6"/>
      <c r="Y17" s="7"/>
      <c r="Z17" s="7"/>
      <c r="AA17" s="93"/>
      <c r="AB17" s="2"/>
      <c r="AC17" s="17"/>
      <c r="AD17" s="2"/>
      <c r="AE17" s="2"/>
      <c r="AF17" s="2"/>
      <c r="AG17" s="2"/>
      <c r="AH17" s="2"/>
    </row>
    <row r="18" spans="1:34" ht="6" customHeight="1" thickBot="1">
      <c r="A18" s="2"/>
      <c r="B18" s="2"/>
      <c r="C18" s="99"/>
      <c r="D18" s="100"/>
      <c r="E18" s="818"/>
      <c r="F18" s="819"/>
      <c r="G18" s="820"/>
      <c r="H18" s="100"/>
      <c r="I18" s="100"/>
      <c r="J18" s="821" t="str">
        <f>IF(E16="表示不可","",(IF(IF(ISERROR(VLOOKUP(E16,(初期設定!D31):(初期設定!G106),4,0)),"",VLOOKUP(E16,(初期設定!D31):(初期設定!G106),4,0))=(初期設定!$D$7),"","担当校ではありません。")))</f>
        <v/>
      </c>
      <c r="K18" s="822"/>
      <c r="L18" s="100"/>
      <c r="M18" s="118"/>
      <c r="N18" s="119"/>
      <c r="O18" s="122"/>
      <c r="P18" s="2"/>
      <c r="Q18" s="2"/>
      <c r="R18" s="3"/>
      <c r="S18" s="3"/>
      <c r="T18" s="2"/>
      <c r="U18" s="5"/>
      <c r="V18" s="6"/>
      <c r="W18" s="6"/>
      <c r="X18" s="6"/>
      <c r="Y18" s="7"/>
      <c r="Z18" s="7"/>
      <c r="AA18" s="93"/>
      <c r="AB18" s="2"/>
      <c r="AC18" s="17"/>
      <c r="AD18" s="2"/>
      <c r="AE18" s="2"/>
      <c r="AF18" s="2"/>
      <c r="AG18" s="2"/>
      <c r="AH18" s="2"/>
    </row>
    <row r="19" spans="1:34" ht="25.5" customHeight="1" thickBot="1">
      <c r="A19" s="2"/>
      <c r="B19" s="2"/>
      <c r="C19" s="99"/>
      <c r="D19" s="100"/>
      <c r="E19" s="100"/>
      <c r="F19" s="100"/>
      <c r="G19" s="100"/>
      <c r="H19" s="100"/>
      <c r="I19" s="100"/>
      <c r="J19" s="823"/>
      <c r="K19" s="824"/>
      <c r="L19" s="100"/>
      <c r="M19" s="118"/>
      <c r="N19" s="5"/>
      <c r="O19" s="2"/>
      <c r="P19" s="2"/>
      <c r="Q19" s="2"/>
      <c r="R19" s="3"/>
      <c r="S19" s="3"/>
      <c r="T19" s="2"/>
      <c r="U19" s="5"/>
      <c r="V19" s="6"/>
      <c r="W19" s="6"/>
      <c r="X19" s="6"/>
      <c r="Y19" s="7"/>
      <c r="Z19" s="7"/>
      <c r="AA19" s="93"/>
      <c r="AB19" s="2"/>
      <c r="AC19" s="17"/>
      <c r="AD19" s="2"/>
      <c r="AE19" s="2"/>
      <c r="AF19" s="2"/>
      <c r="AG19" s="2"/>
      <c r="AH19" s="2"/>
    </row>
    <row r="20" spans="1:34" ht="7.5" customHeight="1" thickBot="1">
      <c r="A20" s="2"/>
      <c r="B20" s="2"/>
      <c r="C20" s="124"/>
      <c r="D20" s="125"/>
      <c r="E20" s="125"/>
      <c r="F20" s="125"/>
      <c r="G20" s="125"/>
      <c r="H20" s="125"/>
      <c r="I20" s="125"/>
      <c r="J20" s="125"/>
      <c r="K20" s="125"/>
      <c r="L20" s="125"/>
      <c r="M20" s="118"/>
      <c r="N20" s="5"/>
      <c r="O20" s="2"/>
      <c r="P20" s="2"/>
      <c r="Q20" s="2"/>
      <c r="R20" s="3"/>
      <c r="S20" s="3"/>
      <c r="T20" s="2"/>
      <c r="U20" s="5"/>
      <c r="V20" s="6"/>
      <c r="W20" s="6"/>
      <c r="X20" s="6"/>
      <c r="Y20" s="7"/>
      <c r="Z20" s="7"/>
      <c r="AA20" s="2"/>
      <c r="AB20" s="2"/>
      <c r="AC20" s="17"/>
      <c r="AD20" s="2"/>
      <c r="AE20" s="2"/>
      <c r="AF20" s="2"/>
      <c r="AG20" s="2"/>
      <c r="AH20" s="2"/>
    </row>
    <row r="21" spans="1:34" ht="13.5" customHeight="1" thickTop="1">
      <c r="A21" s="2"/>
      <c r="B21" s="2"/>
      <c r="C21" s="2"/>
      <c r="D21" s="2"/>
      <c r="E21" s="2"/>
      <c r="F21" s="2"/>
      <c r="G21" s="2"/>
      <c r="H21" s="2"/>
      <c r="I21" s="2"/>
      <c r="J21" s="2"/>
      <c r="K21" s="3"/>
      <c r="L21" s="3"/>
      <c r="M21" s="2"/>
      <c r="N21" s="5"/>
      <c r="O21" s="2"/>
      <c r="P21" s="2"/>
      <c r="Q21" s="2"/>
      <c r="R21" s="3"/>
      <c r="S21" s="3"/>
      <c r="T21" s="2"/>
      <c r="U21" s="5"/>
      <c r="V21" s="6"/>
      <c r="W21" s="6"/>
      <c r="X21" s="6"/>
      <c r="Y21" s="7"/>
      <c r="Z21" s="7"/>
      <c r="AA21" s="2"/>
      <c r="AB21" s="2"/>
      <c r="AC21" s="17"/>
      <c r="AD21" s="2"/>
      <c r="AE21" s="2"/>
      <c r="AF21" s="2"/>
      <c r="AG21" s="2"/>
      <c r="AH21" s="2"/>
    </row>
    <row r="22" spans="1:34" ht="18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791" t="s">
        <v>294</v>
      </c>
      <c r="N22" s="792"/>
      <c r="O22" s="792"/>
      <c r="P22" s="792"/>
      <c r="Q22" s="792"/>
      <c r="R22" s="792"/>
      <c r="S22" s="792"/>
      <c r="T22" s="792"/>
      <c r="U22" s="793"/>
      <c r="V22" s="6"/>
      <c r="W22" s="6"/>
      <c r="X22" s="6"/>
      <c r="Y22" s="7"/>
      <c r="Z22" s="7"/>
      <c r="AA22" s="2"/>
      <c r="AB22" s="2"/>
      <c r="AC22" s="17"/>
      <c r="AD22" s="2"/>
      <c r="AE22" s="2"/>
      <c r="AF22" s="2"/>
      <c r="AG22" s="2"/>
      <c r="AH22" s="2"/>
    </row>
    <row r="23" spans="1:34" ht="9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126"/>
      <c r="N23" s="126"/>
      <c r="O23" s="126"/>
      <c r="P23" s="2"/>
      <c r="Q23" s="2"/>
      <c r="R23" s="3"/>
      <c r="S23" s="3"/>
      <c r="T23" s="2"/>
      <c r="U23" s="5"/>
      <c r="V23" s="6"/>
      <c r="W23" s="6"/>
      <c r="X23" s="6"/>
      <c r="Y23" s="7"/>
      <c r="Z23" s="7"/>
      <c r="AA23" s="2"/>
      <c r="AB23" s="2"/>
      <c r="AC23" s="17"/>
      <c r="AD23" s="2"/>
      <c r="AE23" s="2"/>
      <c r="AF23" s="2"/>
      <c r="AG23" s="2"/>
      <c r="AH23" s="2"/>
    </row>
    <row r="24" spans="1:34" ht="9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3"/>
      <c r="S24" s="3"/>
      <c r="T24" s="2"/>
      <c r="U24" s="5"/>
      <c r="V24" s="6"/>
      <c r="W24" s="6"/>
      <c r="X24" s="6"/>
      <c r="Y24" s="7"/>
      <c r="Z24" s="7"/>
      <c r="AA24" s="2"/>
      <c r="AB24" s="2"/>
      <c r="AC24" s="17"/>
      <c r="AD24" s="2"/>
      <c r="AE24" s="2"/>
      <c r="AF24" s="2"/>
      <c r="AG24" s="2"/>
      <c r="AH24" s="2"/>
    </row>
    <row r="25" spans="1:34" ht="9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5"/>
      <c r="O25" s="2"/>
      <c r="P25" s="2"/>
      <c r="Q25" s="2"/>
      <c r="R25" s="3"/>
      <c r="S25" s="3"/>
      <c r="T25" s="2"/>
      <c r="U25" s="5"/>
      <c r="V25" s="6"/>
      <c r="W25" s="6"/>
      <c r="X25" s="6"/>
      <c r="Y25" s="7"/>
      <c r="Z25" s="7"/>
      <c r="AA25" s="2"/>
      <c r="AB25" s="2"/>
      <c r="AC25" s="17"/>
      <c r="AD25" s="2"/>
      <c r="AE25" s="2"/>
      <c r="AF25" s="2"/>
      <c r="AG25" s="2"/>
      <c r="AH25" s="2"/>
    </row>
    <row r="26" spans="1:34" ht="2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5"/>
      <c r="O26" s="2"/>
      <c r="P26" s="2"/>
      <c r="Q26" s="2"/>
      <c r="R26" s="3"/>
      <c r="S26" s="3"/>
      <c r="T26" s="2"/>
      <c r="U26" s="5"/>
      <c r="V26" s="6"/>
      <c r="W26" s="6"/>
      <c r="X26" s="6"/>
      <c r="Y26" s="7"/>
      <c r="Z26" s="7"/>
      <c r="AA26" s="2"/>
      <c r="AB26" s="2"/>
      <c r="AC26" s="17"/>
      <c r="AD26" s="2"/>
      <c r="AE26" s="2"/>
      <c r="AF26" s="2"/>
      <c r="AG26" s="2"/>
      <c r="AH26" s="2"/>
    </row>
    <row r="27" spans="1:3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5"/>
      <c r="O27" s="2"/>
      <c r="P27" s="2"/>
      <c r="Q27" s="2"/>
      <c r="R27" s="3"/>
      <c r="S27" s="3"/>
      <c r="T27" s="2"/>
      <c r="U27" s="5"/>
      <c r="V27" s="6"/>
      <c r="W27" s="6"/>
      <c r="X27" s="6"/>
      <c r="Y27" s="7"/>
      <c r="Z27" s="7"/>
      <c r="AA27" s="2"/>
      <c r="AB27" s="2"/>
      <c r="AC27" s="17"/>
      <c r="AD27" s="2"/>
      <c r="AE27" s="2"/>
      <c r="AF27" s="2"/>
      <c r="AG27" s="2"/>
      <c r="AH27" s="2"/>
    </row>
    <row r="28" spans="1:3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5"/>
      <c r="O28" s="2"/>
      <c r="P28" s="2"/>
      <c r="Q28" s="2"/>
      <c r="R28" s="3"/>
      <c r="S28" s="3"/>
      <c r="T28" s="2"/>
      <c r="U28" s="5"/>
      <c r="V28" s="6"/>
      <c r="W28" s="6"/>
      <c r="X28" s="6"/>
      <c r="Y28" s="7"/>
      <c r="Z28" s="7"/>
      <c r="AA28" s="2"/>
      <c r="AB28" s="2"/>
      <c r="AC28" s="17"/>
      <c r="AD28" s="2"/>
      <c r="AE28" s="2"/>
      <c r="AF28" s="2"/>
      <c r="AG28" s="2"/>
      <c r="AH28" s="2"/>
    </row>
    <row r="29" spans="1:34">
      <c r="A29" s="2"/>
      <c r="B29" s="2"/>
      <c r="C29" s="2"/>
      <c r="D29" s="2"/>
      <c r="E29" s="2" t="b">
        <v>0</v>
      </c>
      <c r="F29" s="2"/>
      <c r="G29" s="2"/>
      <c r="H29" s="2"/>
      <c r="I29" s="2"/>
      <c r="J29" s="2"/>
      <c r="K29" s="2"/>
      <c r="L29" s="2"/>
      <c r="M29" s="2"/>
      <c r="N29" s="5"/>
      <c r="O29" s="2"/>
      <c r="P29" s="2"/>
      <c r="Q29" s="2"/>
      <c r="R29" s="3"/>
      <c r="S29" s="3"/>
      <c r="T29" s="2"/>
      <c r="U29" s="5"/>
      <c r="V29" s="6"/>
      <c r="W29" s="6"/>
      <c r="X29" s="6"/>
      <c r="Y29" s="7"/>
      <c r="Z29" s="7"/>
      <c r="AA29" s="2"/>
      <c r="AB29" s="2"/>
      <c r="AC29" s="17"/>
      <c r="AD29" s="2"/>
      <c r="AE29" s="2"/>
      <c r="AF29" s="2"/>
      <c r="AG29" s="2"/>
      <c r="AH29" s="2"/>
    </row>
    <row r="30" spans="1:3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5"/>
      <c r="O30" s="2"/>
      <c r="P30" s="2"/>
      <c r="Q30" s="2"/>
      <c r="R30" s="3"/>
      <c r="S30" s="3"/>
      <c r="T30" s="2"/>
      <c r="U30" s="5"/>
      <c r="V30" s="6"/>
      <c r="W30" s="6"/>
      <c r="X30" s="6"/>
      <c r="Y30" s="7"/>
      <c r="Z30" s="7"/>
      <c r="AA30" s="2"/>
      <c r="AB30" s="2"/>
      <c r="AC30" s="17"/>
      <c r="AD30" s="2"/>
      <c r="AE30" s="2"/>
      <c r="AF30" s="2"/>
      <c r="AG30" s="2"/>
      <c r="AH30" s="2"/>
    </row>
    <row r="31" spans="1:3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5"/>
      <c r="O31" s="2"/>
      <c r="P31" s="2"/>
      <c r="Q31" s="2"/>
      <c r="R31" s="3"/>
      <c r="S31" s="3"/>
      <c r="T31" s="2"/>
      <c r="U31" s="5"/>
      <c r="V31" s="6"/>
      <c r="W31" s="6"/>
      <c r="X31" s="6"/>
      <c r="Y31" s="7"/>
      <c r="Z31" s="7"/>
      <c r="AA31" s="93"/>
      <c r="AB31" s="2"/>
      <c r="AC31" s="17"/>
      <c r="AD31" s="2"/>
      <c r="AE31" s="2"/>
      <c r="AF31" s="2"/>
      <c r="AG31" s="2"/>
      <c r="AH31" s="2"/>
    </row>
    <row r="32" spans="1:3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5"/>
      <c r="O32" s="2"/>
      <c r="P32" s="2"/>
      <c r="Q32" s="2"/>
      <c r="R32" s="3"/>
      <c r="S32" s="3"/>
      <c r="T32" s="2"/>
      <c r="U32" s="5"/>
      <c r="V32" s="6"/>
      <c r="W32" s="6"/>
      <c r="X32" s="6"/>
      <c r="Y32" s="7"/>
      <c r="Z32" s="7"/>
      <c r="AA32" s="2"/>
      <c r="AB32" s="2"/>
      <c r="AC32" s="17"/>
      <c r="AD32" s="2"/>
      <c r="AE32" s="2"/>
      <c r="AF32" s="2"/>
      <c r="AG32" s="2"/>
      <c r="AH32" s="2"/>
    </row>
    <row r="33" spans="1:3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5"/>
      <c r="O33" s="2"/>
      <c r="P33" s="2"/>
      <c r="Q33" s="2"/>
      <c r="R33" s="3"/>
      <c r="S33" s="3"/>
      <c r="T33" s="2"/>
      <c r="U33" s="5"/>
      <c r="V33" s="6"/>
      <c r="W33" s="6"/>
      <c r="X33" s="6"/>
      <c r="Y33" s="7"/>
      <c r="Z33" s="7"/>
      <c r="AA33" s="2"/>
      <c r="AB33" s="2"/>
      <c r="AC33" s="17"/>
      <c r="AD33" s="2"/>
      <c r="AE33" s="2"/>
      <c r="AF33" s="2"/>
      <c r="AG33" s="2"/>
      <c r="AH33" s="2"/>
    </row>
    <row r="34" spans="1: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5"/>
      <c r="O34" s="2"/>
      <c r="P34" s="2"/>
      <c r="Q34" s="2"/>
      <c r="R34" s="3"/>
      <c r="S34" s="3"/>
      <c r="T34" s="2"/>
      <c r="U34" s="5"/>
      <c r="V34" s="6"/>
      <c r="W34" s="6"/>
      <c r="X34" s="6"/>
      <c r="Y34" s="7"/>
      <c r="Z34" s="7"/>
      <c r="AA34" s="2"/>
      <c r="AB34" s="2"/>
      <c r="AC34" s="17"/>
      <c r="AD34" s="2"/>
      <c r="AE34" s="2"/>
      <c r="AF34" s="2"/>
      <c r="AG34" s="2"/>
      <c r="AH34" s="2"/>
    </row>
    <row r="35" spans="1:3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5"/>
      <c r="O35" s="2"/>
      <c r="P35" s="2"/>
      <c r="Q35" s="2"/>
      <c r="R35" s="3"/>
      <c r="S35" s="3"/>
      <c r="T35" s="2"/>
      <c r="U35" s="5"/>
      <c r="V35" s="6"/>
      <c r="W35" s="6"/>
      <c r="X35" s="6"/>
      <c r="Y35" s="7"/>
      <c r="Z35" s="7"/>
      <c r="AA35" s="2"/>
      <c r="AB35" s="2"/>
      <c r="AC35" s="17"/>
      <c r="AD35" s="2"/>
      <c r="AE35" s="2"/>
      <c r="AF35" s="2"/>
      <c r="AG35" s="2"/>
      <c r="AH35" s="2"/>
    </row>
    <row r="36" spans="1:3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5"/>
      <c r="O36" s="2"/>
      <c r="P36" s="2"/>
      <c r="Q36" s="2"/>
      <c r="R36" s="3"/>
      <c r="S36" s="3"/>
      <c r="T36" s="2"/>
      <c r="U36" s="5"/>
      <c r="V36" s="6"/>
      <c r="W36" s="6"/>
      <c r="X36" s="6"/>
      <c r="Y36" s="7"/>
      <c r="Z36" s="7"/>
      <c r="AA36" s="2"/>
      <c r="AB36" s="2"/>
      <c r="AC36" s="17"/>
      <c r="AD36" s="2"/>
      <c r="AE36" s="2"/>
      <c r="AF36" s="2"/>
      <c r="AG36" s="2"/>
      <c r="AH36" s="2"/>
    </row>
    <row r="37" spans="1:3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5"/>
      <c r="O37" s="2"/>
      <c r="P37" s="2"/>
      <c r="Q37" s="2"/>
      <c r="R37" s="3"/>
      <c r="S37" s="3"/>
      <c r="T37" s="2"/>
      <c r="U37" s="5"/>
      <c r="V37" s="6"/>
      <c r="W37" s="6"/>
      <c r="X37" s="6"/>
      <c r="Y37" s="7"/>
      <c r="Z37" s="7"/>
      <c r="AA37" s="2"/>
      <c r="AB37" s="2"/>
      <c r="AC37" s="17"/>
      <c r="AD37" s="2"/>
      <c r="AE37" s="2"/>
      <c r="AF37" s="2"/>
      <c r="AG37" s="2"/>
      <c r="AH37" s="2"/>
    </row>
    <row r="38" spans="1:3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5"/>
      <c r="O38" s="2"/>
      <c r="P38" s="2"/>
      <c r="Q38" s="2"/>
      <c r="R38" s="3"/>
      <c r="S38" s="3"/>
      <c r="T38" s="2"/>
      <c r="U38" s="5"/>
      <c r="V38" s="6"/>
      <c r="W38" s="6"/>
      <c r="X38" s="6"/>
      <c r="Y38" s="7"/>
      <c r="Z38" s="7"/>
      <c r="AA38" s="2"/>
      <c r="AB38" s="2"/>
      <c r="AC38" s="17"/>
      <c r="AD38" s="2"/>
      <c r="AE38" s="2"/>
      <c r="AF38" s="2"/>
      <c r="AG38" s="2"/>
      <c r="AH38" s="2"/>
    </row>
    <row r="39" spans="1:3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5"/>
      <c r="O39" s="2"/>
      <c r="P39" s="2"/>
      <c r="Q39" s="2"/>
      <c r="R39" s="3"/>
      <c r="S39" s="3"/>
      <c r="T39" s="2"/>
      <c r="U39" s="5"/>
      <c r="V39" s="6"/>
      <c r="W39" s="6"/>
      <c r="X39" s="6"/>
      <c r="Y39" s="7"/>
      <c r="Z39" s="7"/>
      <c r="AA39" s="2"/>
      <c r="AB39" s="2"/>
      <c r="AC39" s="17"/>
      <c r="AD39" s="2"/>
      <c r="AE39" s="2"/>
      <c r="AF39" s="2"/>
      <c r="AG39" s="2"/>
      <c r="AH39" s="2"/>
    </row>
    <row r="40" spans="1:3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5"/>
      <c r="O40" s="2"/>
      <c r="P40" s="2"/>
      <c r="Q40" s="2"/>
      <c r="R40" s="3"/>
      <c r="S40" s="3"/>
      <c r="T40" s="2"/>
      <c r="U40" s="5"/>
      <c r="V40" s="6"/>
      <c r="W40" s="6"/>
      <c r="X40" s="6"/>
      <c r="Y40" s="7"/>
      <c r="Z40" s="7"/>
      <c r="AA40" s="2"/>
      <c r="AB40" s="2"/>
      <c r="AC40" s="17"/>
      <c r="AD40" s="2"/>
      <c r="AE40" s="2"/>
      <c r="AF40" s="2"/>
      <c r="AG40" s="2"/>
      <c r="AH40" s="2"/>
    </row>
    <row r="41" spans="1:3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5"/>
      <c r="O41" s="2"/>
      <c r="P41" s="2"/>
      <c r="Q41" s="2"/>
      <c r="R41" s="3"/>
      <c r="S41" s="3"/>
      <c r="T41" s="2"/>
      <c r="U41" s="5"/>
      <c r="V41" s="6"/>
      <c r="W41" s="6"/>
      <c r="X41" s="6"/>
      <c r="Y41" s="7"/>
      <c r="Z41" s="7"/>
      <c r="AA41" s="2"/>
      <c r="AB41" s="2"/>
      <c r="AC41" s="17"/>
      <c r="AD41" s="2"/>
      <c r="AE41" s="2"/>
      <c r="AF41" s="2"/>
      <c r="AG41" s="2"/>
      <c r="AH41" s="2"/>
    </row>
    <row r="42" spans="1:3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5"/>
      <c r="O42" s="2"/>
      <c r="P42" s="2"/>
      <c r="Q42" s="2"/>
      <c r="R42" s="3"/>
      <c r="S42" s="3"/>
      <c r="T42" s="2"/>
      <c r="U42" s="5"/>
      <c r="V42" s="6"/>
      <c r="W42" s="6"/>
      <c r="X42" s="6"/>
      <c r="Y42" s="7"/>
      <c r="Z42" s="7"/>
      <c r="AA42" s="2"/>
      <c r="AB42" s="2"/>
      <c r="AC42" s="17"/>
      <c r="AD42" s="2"/>
      <c r="AE42" s="2"/>
      <c r="AF42" s="2"/>
      <c r="AG42" s="2"/>
      <c r="AH42" s="2"/>
    </row>
    <row r="43" spans="1:3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5"/>
      <c r="O43" s="2"/>
      <c r="P43" s="2"/>
      <c r="Q43" s="2"/>
      <c r="R43" s="3"/>
      <c r="S43" s="3"/>
      <c r="T43" s="2"/>
      <c r="U43" s="5"/>
      <c r="V43" s="6"/>
      <c r="W43" s="6"/>
      <c r="X43" s="6"/>
      <c r="Y43" s="7"/>
      <c r="Z43" s="7"/>
      <c r="AA43" s="2"/>
      <c r="AB43" s="2"/>
      <c r="AC43" s="17"/>
      <c r="AD43" s="2"/>
      <c r="AE43" s="2"/>
      <c r="AF43" s="2"/>
      <c r="AG43" s="2"/>
      <c r="AH43" s="2"/>
    </row>
    <row r="44" spans="1:3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5"/>
      <c r="O44" s="2"/>
      <c r="P44" s="2"/>
      <c r="Q44" s="2"/>
      <c r="R44" s="3"/>
      <c r="S44" s="3"/>
      <c r="T44" s="2"/>
      <c r="U44" s="5"/>
      <c r="V44" s="6"/>
      <c r="W44" s="6"/>
      <c r="X44" s="6"/>
      <c r="Y44" s="7"/>
      <c r="Z44" s="7"/>
      <c r="AA44" s="2"/>
      <c r="AB44" s="2"/>
      <c r="AC44" s="17"/>
      <c r="AD44" s="2"/>
      <c r="AE44" s="2"/>
      <c r="AF44" s="2"/>
      <c r="AG44" s="2"/>
      <c r="AH44" s="2"/>
    </row>
    <row r="45" spans="1:3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5"/>
      <c r="O45" s="2"/>
      <c r="P45" s="2"/>
      <c r="Q45" s="2"/>
      <c r="R45" s="3"/>
      <c r="S45" s="3"/>
      <c r="T45" s="2"/>
      <c r="U45" s="5"/>
      <c r="V45" s="6"/>
      <c r="W45" s="6"/>
      <c r="X45" s="6"/>
      <c r="Y45" s="7"/>
      <c r="Z45" s="7"/>
      <c r="AA45" s="2"/>
      <c r="AB45" s="2"/>
      <c r="AC45" s="17"/>
      <c r="AD45" s="2"/>
      <c r="AE45" s="2"/>
      <c r="AF45" s="2"/>
      <c r="AG45" s="2"/>
      <c r="AH45" s="2"/>
    </row>
    <row r="46" spans="1:3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5"/>
      <c r="O46" s="2"/>
      <c r="P46" s="2"/>
      <c r="Q46" s="2"/>
      <c r="R46" s="3"/>
      <c r="S46" s="3"/>
      <c r="T46" s="2"/>
      <c r="U46" s="5"/>
      <c r="V46" s="6"/>
      <c r="W46" s="6"/>
      <c r="X46" s="6"/>
      <c r="Y46" s="7"/>
      <c r="Z46" s="7"/>
      <c r="AA46" s="2"/>
      <c r="AB46" s="2"/>
      <c r="AC46" s="17"/>
      <c r="AD46" s="2"/>
      <c r="AE46" s="2"/>
      <c r="AF46" s="2"/>
      <c r="AG46" s="2"/>
      <c r="AH46" s="2"/>
    </row>
    <row r="47" spans="1:3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5"/>
      <c r="O47" s="2"/>
      <c r="P47" s="2"/>
      <c r="Q47" s="2"/>
      <c r="R47" s="3"/>
      <c r="S47" s="3"/>
      <c r="T47" s="2"/>
      <c r="U47" s="5"/>
      <c r="V47" s="6"/>
      <c r="W47" s="6"/>
      <c r="X47" s="6"/>
      <c r="Y47" s="7"/>
      <c r="Z47" s="7"/>
      <c r="AA47" s="2"/>
      <c r="AB47" s="2"/>
      <c r="AC47" s="17"/>
      <c r="AD47" s="2"/>
      <c r="AE47" s="2"/>
      <c r="AF47" s="2"/>
      <c r="AG47" s="2"/>
      <c r="AH47" s="2"/>
    </row>
    <row r="48" spans="1:3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5"/>
      <c r="O48" s="2"/>
      <c r="P48" s="2"/>
      <c r="Q48" s="2"/>
      <c r="R48" s="3"/>
      <c r="S48" s="3"/>
      <c r="T48" s="2"/>
      <c r="U48" s="5"/>
      <c r="V48" s="6"/>
      <c r="W48" s="6"/>
      <c r="X48" s="6"/>
      <c r="Y48" s="7"/>
      <c r="Z48" s="7"/>
      <c r="AA48" s="2"/>
      <c r="AB48" s="2"/>
      <c r="AC48" s="17"/>
      <c r="AD48" s="2"/>
      <c r="AE48" s="2"/>
      <c r="AF48" s="2"/>
      <c r="AG48" s="2"/>
      <c r="AH48" s="2"/>
    </row>
    <row r="49" spans="1:3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5"/>
      <c r="O49" s="2"/>
      <c r="P49" s="2"/>
      <c r="Q49" s="2"/>
      <c r="R49" s="3"/>
      <c r="S49" s="3"/>
      <c r="T49" s="2"/>
      <c r="U49" s="5"/>
      <c r="V49" s="6"/>
      <c r="W49" s="6"/>
      <c r="X49" s="6"/>
      <c r="Y49" s="7"/>
      <c r="Z49" s="7"/>
      <c r="AA49" s="2"/>
      <c r="AB49" s="2"/>
      <c r="AC49" s="17"/>
      <c r="AD49" s="2"/>
      <c r="AE49" s="2"/>
      <c r="AF49" s="2"/>
      <c r="AG49" s="2"/>
      <c r="AH49" s="2"/>
    </row>
    <row r="50" spans="1:3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5"/>
      <c r="O50" s="2"/>
      <c r="P50" s="2"/>
      <c r="Q50" s="2"/>
      <c r="R50" s="3"/>
      <c r="S50" s="3"/>
      <c r="T50" s="2"/>
      <c r="U50" s="5"/>
      <c r="V50" s="6"/>
      <c r="W50" s="6"/>
      <c r="X50" s="6"/>
      <c r="Y50" s="7"/>
      <c r="Z50" s="7"/>
      <c r="AA50" s="2"/>
      <c r="AB50" s="2"/>
      <c r="AC50" s="17"/>
      <c r="AD50" s="2"/>
      <c r="AE50" s="2"/>
      <c r="AF50" s="2"/>
      <c r="AG50" s="2"/>
      <c r="AH50" s="2"/>
    </row>
    <row r="51" spans="1:3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5"/>
      <c r="O51" s="2"/>
      <c r="P51" s="2"/>
      <c r="Q51" s="2"/>
      <c r="R51" s="3"/>
      <c r="S51" s="3"/>
      <c r="T51" s="2"/>
      <c r="U51" s="5"/>
      <c r="V51" s="6"/>
      <c r="W51" s="6"/>
      <c r="X51" s="6"/>
      <c r="Y51" s="7"/>
      <c r="Z51" s="7"/>
      <c r="AA51" s="2"/>
      <c r="AB51" s="2"/>
      <c r="AC51" s="17"/>
      <c r="AD51" s="2"/>
      <c r="AE51" s="2"/>
      <c r="AF51" s="2"/>
      <c r="AG51" s="2"/>
      <c r="AH51" s="2"/>
    </row>
    <row r="52" spans="1:3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5"/>
      <c r="O52" s="2"/>
      <c r="P52" s="2"/>
      <c r="Q52" s="2"/>
      <c r="R52" s="3"/>
      <c r="S52" s="3"/>
      <c r="T52" s="2"/>
      <c r="U52" s="5"/>
      <c r="V52" s="6"/>
      <c r="W52" s="6"/>
      <c r="X52" s="6"/>
      <c r="Y52" s="7"/>
      <c r="Z52" s="7"/>
      <c r="AA52" s="2"/>
      <c r="AB52" s="2"/>
      <c r="AC52" s="17"/>
      <c r="AD52" s="2"/>
      <c r="AE52" s="2"/>
      <c r="AF52" s="2"/>
      <c r="AG52" s="2"/>
      <c r="AH52" s="2"/>
    </row>
    <row r="53" spans="1:3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5"/>
      <c r="O53" s="2"/>
      <c r="P53" s="2"/>
      <c r="Q53" s="2"/>
      <c r="R53" s="3"/>
      <c r="S53" s="3"/>
      <c r="T53" s="2"/>
      <c r="U53" s="5"/>
      <c r="V53" s="6"/>
      <c r="W53" s="6"/>
      <c r="X53" s="6"/>
      <c r="Y53" s="7"/>
      <c r="Z53" s="7"/>
      <c r="AA53" s="2"/>
      <c r="AB53" s="2"/>
      <c r="AC53" s="17"/>
      <c r="AD53" s="2"/>
      <c r="AE53" s="2"/>
      <c r="AF53" s="2"/>
      <c r="AG53" s="2"/>
      <c r="AH53" s="2"/>
    </row>
    <row r="54" spans="1:3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5"/>
      <c r="O54" s="2"/>
      <c r="P54" s="2"/>
      <c r="Q54" s="2"/>
      <c r="R54" s="3"/>
      <c r="S54" s="3"/>
      <c r="T54" s="2"/>
      <c r="U54" s="5"/>
      <c r="V54" s="6"/>
      <c r="W54" s="6"/>
      <c r="X54" s="6"/>
      <c r="Y54" s="7"/>
      <c r="Z54" s="7"/>
      <c r="AA54" s="2"/>
      <c r="AB54" s="2"/>
      <c r="AC54" s="17"/>
      <c r="AD54" s="2"/>
      <c r="AE54" s="2"/>
      <c r="AF54" s="2"/>
      <c r="AG54" s="2"/>
      <c r="AH54" s="2"/>
    </row>
    <row r="55" spans="1:3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5"/>
      <c r="O55" s="2"/>
      <c r="P55" s="2"/>
      <c r="Q55" s="2"/>
      <c r="R55" s="3"/>
      <c r="S55" s="3"/>
      <c r="T55" s="2"/>
      <c r="U55" s="5"/>
      <c r="V55" s="6"/>
      <c r="W55" s="6"/>
      <c r="X55" s="6"/>
      <c r="Y55" s="7"/>
      <c r="Z55" s="7"/>
      <c r="AA55" s="2"/>
      <c r="AB55" s="2"/>
      <c r="AC55" s="17"/>
      <c r="AD55" s="2"/>
      <c r="AE55" s="2"/>
      <c r="AF55" s="2"/>
      <c r="AG55" s="2"/>
      <c r="AH55" s="2"/>
    </row>
    <row r="56" spans="1:3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5"/>
      <c r="O56" s="2"/>
      <c r="P56" s="2"/>
      <c r="Q56" s="2"/>
      <c r="R56" s="3"/>
      <c r="S56" s="3"/>
      <c r="T56" s="2"/>
      <c r="U56" s="5"/>
      <c r="V56" s="6"/>
      <c r="W56" s="6"/>
      <c r="X56" s="6"/>
      <c r="Y56" s="7"/>
      <c r="Z56" s="7"/>
      <c r="AA56" s="2"/>
      <c r="AB56" s="2"/>
      <c r="AC56" s="17"/>
      <c r="AD56" s="2"/>
      <c r="AE56" s="2"/>
      <c r="AF56" s="2"/>
      <c r="AG56" s="2"/>
      <c r="AH56" s="2"/>
    </row>
    <row r="57" spans="1:3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5"/>
      <c r="O57" s="2"/>
      <c r="P57" s="2"/>
      <c r="Q57" s="2"/>
      <c r="R57" s="3"/>
      <c r="S57" s="3"/>
      <c r="T57" s="2"/>
      <c r="U57" s="5"/>
      <c r="V57" s="6"/>
      <c r="W57" s="6"/>
      <c r="X57" s="6"/>
      <c r="Y57" s="7"/>
      <c r="Z57" s="7"/>
      <c r="AA57" s="2"/>
      <c r="AB57" s="2"/>
      <c r="AC57" s="17"/>
      <c r="AD57" s="2"/>
      <c r="AE57" s="2"/>
      <c r="AF57" s="2"/>
      <c r="AG57" s="2"/>
      <c r="AH57" s="2"/>
    </row>
    <row r="58" spans="1:3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5"/>
      <c r="O58" s="2"/>
      <c r="P58" s="2"/>
      <c r="Q58" s="2"/>
      <c r="R58" s="3"/>
      <c r="S58" s="3"/>
      <c r="T58" s="2"/>
      <c r="U58" s="5"/>
      <c r="V58" s="6"/>
      <c r="W58" s="6"/>
      <c r="X58" s="6"/>
      <c r="Y58" s="7"/>
      <c r="Z58" s="7"/>
      <c r="AA58" s="2"/>
      <c r="AB58" s="2"/>
      <c r="AC58" s="17"/>
      <c r="AD58" s="2"/>
      <c r="AE58" s="2"/>
      <c r="AF58" s="2"/>
      <c r="AG58" s="2"/>
      <c r="AH58" s="2"/>
    </row>
    <row r="59" spans="1:3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5"/>
      <c r="O59" s="2"/>
      <c r="P59" s="2"/>
      <c r="Q59" s="2"/>
      <c r="R59" s="3"/>
      <c r="S59" s="3"/>
      <c r="T59" s="2"/>
      <c r="U59" s="5"/>
      <c r="V59" s="6"/>
      <c r="W59" s="6"/>
      <c r="X59" s="6"/>
      <c r="Y59" s="7"/>
      <c r="Z59" s="7"/>
      <c r="AA59" s="2"/>
      <c r="AB59" s="2"/>
      <c r="AC59" s="17"/>
      <c r="AD59" s="2"/>
      <c r="AE59" s="2"/>
      <c r="AF59" s="2"/>
      <c r="AG59" s="2"/>
      <c r="AH59" s="2"/>
    </row>
    <row r="60" spans="1:34">
      <c r="R60"/>
      <c r="S60"/>
      <c r="U60"/>
      <c r="V60"/>
      <c r="W60"/>
      <c r="X60"/>
      <c r="Y60"/>
      <c r="Z60"/>
    </row>
    <row r="61" spans="1:34">
      <c r="R61"/>
      <c r="S61"/>
      <c r="U61"/>
      <c r="V61"/>
      <c r="W61"/>
      <c r="X61"/>
      <c r="Y61"/>
      <c r="Z61"/>
    </row>
    <row r="62" spans="1:34">
      <c r="R62"/>
      <c r="S62"/>
      <c r="U62"/>
      <c r="V62"/>
      <c r="W62"/>
      <c r="X62"/>
      <c r="Y62"/>
      <c r="Z62"/>
    </row>
    <row r="63" spans="1:34">
      <c r="R63"/>
      <c r="S63"/>
      <c r="U63"/>
      <c r="V63"/>
      <c r="W63"/>
      <c r="X63"/>
      <c r="Y63"/>
      <c r="Z63"/>
    </row>
    <row r="64" spans="1:34">
      <c r="R64"/>
      <c r="S64"/>
      <c r="U64"/>
      <c r="V64"/>
      <c r="W64"/>
      <c r="X64"/>
      <c r="Y64"/>
      <c r="Z64"/>
    </row>
    <row r="65" spans="18:26">
      <c r="R65"/>
      <c r="S65"/>
      <c r="U65"/>
      <c r="V65"/>
      <c r="W65"/>
      <c r="X65"/>
      <c r="Y65"/>
      <c r="Z65"/>
    </row>
    <row r="66" spans="18:26">
      <c r="R66"/>
      <c r="S66"/>
      <c r="U66"/>
      <c r="V66"/>
      <c r="W66"/>
      <c r="X66"/>
      <c r="Y66"/>
      <c r="Z66"/>
    </row>
    <row r="67" spans="18:26">
      <c r="R67"/>
      <c r="S67"/>
      <c r="U67"/>
      <c r="V67"/>
      <c r="W67"/>
      <c r="X67"/>
      <c r="Y67"/>
      <c r="Z67"/>
    </row>
    <row r="68" spans="18:26">
      <c r="R68"/>
      <c r="S68"/>
      <c r="U68"/>
      <c r="V68"/>
      <c r="W68"/>
      <c r="X68"/>
      <c r="Y68"/>
      <c r="Z68"/>
    </row>
    <row r="69" spans="18:26">
      <c r="R69"/>
      <c r="S69"/>
      <c r="U69"/>
      <c r="V69"/>
      <c r="W69"/>
      <c r="X69"/>
      <c r="Y69"/>
      <c r="Z69"/>
    </row>
    <row r="70" spans="18:26">
      <c r="R70"/>
      <c r="S70"/>
      <c r="U70"/>
      <c r="V70"/>
      <c r="W70"/>
      <c r="X70"/>
      <c r="Y70"/>
      <c r="Z70"/>
    </row>
    <row r="71" spans="18:26">
      <c r="R71"/>
      <c r="S71"/>
      <c r="U71"/>
      <c r="V71"/>
      <c r="W71"/>
      <c r="X71"/>
      <c r="Y71"/>
      <c r="Z71"/>
    </row>
    <row r="72" spans="18:26">
      <c r="R72"/>
      <c r="S72"/>
      <c r="U72"/>
      <c r="V72"/>
      <c r="W72"/>
      <c r="X72"/>
      <c r="Y72"/>
      <c r="Z72"/>
    </row>
    <row r="73" spans="18:26">
      <c r="R73"/>
      <c r="S73"/>
      <c r="U73"/>
      <c r="V73"/>
      <c r="W73"/>
      <c r="X73"/>
      <c r="Y73"/>
      <c r="Z73"/>
    </row>
    <row r="74" spans="18:26">
      <c r="R74"/>
      <c r="S74"/>
      <c r="U74"/>
      <c r="V74"/>
      <c r="W74"/>
      <c r="X74"/>
      <c r="Y74"/>
      <c r="Z74"/>
    </row>
    <row r="75" spans="18:26">
      <c r="R75"/>
      <c r="S75"/>
      <c r="U75"/>
      <c r="V75"/>
      <c r="W75"/>
      <c r="X75"/>
      <c r="Y75"/>
      <c r="Z75"/>
    </row>
    <row r="76" spans="18:26">
      <c r="R76"/>
      <c r="S76"/>
      <c r="U76"/>
      <c r="V76"/>
      <c r="W76"/>
      <c r="X76"/>
      <c r="Y76"/>
      <c r="Z76"/>
    </row>
    <row r="77" spans="18:26">
      <c r="R77"/>
      <c r="S77"/>
      <c r="U77"/>
      <c r="V77"/>
      <c r="W77"/>
      <c r="X77"/>
      <c r="Y77"/>
      <c r="Z77"/>
    </row>
    <row r="78" spans="18:26">
      <c r="R78"/>
      <c r="S78"/>
      <c r="U78"/>
      <c r="V78"/>
      <c r="W78"/>
      <c r="X78"/>
      <c r="Y78"/>
      <c r="Z78"/>
    </row>
    <row r="79" spans="18:26">
      <c r="R79"/>
      <c r="S79"/>
      <c r="U79"/>
      <c r="V79"/>
      <c r="W79"/>
      <c r="X79"/>
      <c r="Y79"/>
      <c r="Z79"/>
    </row>
    <row r="80" spans="18:26">
      <c r="R80"/>
      <c r="S80"/>
      <c r="U80"/>
      <c r="V80"/>
      <c r="W80"/>
      <c r="X80"/>
      <c r="Y80"/>
      <c r="Z80"/>
    </row>
    <row r="81" spans="18:26">
      <c r="R81"/>
      <c r="S81"/>
      <c r="U81"/>
      <c r="V81"/>
      <c r="W81"/>
      <c r="X81"/>
      <c r="Y81"/>
      <c r="Z81"/>
    </row>
    <row r="82" spans="18:26">
      <c r="R82"/>
      <c r="S82"/>
      <c r="U82"/>
      <c r="V82"/>
      <c r="W82"/>
      <c r="X82"/>
      <c r="Y82"/>
      <c r="Z82"/>
    </row>
    <row r="83" spans="18:26">
      <c r="R83"/>
      <c r="S83"/>
      <c r="U83"/>
      <c r="V83"/>
      <c r="W83"/>
      <c r="X83"/>
      <c r="Y83"/>
      <c r="Z83"/>
    </row>
    <row r="84" spans="18:26">
      <c r="R84"/>
      <c r="S84"/>
      <c r="U84"/>
      <c r="V84"/>
      <c r="W84"/>
      <c r="X84"/>
      <c r="Y84"/>
      <c r="Z84"/>
    </row>
    <row r="85" spans="18:26">
      <c r="R85"/>
      <c r="S85"/>
      <c r="U85"/>
      <c r="V85"/>
      <c r="W85"/>
      <c r="X85"/>
      <c r="Y85"/>
      <c r="Z85"/>
    </row>
    <row r="86" spans="18:26">
      <c r="R86"/>
      <c r="S86"/>
      <c r="U86"/>
      <c r="V86"/>
      <c r="W86"/>
      <c r="X86"/>
      <c r="Y86"/>
      <c r="Z86"/>
    </row>
    <row r="87" spans="18:26">
      <c r="R87"/>
      <c r="S87"/>
      <c r="U87"/>
      <c r="V87"/>
      <c r="W87"/>
      <c r="X87"/>
      <c r="Y87"/>
      <c r="Z87"/>
    </row>
    <row r="88" spans="18:26">
      <c r="R88"/>
      <c r="S88"/>
      <c r="U88"/>
      <c r="V88"/>
      <c r="W88"/>
      <c r="X88"/>
      <c r="Y88"/>
      <c r="Z88"/>
    </row>
    <row r="89" spans="18:26">
      <c r="R89"/>
      <c r="S89"/>
      <c r="U89"/>
      <c r="V89"/>
      <c r="W89"/>
      <c r="X89"/>
      <c r="Y89"/>
      <c r="Z89"/>
    </row>
    <row r="90" spans="18:26">
      <c r="R90"/>
      <c r="S90"/>
      <c r="U90"/>
      <c r="V90"/>
      <c r="W90"/>
      <c r="X90"/>
      <c r="Y90"/>
      <c r="Z90"/>
    </row>
  </sheetData>
  <mergeCells count="9">
    <mergeCell ref="M22:U22"/>
    <mergeCell ref="A2:A6"/>
    <mergeCell ref="C2:O5"/>
    <mergeCell ref="E11:N11"/>
    <mergeCell ref="E13:G13"/>
    <mergeCell ref="J13:K13"/>
    <mergeCell ref="J15:K16"/>
    <mergeCell ref="E16:G18"/>
    <mergeCell ref="J18:K19"/>
  </mergeCells>
  <phoneticPr fontId="6"/>
  <conditionalFormatting sqref="E16">
    <cfRule type="expression" dxfId="140" priority="3">
      <formula>LEN(E16)&gt;0</formula>
    </cfRule>
  </conditionalFormatting>
  <conditionalFormatting sqref="J15">
    <cfRule type="cellIs" dxfId="139" priority="2" operator="equal">
      <formula>"新人戦運営担当校です"</formula>
    </cfRule>
  </conditionalFormatting>
  <conditionalFormatting sqref="J18">
    <cfRule type="cellIs" dxfId="138" priority="1" operator="equal">
      <formula>"新人戦運営担当校ではありません"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locked="0" defaultSize="0" print="0" autoFill="0" autoLine="0" autoPict="0" altText="">
                <anchor moveWithCells="1">
                  <from>
                    <xdr:col>3</xdr:col>
                    <xdr:colOff>76200</xdr:colOff>
                    <xdr:row>10</xdr:row>
                    <xdr:rowOff>19050</xdr:rowOff>
                  </from>
                  <to>
                    <xdr:col>13</xdr:col>
                    <xdr:colOff>352425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C40A8-8BFF-4BDA-85CB-04437690464C}">
  <dimension ref="A1:V135"/>
  <sheetViews>
    <sheetView showZeros="0" workbookViewId="0">
      <selection activeCell="E13" sqref="E13"/>
    </sheetView>
  </sheetViews>
  <sheetFormatPr defaultRowHeight="18.75"/>
  <cols>
    <col min="1" max="1" width="24.75" customWidth="1"/>
    <col min="2" max="2" width="3.75" customWidth="1"/>
    <col min="3" max="3" width="5.625" customWidth="1"/>
    <col min="4" max="5" width="27.25" customWidth="1"/>
    <col min="6" max="6" width="23.875" customWidth="1"/>
    <col min="7" max="7" width="61.75" customWidth="1"/>
    <col min="8" max="8" width="3.625" customWidth="1"/>
    <col min="9" max="9" width="9" style="24"/>
  </cols>
  <sheetData>
    <row r="1" spans="1:22" ht="12.75" customHeight="1" thickBot="1">
      <c r="A1" s="1" t="s">
        <v>295</v>
      </c>
      <c r="B1" s="1"/>
      <c r="C1" s="1"/>
      <c r="D1" s="2"/>
      <c r="E1" s="2"/>
      <c r="F1" s="2"/>
      <c r="G1" s="2"/>
      <c r="H1" s="2"/>
      <c r="I1" s="17"/>
      <c r="J1" s="2"/>
    </row>
    <row r="2" spans="1:22" ht="9" customHeight="1" thickTop="1">
      <c r="A2" s="794" t="s">
        <v>296</v>
      </c>
      <c r="B2" s="2"/>
      <c r="C2" s="795" t="str">
        <f>(初期設定!D3)</f>
        <v>第42回宮崎県高等学校総合文化祭 放送部門　
参加申込及び部顧問（運営委員）の動静調査の入力</v>
      </c>
      <c r="D2" s="796"/>
      <c r="E2" s="796"/>
      <c r="F2" s="797"/>
      <c r="G2" s="2"/>
      <c r="H2" s="2"/>
      <c r="I2" s="2"/>
      <c r="J2" s="2"/>
      <c r="K2" s="129"/>
      <c r="M2" s="130"/>
      <c r="N2" s="130"/>
      <c r="P2" s="127"/>
      <c r="Q2" s="129"/>
      <c r="R2" s="131"/>
      <c r="S2" s="132"/>
      <c r="U2" s="24"/>
    </row>
    <row r="3" spans="1:22" ht="22.5" customHeight="1">
      <c r="A3" s="794"/>
      <c r="B3" s="2"/>
      <c r="C3" s="798"/>
      <c r="D3" s="799"/>
      <c r="E3" s="799"/>
      <c r="F3" s="800"/>
      <c r="G3" s="2"/>
      <c r="H3" s="2"/>
      <c r="I3" s="2"/>
      <c r="J3" s="2"/>
      <c r="M3" s="130"/>
      <c r="N3" s="130"/>
      <c r="P3" s="127"/>
      <c r="Q3" s="129"/>
      <c r="R3" s="131"/>
      <c r="S3" s="132"/>
      <c r="U3" s="24"/>
    </row>
    <row r="4" spans="1:22" ht="9" customHeight="1" thickBot="1">
      <c r="A4" s="794"/>
      <c r="B4" s="2"/>
      <c r="C4" s="801"/>
      <c r="D4" s="802"/>
      <c r="E4" s="802"/>
      <c r="F4" s="803"/>
      <c r="G4" s="2"/>
      <c r="H4" s="2"/>
      <c r="I4" s="2"/>
      <c r="J4" s="2"/>
      <c r="M4" s="130"/>
      <c r="N4" s="130"/>
      <c r="P4" s="127"/>
      <c r="Q4" s="129"/>
      <c r="R4" s="131"/>
      <c r="S4" s="132"/>
      <c r="U4" s="24"/>
    </row>
    <row r="5" spans="1:22" ht="6.75" customHeight="1" thickTop="1" thickBot="1">
      <c r="A5" s="794"/>
      <c r="B5" s="2"/>
      <c r="C5" s="2"/>
      <c r="D5" s="2"/>
      <c r="E5" s="2"/>
      <c r="F5" s="2"/>
      <c r="G5" s="93"/>
      <c r="H5" s="2"/>
      <c r="I5" s="17"/>
      <c r="J5" s="2"/>
    </row>
    <row r="6" spans="1:22" ht="15.75" customHeight="1" thickBot="1">
      <c r="A6" s="2"/>
      <c r="B6" s="2"/>
      <c r="C6" s="2"/>
      <c r="D6" s="133" t="s">
        <v>3</v>
      </c>
      <c r="E6" s="133" t="s">
        <v>292</v>
      </c>
      <c r="F6" s="2"/>
      <c r="G6" s="93"/>
      <c r="H6" s="2"/>
      <c r="I6" s="17"/>
      <c r="J6" s="2"/>
    </row>
    <row r="7" spans="1:22" ht="26.25" customHeight="1" thickTop="1" thickBot="1">
      <c r="A7" s="2"/>
      <c r="B7" s="2"/>
      <c r="C7" s="2"/>
      <c r="D7" s="134">
        <f>(Ⅰ!C9)</f>
        <v>0</v>
      </c>
      <c r="E7" s="135" t="str">
        <f>(Ⅱ!J15)</f>
        <v/>
      </c>
      <c r="F7" s="2"/>
      <c r="G7" s="2"/>
      <c r="H7" s="136"/>
      <c r="I7" s="17"/>
      <c r="J7" s="2"/>
    </row>
    <row r="8" spans="1:22" ht="6" customHeight="1" thickBot="1">
      <c r="A8" s="2"/>
      <c r="B8" s="2"/>
      <c r="C8" s="2"/>
      <c r="D8" s="2"/>
      <c r="E8" s="2"/>
      <c r="F8" s="2"/>
      <c r="G8" s="93"/>
      <c r="H8" s="2"/>
      <c r="I8" s="17"/>
      <c r="J8" s="2"/>
    </row>
    <row r="9" spans="1:22" ht="16.5" customHeight="1">
      <c r="A9" s="2"/>
      <c r="B9" s="2"/>
      <c r="C9" s="137" t="s">
        <v>297</v>
      </c>
      <c r="D9" s="138"/>
      <c r="E9" s="138"/>
      <c r="F9" s="139"/>
      <c r="G9" s="93"/>
      <c r="H9" s="2"/>
      <c r="I9" s="17"/>
      <c r="J9" s="2"/>
    </row>
    <row r="10" spans="1:22" ht="16.5" customHeight="1">
      <c r="A10" s="2"/>
      <c r="B10" s="2"/>
      <c r="C10" s="140" t="s">
        <v>298</v>
      </c>
      <c r="D10" s="141"/>
      <c r="E10" s="141"/>
      <c r="F10" s="142"/>
      <c r="G10" s="93"/>
      <c r="H10" s="2"/>
      <c r="I10" s="17"/>
      <c r="J10" s="2"/>
    </row>
    <row r="11" spans="1:22" ht="16.5" customHeight="1" thickBot="1">
      <c r="A11" s="2"/>
      <c r="B11" s="2"/>
      <c r="C11" s="143" t="s">
        <v>299</v>
      </c>
      <c r="D11" s="144"/>
      <c r="E11" s="144"/>
      <c r="F11" s="145"/>
      <c r="G11" s="93"/>
      <c r="H11" s="2"/>
      <c r="I11" s="17"/>
      <c r="J11" s="2"/>
    </row>
    <row r="12" spans="1:22" ht="10.5" customHeight="1" thickBot="1">
      <c r="A12" s="2"/>
      <c r="B12" s="2"/>
      <c r="C12" s="2"/>
      <c r="D12" s="2"/>
      <c r="E12" s="2"/>
      <c r="F12" s="2"/>
      <c r="G12" s="2"/>
      <c r="H12" s="2"/>
      <c r="I12" s="17"/>
      <c r="J12" s="2"/>
    </row>
    <row r="13" spans="1:22" ht="33" customHeight="1" thickBot="1">
      <c r="A13" s="146"/>
      <c r="B13" s="146"/>
      <c r="C13" s="147" t="s">
        <v>300</v>
      </c>
      <c r="D13" s="148" t="s">
        <v>301</v>
      </c>
      <c r="E13" s="149" t="str">
        <f>IF(ISERROR(VLOOKUP(D7,(初期設定!D31):(初期設定!L106),7,0)),"",VLOOKUP(D7,(初期設定!D31):(初期設定!L106),7,0))</f>
        <v/>
      </c>
      <c r="F13" s="825" t="s">
        <v>302</v>
      </c>
      <c r="G13" s="2"/>
      <c r="H13" s="2"/>
      <c r="I13" s="17"/>
      <c r="J13" s="2"/>
    </row>
    <row r="14" spans="1:22" ht="33" customHeight="1" thickBot="1">
      <c r="A14" s="146"/>
      <c r="B14" s="146"/>
      <c r="C14" s="147" t="s">
        <v>303</v>
      </c>
      <c r="D14" s="148" t="s">
        <v>304</v>
      </c>
      <c r="E14" s="149" t="str">
        <f>IF(ISERROR(VLOOKUP(D7,(初期設定!D31):(初期設定!L106),8,0)),"",VLOOKUP(D7,(初期設定!D31):(初期設定!L106),8,0))</f>
        <v/>
      </c>
      <c r="F14" s="825"/>
      <c r="G14" s="2"/>
      <c r="H14" s="2"/>
      <c r="I14" s="17"/>
      <c r="J14" s="2"/>
    </row>
    <row r="15" spans="1:22" ht="33" customHeight="1" thickBot="1">
      <c r="A15" s="146"/>
      <c r="B15" s="146"/>
      <c r="C15" s="147" t="s">
        <v>305</v>
      </c>
      <c r="D15" s="148" t="s">
        <v>306</v>
      </c>
      <c r="E15" s="149" t="str">
        <f>IF(ISERROR(VLOOKUP(D7,(初期設定!D31):(初期設定!L106),9,0)),"",VLOOKUP(D7,(初期設定!D31):(初期設定!L106),9,0))</f>
        <v/>
      </c>
      <c r="F15" s="825"/>
      <c r="G15" s="2"/>
      <c r="H15" s="2"/>
      <c r="I15" s="17"/>
      <c r="J15" s="2"/>
    </row>
    <row r="16" spans="1:22" s="2" customFormat="1" ht="12.75" customHeight="1">
      <c r="A16" s="826"/>
      <c r="B16" s="826"/>
      <c r="C16" s="826"/>
      <c r="D16" s="827"/>
      <c r="I16" s="17"/>
      <c r="K16"/>
      <c r="L16"/>
      <c r="M16"/>
      <c r="N16"/>
      <c r="O16"/>
      <c r="P16"/>
      <c r="Q16"/>
      <c r="R16"/>
      <c r="S16"/>
      <c r="T16"/>
      <c r="U16"/>
      <c r="V16"/>
    </row>
    <row r="17" spans="1:22" s="2" customFormat="1" ht="12.75" customHeight="1">
      <c r="I17" s="17"/>
      <c r="K17"/>
      <c r="L17"/>
      <c r="M17"/>
      <c r="N17"/>
      <c r="O17"/>
      <c r="P17"/>
      <c r="Q17"/>
      <c r="R17"/>
      <c r="S17"/>
      <c r="T17"/>
      <c r="U17"/>
      <c r="V17"/>
    </row>
    <row r="18" spans="1:22" s="2" customFormat="1" ht="12.75" customHeight="1">
      <c r="I18" s="17"/>
      <c r="K18"/>
      <c r="L18"/>
      <c r="M18"/>
      <c r="N18"/>
      <c r="O18"/>
      <c r="P18"/>
      <c r="Q18"/>
      <c r="R18"/>
      <c r="S18"/>
      <c r="T18"/>
      <c r="U18"/>
      <c r="V18"/>
    </row>
    <row r="19" spans="1:22" s="2" customFormat="1" ht="12.75" customHeight="1">
      <c r="I19" s="17"/>
      <c r="K19"/>
      <c r="L19"/>
      <c r="M19"/>
      <c r="N19"/>
      <c r="O19"/>
      <c r="P19"/>
      <c r="Q19"/>
      <c r="R19"/>
      <c r="S19"/>
      <c r="T19"/>
      <c r="U19"/>
      <c r="V19"/>
    </row>
    <row r="20" spans="1:22" s="2" customFormat="1" ht="12.75" customHeight="1">
      <c r="I20" s="17"/>
      <c r="K20"/>
      <c r="L20"/>
      <c r="M20"/>
      <c r="N20"/>
      <c r="O20"/>
      <c r="P20"/>
      <c r="Q20"/>
      <c r="R20"/>
      <c r="S20"/>
      <c r="T20"/>
      <c r="U20"/>
      <c r="V20"/>
    </row>
    <row r="21" spans="1:22" s="2" customFormat="1" ht="12.75" customHeight="1">
      <c r="I21" s="17"/>
      <c r="K21"/>
      <c r="L21"/>
      <c r="M21"/>
      <c r="N21"/>
      <c r="O21"/>
      <c r="P21"/>
      <c r="Q21"/>
      <c r="R21"/>
      <c r="S21"/>
      <c r="T21"/>
      <c r="U21"/>
      <c r="V21"/>
    </row>
    <row r="22" spans="1:22" s="2" customFormat="1" ht="12.75" customHeight="1">
      <c r="I22" s="17"/>
      <c r="K22"/>
      <c r="L22"/>
      <c r="M22"/>
      <c r="N22"/>
      <c r="O22"/>
      <c r="P22"/>
      <c r="Q22"/>
      <c r="R22"/>
      <c r="S22"/>
      <c r="T22"/>
      <c r="U22"/>
      <c r="V22"/>
    </row>
    <row r="23" spans="1:22" s="2" customFormat="1" ht="12.75" customHeight="1">
      <c r="I23" s="17"/>
      <c r="K23"/>
      <c r="L23"/>
      <c r="M23"/>
      <c r="N23"/>
      <c r="O23"/>
      <c r="P23"/>
      <c r="Q23"/>
      <c r="R23"/>
      <c r="S23"/>
      <c r="T23"/>
      <c r="U23"/>
      <c r="V23"/>
    </row>
    <row r="24" spans="1:22" s="2" customFormat="1" ht="12.75" customHeight="1">
      <c r="I24" s="17"/>
      <c r="K24"/>
      <c r="L24"/>
      <c r="M24"/>
      <c r="N24"/>
      <c r="O24"/>
      <c r="P24"/>
      <c r="Q24"/>
      <c r="R24"/>
      <c r="S24"/>
      <c r="T24"/>
      <c r="U24"/>
      <c r="V24"/>
    </row>
    <row r="25" spans="1:22" s="2" customFormat="1" ht="12.75" customHeight="1">
      <c r="I25" s="17"/>
      <c r="K25"/>
      <c r="L25"/>
      <c r="M25"/>
      <c r="N25"/>
      <c r="O25"/>
      <c r="P25"/>
      <c r="Q25"/>
      <c r="R25"/>
      <c r="S25"/>
      <c r="T25"/>
      <c r="U25"/>
      <c r="V25"/>
    </row>
    <row r="26" spans="1:22" s="2" customFormat="1" ht="12.75" customHeight="1">
      <c r="I26" s="17"/>
      <c r="K26"/>
      <c r="L26"/>
      <c r="M26"/>
      <c r="N26"/>
      <c r="O26"/>
      <c r="P26"/>
      <c r="Q26"/>
      <c r="R26"/>
      <c r="S26"/>
      <c r="T26"/>
      <c r="U26"/>
      <c r="V26"/>
    </row>
    <row r="27" spans="1:22" s="2" customFormat="1" ht="12.75" customHeight="1">
      <c r="I27" s="17"/>
      <c r="K27"/>
      <c r="L27"/>
      <c r="M27"/>
      <c r="N27"/>
      <c r="O27"/>
      <c r="P27"/>
      <c r="Q27"/>
      <c r="R27"/>
      <c r="S27"/>
      <c r="T27"/>
      <c r="U27"/>
      <c r="V27"/>
    </row>
    <row r="28" spans="1:22" s="2" customFormat="1" ht="12.75" customHeight="1">
      <c r="I28" s="17"/>
      <c r="K28"/>
      <c r="L28"/>
      <c r="M28"/>
      <c r="N28"/>
      <c r="O28"/>
      <c r="P28"/>
      <c r="Q28"/>
      <c r="R28"/>
      <c r="S28"/>
      <c r="T28"/>
      <c r="U28"/>
      <c r="V28"/>
    </row>
    <row r="29" spans="1:22" s="2" customFormat="1">
      <c r="I29" s="17"/>
      <c r="K29"/>
      <c r="L29"/>
      <c r="M29"/>
      <c r="N29"/>
      <c r="O29"/>
      <c r="P29"/>
      <c r="Q29"/>
      <c r="R29"/>
      <c r="S29"/>
      <c r="T29"/>
      <c r="U29"/>
      <c r="V29"/>
    </row>
    <row r="30" spans="1:22" s="2" customFormat="1">
      <c r="I30" s="17"/>
      <c r="K30"/>
      <c r="L30"/>
      <c r="M30"/>
      <c r="N30"/>
      <c r="O30"/>
      <c r="P30"/>
      <c r="Q30"/>
      <c r="R30"/>
      <c r="S30"/>
      <c r="T30"/>
      <c r="U30"/>
      <c r="V30"/>
    </row>
    <row r="31" spans="1:22" s="2" customFormat="1">
      <c r="I31" s="17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2"/>
      <c r="B32" s="2"/>
      <c r="C32" s="2"/>
      <c r="D32" s="2"/>
      <c r="E32" s="2"/>
      <c r="F32" s="2"/>
      <c r="G32" s="2"/>
      <c r="H32" s="2"/>
      <c r="I32" s="17"/>
      <c r="J32" s="2"/>
    </row>
    <row r="33" spans="1:10">
      <c r="A33" s="2"/>
      <c r="B33" s="2"/>
      <c r="C33" s="2"/>
      <c r="D33" s="2"/>
      <c r="E33" s="2"/>
      <c r="F33" s="2"/>
      <c r="G33" s="2"/>
      <c r="H33" s="2"/>
      <c r="I33" s="17"/>
      <c r="J33" s="2"/>
    </row>
    <row r="34" spans="1:10">
      <c r="A34" s="2"/>
      <c r="B34" s="2"/>
      <c r="C34" s="2"/>
      <c r="D34" s="2"/>
      <c r="E34" s="2"/>
      <c r="F34" s="2"/>
      <c r="G34" s="2"/>
      <c r="H34" s="2"/>
      <c r="I34" s="17"/>
      <c r="J34" s="2"/>
    </row>
    <row r="35" spans="1:10">
      <c r="A35" s="2"/>
      <c r="B35" s="2"/>
      <c r="C35" s="2"/>
      <c r="D35" s="2"/>
      <c r="E35" s="2"/>
      <c r="F35" s="2"/>
      <c r="G35" s="2"/>
      <c r="H35" s="2"/>
      <c r="I35" s="17"/>
      <c r="J35" s="2"/>
    </row>
    <row r="36" spans="1:10">
      <c r="A36" s="2"/>
      <c r="B36" s="2"/>
      <c r="C36" s="2"/>
      <c r="D36" s="2"/>
      <c r="E36" s="2"/>
      <c r="F36" s="2"/>
      <c r="G36" s="2"/>
      <c r="H36" s="2"/>
      <c r="I36" s="17"/>
      <c r="J36" s="2"/>
    </row>
    <row r="37" spans="1:10">
      <c r="A37" s="2"/>
      <c r="B37" s="2"/>
      <c r="C37" s="2"/>
      <c r="D37" s="2"/>
      <c r="E37" s="2"/>
      <c r="F37" s="2"/>
      <c r="G37" s="2"/>
      <c r="H37" s="2"/>
      <c r="I37" s="17"/>
      <c r="J37" s="2"/>
    </row>
    <row r="38" spans="1:10">
      <c r="A38" s="2"/>
      <c r="B38" s="2"/>
      <c r="C38" s="2"/>
      <c r="D38" s="2"/>
      <c r="E38" s="2"/>
      <c r="F38" s="2"/>
      <c r="G38" s="2"/>
      <c r="H38" s="2"/>
      <c r="I38" s="17"/>
      <c r="J38" s="2"/>
    </row>
    <row r="39" spans="1:10">
      <c r="A39" s="2"/>
      <c r="B39" s="2"/>
      <c r="C39" s="2"/>
      <c r="D39" s="2"/>
      <c r="E39" s="2"/>
      <c r="F39" s="2"/>
      <c r="G39" s="2"/>
      <c r="H39" s="2"/>
      <c r="I39" s="17"/>
      <c r="J39" s="2"/>
    </row>
    <row r="40" spans="1:10">
      <c r="A40" s="2"/>
      <c r="B40" s="2"/>
      <c r="C40" s="2"/>
      <c r="D40" s="2"/>
      <c r="E40" s="2"/>
      <c r="F40" s="2"/>
      <c r="G40" s="2"/>
      <c r="H40" s="2"/>
      <c r="I40" s="17"/>
      <c r="J40" s="2"/>
    </row>
    <row r="41" spans="1:10">
      <c r="A41" s="2"/>
      <c r="B41" s="2"/>
      <c r="C41" s="2"/>
      <c r="D41" s="2"/>
      <c r="E41" s="2"/>
      <c r="F41" s="2"/>
      <c r="G41" s="2"/>
      <c r="H41" s="2"/>
      <c r="I41" s="17"/>
      <c r="J41" s="2"/>
    </row>
    <row r="42" spans="1:10">
      <c r="A42" s="2"/>
      <c r="B42" s="2"/>
      <c r="C42" s="2"/>
      <c r="D42" s="2"/>
      <c r="E42" s="2"/>
      <c r="F42" s="2"/>
      <c r="G42" s="2"/>
      <c r="H42" s="2"/>
      <c r="I42" s="17"/>
      <c r="J42" s="2"/>
    </row>
    <row r="43" spans="1:10">
      <c r="A43" s="2"/>
      <c r="B43" s="2"/>
      <c r="C43" s="2"/>
      <c r="D43" s="2"/>
      <c r="E43" s="2"/>
      <c r="F43" s="2"/>
      <c r="G43" s="2"/>
      <c r="H43" s="2"/>
      <c r="I43" s="17"/>
      <c r="J43" s="2"/>
    </row>
    <row r="44" spans="1:10">
      <c r="A44" s="2"/>
      <c r="B44" s="2"/>
      <c r="C44" s="2"/>
      <c r="D44" s="2"/>
      <c r="E44" s="2"/>
      <c r="F44" s="2"/>
      <c r="G44" s="2"/>
      <c r="H44" s="2"/>
      <c r="I44" s="17"/>
      <c r="J44" s="2"/>
    </row>
    <row r="45" spans="1:10">
      <c r="A45" s="2"/>
      <c r="B45" s="2"/>
      <c r="C45" s="2"/>
      <c r="D45" s="2"/>
      <c r="E45" s="2"/>
      <c r="F45" s="2"/>
      <c r="G45" s="2"/>
      <c r="H45" s="2"/>
      <c r="I45" s="17"/>
      <c r="J45" s="2"/>
    </row>
    <row r="46" spans="1:10">
      <c r="A46" s="2"/>
      <c r="B46" s="2"/>
      <c r="C46" s="2"/>
      <c r="D46" s="2"/>
      <c r="E46" s="2"/>
      <c r="F46" s="2"/>
      <c r="G46" s="2"/>
      <c r="H46" s="2"/>
      <c r="I46" s="17"/>
      <c r="J46" s="2"/>
    </row>
    <row r="47" spans="1:10">
      <c r="A47" s="2"/>
      <c r="B47" s="2"/>
      <c r="C47" s="2"/>
      <c r="D47" s="2"/>
      <c r="E47" s="2"/>
      <c r="F47" s="2"/>
      <c r="G47" s="2"/>
      <c r="H47" s="2"/>
      <c r="I47" s="17"/>
      <c r="J47" s="2"/>
    </row>
    <row r="48" spans="1:10">
      <c r="A48" s="2"/>
      <c r="B48" s="2"/>
      <c r="C48" s="2"/>
      <c r="D48" s="2"/>
      <c r="E48" s="2"/>
      <c r="F48" s="2"/>
      <c r="G48" s="2"/>
      <c r="H48" s="2"/>
      <c r="I48" s="17"/>
      <c r="J48" s="2"/>
    </row>
    <row r="49" spans="1:10">
      <c r="A49" s="2"/>
      <c r="B49" s="2"/>
      <c r="C49" s="2"/>
      <c r="D49" s="2"/>
      <c r="E49" s="2"/>
      <c r="F49" s="2"/>
      <c r="G49" s="2"/>
      <c r="H49" s="2"/>
      <c r="I49" s="17"/>
      <c r="J49" s="2"/>
    </row>
    <row r="50" spans="1:10">
      <c r="A50" s="2"/>
      <c r="B50" s="2"/>
      <c r="C50" s="2"/>
      <c r="D50" s="2"/>
      <c r="E50" s="2"/>
      <c r="F50" s="2"/>
      <c r="G50" s="2"/>
      <c r="H50" s="2"/>
      <c r="I50" s="17"/>
      <c r="J50" s="2"/>
    </row>
    <row r="51" spans="1:10">
      <c r="A51" s="2"/>
      <c r="B51" s="2"/>
      <c r="C51" s="2"/>
      <c r="D51" s="2"/>
      <c r="E51" s="2"/>
      <c r="F51" s="2"/>
      <c r="G51" s="2"/>
      <c r="H51" s="2"/>
      <c r="I51" s="17"/>
      <c r="J51" s="2"/>
    </row>
    <row r="52" spans="1:10">
      <c r="A52" s="2"/>
      <c r="B52" s="2"/>
      <c r="C52" s="2"/>
      <c r="D52" s="2"/>
      <c r="E52" s="2"/>
      <c r="F52" s="2"/>
      <c r="G52" s="2"/>
      <c r="H52" s="2"/>
      <c r="I52" s="17"/>
      <c r="J52" s="2"/>
    </row>
    <row r="53" spans="1:10">
      <c r="A53" s="2"/>
      <c r="B53" s="2"/>
      <c r="C53" s="2"/>
      <c r="D53" s="2"/>
      <c r="E53" s="2"/>
      <c r="F53" s="2"/>
      <c r="G53" s="2"/>
      <c r="H53" s="2"/>
      <c r="I53" s="17"/>
      <c r="J53" s="2"/>
    </row>
    <row r="54" spans="1:10">
      <c r="A54" s="2"/>
      <c r="B54" s="2"/>
      <c r="C54" s="2"/>
      <c r="D54" s="2"/>
      <c r="E54" s="2"/>
      <c r="F54" s="2"/>
      <c r="G54" s="2"/>
      <c r="H54" s="2"/>
      <c r="I54" s="17"/>
      <c r="J54" s="2"/>
    </row>
    <row r="55" spans="1:10">
      <c r="A55" s="2"/>
      <c r="B55" s="2"/>
      <c r="C55" s="2"/>
      <c r="D55" s="2"/>
      <c r="E55" s="2"/>
      <c r="F55" s="2"/>
      <c r="G55" s="2"/>
      <c r="H55" s="2"/>
      <c r="I55" s="17"/>
      <c r="J55" s="2"/>
    </row>
    <row r="56" spans="1:10">
      <c r="A56" s="2"/>
      <c r="B56" s="2"/>
      <c r="C56" s="2"/>
      <c r="D56" s="2"/>
      <c r="E56" s="2"/>
      <c r="F56" s="2"/>
      <c r="G56" s="2"/>
      <c r="H56" s="2"/>
      <c r="I56" s="17"/>
      <c r="J56" s="2"/>
    </row>
    <row r="57" spans="1:10">
      <c r="A57" s="2"/>
      <c r="B57" s="2"/>
      <c r="C57" s="2"/>
      <c r="D57" s="2"/>
      <c r="E57" s="2"/>
      <c r="F57" s="2"/>
      <c r="G57" s="2"/>
      <c r="H57" s="2"/>
      <c r="I57" s="17"/>
      <c r="J57" s="2"/>
    </row>
    <row r="58" spans="1:10">
      <c r="A58" s="2"/>
      <c r="B58" s="2"/>
      <c r="C58" s="2"/>
      <c r="D58" s="2"/>
      <c r="E58" s="2"/>
      <c r="F58" s="2"/>
      <c r="G58" s="2"/>
      <c r="H58" s="2"/>
      <c r="I58" s="17"/>
      <c r="J58" s="2"/>
    </row>
    <row r="59" spans="1:10">
      <c r="A59" s="2"/>
      <c r="B59" s="2"/>
      <c r="C59" s="2"/>
      <c r="D59" s="2"/>
      <c r="E59" s="2"/>
      <c r="F59" s="2"/>
      <c r="G59" s="2"/>
      <c r="H59" s="2"/>
      <c r="I59" s="17"/>
      <c r="J59" s="2"/>
    </row>
    <row r="60" spans="1:10">
      <c r="A60" s="2"/>
      <c r="B60" s="2"/>
      <c r="C60" s="2"/>
      <c r="D60" s="2"/>
      <c r="E60" s="2"/>
      <c r="F60" s="2"/>
      <c r="G60" s="2"/>
      <c r="H60" s="2"/>
      <c r="I60" s="17"/>
      <c r="J60" s="2"/>
    </row>
    <row r="61" spans="1:10">
      <c r="A61" s="2"/>
      <c r="B61" s="2"/>
      <c r="C61" s="2"/>
      <c r="D61" s="2"/>
      <c r="E61" s="2"/>
      <c r="F61" s="2"/>
      <c r="G61" s="2"/>
      <c r="H61" s="2"/>
      <c r="I61" s="17"/>
      <c r="J61" s="2"/>
    </row>
    <row r="62" spans="1:10">
      <c r="A62" s="2"/>
      <c r="B62" s="2"/>
      <c r="C62" s="2"/>
      <c r="D62" s="2"/>
      <c r="E62" s="2"/>
      <c r="F62" s="2"/>
      <c r="G62" s="2"/>
      <c r="H62" s="2"/>
      <c r="I62" s="17"/>
      <c r="J62" s="2"/>
    </row>
    <row r="63" spans="1:10">
      <c r="A63" s="2"/>
      <c r="B63" s="2"/>
      <c r="C63" s="2"/>
      <c r="D63" s="2"/>
      <c r="E63" s="2"/>
      <c r="F63" s="2"/>
      <c r="G63" s="2"/>
      <c r="H63" s="2"/>
      <c r="I63" s="17"/>
      <c r="J63" s="2"/>
    </row>
    <row r="64" spans="1:10">
      <c r="A64" s="2"/>
      <c r="B64" s="2"/>
      <c r="C64" s="2"/>
      <c r="D64" s="2"/>
      <c r="E64" s="2"/>
      <c r="F64" s="2"/>
      <c r="G64" s="2"/>
      <c r="H64" s="2"/>
      <c r="I64" s="17"/>
      <c r="J64" s="2"/>
    </row>
    <row r="65" spans="1:10">
      <c r="A65" s="2"/>
      <c r="B65" s="2"/>
      <c r="C65" s="2"/>
      <c r="D65" s="2"/>
      <c r="E65" s="2"/>
      <c r="F65" s="2"/>
      <c r="G65" s="2"/>
      <c r="H65" s="2"/>
      <c r="I65" s="17"/>
      <c r="J65" s="2"/>
    </row>
    <row r="66" spans="1:10">
      <c r="A66" s="2"/>
      <c r="B66" s="2"/>
      <c r="C66" s="2"/>
      <c r="D66" s="2"/>
      <c r="E66" s="2"/>
      <c r="F66" s="2"/>
      <c r="G66" s="2"/>
      <c r="H66" s="2"/>
      <c r="I66" s="17"/>
      <c r="J66" s="2"/>
    </row>
    <row r="67" spans="1:10">
      <c r="A67" s="2"/>
      <c r="B67" s="2"/>
      <c r="C67" s="2"/>
      <c r="D67" s="2"/>
      <c r="E67" s="2"/>
      <c r="F67" s="2"/>
      <c r="G67" s="2"/>
      <c r="H67" s="2"/>
      <c r="I67" s="17"/>
      <c r="J67" s="2"/>
    </row>
    <row r="68" spans="1:10">
      <c r="A68" s="2"/>
      <c r="B68" s="2"/>
      <c r="C68" s="2"/>
      <c r="D68" s="2"/>
      <c r="E68" s="2"/>
      <c r="F68" s="2"/>
      <c r="G68" s="2"/>
      <c r="H68" s="2"/>
      <c r="I68" s="17"/>
      <c r="J68" s="2"/>
    </row>
    <row r="69" spans="1:10">
      <c r="A69" s="2"/>
      <c r="B69" s="2"/>
      <c r="C69" s="2"/>
      <c r="D69" s="2"/>
      <c r="E69" s="2"/>
      <c r="F69" s="2"/>
      <c r="G69" s="2"/>
      <c r="H69" s="2"/>
      <c r="I69" s="17"/>
      <c r="J69" s="2"/>
    </row>
    <row r="70" spans="1:10">
      <c r="A70" s="2"/>
      <c r="B70" s="2"/>
      <c r="C70" s="2"/>
      <c r="D70" s="2"/>
      <c r="E70" s="2"/>
      <c r="F70" s="2"/>
      <c r="G70" s="2"/>
      <c r="H70" s="2"/>
      <c r="I70" s="17"/>
      <c r="J70" s="2"/>
    </row>
    <row r="71" spans="1:10">
      <c r="A71" s="2"/>
      <c r="B71" s="2"/>
      <c r="C71" s="2"/>
      <c r="D71" s="2"/>
      <c r="E71" s="2"/>
      <c r="F71" s="2"/>
      <c r="G71" s="2"/>
      <c r="H71" s="2"/>
      <c r="I71" s="17"/>
      <c r="J71" s="2"/>
    </row>
    <row r="72" spans="1:10">
      <c r="A72" s="2"/>
      <c r="B72" s="2"/>
      <c r="C72" s="2"/>
      <c r="D72" s="2"/>
      <c r="E72" s="2"/>
      <c r="F72" s="2"/>
      <c r="G72" s="2"/>
      <c r="H72" s="2"/>
      <c r="I72" s="17"/>
      <c r="J72" s="2"/>
    </row>
    <row r="73" spans="1:10">
      <c r="A73" s="2"/>
      <c r="B73" s="2"/>
      <c r="C73" s="2"/>
      <c r="D73" s="2"/>
      <c r="E73" s="2"/>
      <c r="F73" s="2"/>
      <c r="G73" s="2"/>
      <c r="H73" s="2"/>
      <c r="I73" s="17"/>
      <c r="J73" s="2"/>
    </row>
    <row r="74" spans="1:10">
      <c r="A74" s="2"/>
      <c r="B74" s="2"/>
      <c r="C74" s="2"/>
      <c r="D74" s="2"/>
      <c r="E74" s="2"/>
      <c r="F74" s="2"/>
      <c r="G74" s="2"/>
      <c r="H74" s="2"/>
      <c r="I74" s="17"/>
      <c r="J74" s="2"/>
    </row>
    <row r="75" spans="1:10">
      <c r="A75" s="2"/>
      <c r="B75" s="2"/>
      <c r="C75" s="2"/>
      <c r="D75" s="2"/>
      <c r="E75" s="2"/>
      <c r="F75" s="2"/>
      <c r="G75" s="2"/>
      <c r="H75" s="2"/>
      <c r="I75" s="17"/>
      <c r="J75" s="2"/>
    </row>
    <row r="76" spans="1:10">
      <c r="A76" s="2"/>
      <c r="B76" s="2"/>
      <c r="C76" s="2"/>
      <c r="D76" s="2"/>
      <c r="E76" s="2"/>
      <c r="F76" s="2"/>
      <c r="G76" s="2"/>
      <c r="H76" s="2"/>
      <c r="I76" s="17"/>
      <c r="J76" s="2"/>
    </row>
    <row r="77" spans="1:10">
      <c r="A77" s="2"/>
      <c r="B77" s="2"/>
      <c r="C77" s="2"/>
      <c r="D77" s="2"/>
      <c r="E77" s="2"/>
      <c r="F77" s="2"/>
      <c r="G77" s="2"/>
      <c r="H77" s="2"/>
      <c r="I77" s="17"/>
      <c r="J77" s="2"/>
    </row>
    <row r="78" spans="1:10">
      <c r="A78" s="2"/>
      <c r="B78" s="2"/>
      <c r="C78" s="2"/>
      <c r="D78" s="2"/>
      <c r="E78" s="2"/>
      <c r="F78" s="2"/>
      <c r="G78" s="2"/>
      <c r="H78" s="2"/>
      <c r="I78" s="17"/>
      <c r="J78" s="2"/>
    </row>
    <row r="79" spans="1:10">
      <c r="A79" s="2"/>
      <c r="B79" s="2"/>
      <c r="C79" s="2"/>
      <c r="D79" s="2"/>
      <c r="E79" s="2"/>
      <c r="F79" s="2"/>
      <c r="G79" s="2"/>
      <c r="H79" s="2"/>
      <c r="I79" s="17"/>
      <c r="J79" s="2"/>
    </row>
    <row r="80" spans="1:10">
      <c r="A80" s="2"/>
      <c r="B80" s="2"/>
      <c r="C80" s="2"/>
      <c r="D80" s="2"/>
      <c r="E80" s="2"/>
      <c r="F80" s="2"/>
      <c r="G80" s="2"/>
      <c r="H80" s="2"/>
      <c r="I80" s="17"/>
      <c r="J80" s="2"/>
    </row>
    <row r="81" spans="1:10">
      <c r="A81" s="2"/>
      <c r="B81" s="2"/>
      <c r="C81" s="2"/>
      <c r="D81" s="2"/>
      <c r="E81" s="2"/>
      <c r="F81" s="2"/>
      <c r="G81" s="2"/>
      <c r="H81" s="2"/>
      <c r="I81" s="17"/>
      <c r="J81" s="2"/>
    </row>
    <row r="82" spans="1:10">
      <c r="A82" s="2"/>
      <c r="B82" s="2"/>
      <c r="C82" s="2"/>
      <c r="D82" s="2"/>
      <c r="E82" s="2"/>
      <c r="F82" s="2"/>
      <c r="G82" s="2"/>
      <c r="H82" s="2"/>
      <c r="I82" s="17"/>
      <c r="J82" s="2"/>
    </row>
    <row r="83" spans="1:10">
      <c r="A83" s="2"/>
      <c r="B83" s="2"/>
      <c r="C83" s="2"/>
      <c r="D83" s="2"/>
      <c r="E83" s="2"/>
      <c r="F83" s="2"/>
      <c r="G83" s="2"/>
      <c r="H83" s="2"/>
      <c r="I83" s="17"/>
      <c r="J83" s="2"/>
    </row>
    <row r="84" spans="1:10">
      <c r="A84" s="2"/>
      <c r="B84" s="2"/>
      <c r="C84" s="2"/>
      <c r="D84" s="2"/>
      <c r="E84" s="2"/>
      <c r="F84" s="2"/>
      <c r="G84" s="2"/>
      <c r="H84" s="2"/>
      <c r="I84" s="17"/>
      <c r="J84" s="2"/>
    </row>
    <row r="85" spans="1:10">
      <c r="A85" s="2"/>
      <c r="B85" s="2"/>
      <c r="C85" s="2"/>
      <c r="D85" s="2"/>
      <c r="E85" s="2"/>
      <c r="F85" s="2"/>
      <c r="G85" s="2"/>
      <c r="H85" s="2"/>
      <c r="I85" s="17"/>
      <c r="J85" s="2"/>
    </row>
    <row r="86" spans="1:10">
      <c r="A86" s="2"/>
      <c r="B86" s="2"/>
      <c r="C86" s="2"/>
      <c r="D86" s="2"/>
      <c r="E86" s="2"/>
      <c r="F86" s="2"/>
      <c r="G86" s="2"/>
      <c r="H86" s="2"/>
      <c r="I86" s="17"/>
      <c r="J86" s="2"/>
    </row>
    <row r="87" spans="1:10">
      <c r="A87" s="2"/>
      <c r="B87" s="2"/>
      <c r="C87" s="2"/>
      <c r="D87" s="2"/>
      <c r="E87" s="2"/>
      <c r="F87" s="2"/>
      <c r="G87" s="2"/>
      <c r="H87" s="2"/>
      <c r="I87" s="17"/>
      <c r="J87" s="2"/>
    </row>
    <row r="88" spans="1:10">
      <c r="A88" s="2"/>
      <c r="B88" s="2"/>
      <c r="C88" s="2"/>
      <c r="D88" s="2"/>
      <c r="E88" s="2"/>
      <c r="F88" s="2"/>
      <c r="G88" s="2"/>
      <c r="H88" s="2"/>
      <c r="I88" s="17"/>
      <c r="J88" s="2"/>
    </row>
    <row r="89" spans="1:10">
      <c r="A89" s="2"/>
      <c r="B89" s="2"/>
      <c r="C89" s="2"/>
      <c r="D89" s="2"/>
      <c r="E89" s="2"/>
      <c r="F89" s="2"/>
      <c r="G89" s="2"/>
      <c r="H89" s="2"/>
      <c r="I89" s="17"/>
      <c r="J89" s="2"/>
    </row>
    <row r="90" spans="1:10">
      <c r="A90" s="2"/>
      <c r="B90" s="2"/>
      <c r="C90" s="2"/>
      <c r="D90" s="2"/>
      <c r="E90" s="2"/>
      <c r="F90" s="2"/>
      <c r="G90" s="2"/>
      <c r="H90" s="2"/>
      <c r="I90" s="17"/>
      <c r="J90" s="2"/>
    </row>
    <row r="91" spans="1:10">
      <c r="A91" s="2"/>
      <c r="B91" s="2"/>
      <c r="C91" s="2"/>
      <c r="D91" s="2"/>
      <c r="E91" s="2"/>
      <c r="F91" s="2"/>
      <c r="G91" s="2"/>
      <c r="H91" s="2"/>
      <c r="I91" s="17"/>
      <c r="J91" s="2"/>
    </row>
    <row r="92" spans="1:10">
      <c r="A92" s="2"/>
      <c r="B92" s="2"/>
      <c r="C92" s="2"/>
      <c r="D92" s="2"/>
      <c r="E92" s="2"/>
      <c r="F92" s="2"/>
      <c r="G92" s="2"/>
      <c r="H92" s="2"/>
      <c r="I92" s="17"/>
      <c r="J92" s="2"/>
    </row>
    <row r="93" spans="1:10">
      <c r="A93" s="2"/>
      <c r="B93" s="2"/>
      <c r="C93" s="2"/>
      <c r="D93" s="2"/>
      <c r="E93" s="2"/>
      <c r="F93" s="2"/>
      <c r="G93" s="2"/>
      <c r="H93" s="2"/>
      <c r="I93" s="17"/>
      <c r="J93" s="2"/>
    </row>
    <row r="94" spans="1:10">
      <c r="A94" s="2"/>
      <c r="B94" s="2"/>
      <c r="C94" s="2"/>
      <c r="D94" s="2"/>
      <c r="E94" s="2"/>
      <c r="F94" s="2"/>
      <c r="G94" s="2"/>
      <c r="H94" s="2"/>
      <c r="I94" s="17"/>
      <c r="J94" s="2"/>
    </row>
    <row r="95" spans="1:10">
      <c r="A95" s="2"/>
      <c r="B95" s="2"/>
      <c r="C95" s="2"/>
      <c r="D95" s="2"/>
      <c r="E95" s="2"/>
      <c r="F95" s="2"/>
      <c r="G95" s="2"/>
      <c r="H95" s="2"/>
      <c r="I95" s="17"/>
      <c r="J95" s="2"/>
    </row>
    <row r="96" spans="1:10">
      <c r="A96" s="2"/>
      <c r="B96" s="2"/>
      <c r="C96" s="2"/>
      <c r="D96" s="2"/>
      <c r="E96" s="2"/>
      <c r="F96" s="2"/>
      <c r="G96" s="2"/>
      <c r="H96" s="2"/>
      <c r="I96" s="17"/>
      <c r="J96" s="2"/>
    </row>
    <row r="97" spans="1:10">
      <c r="A97" s="2"/>
      <c r="B97" s="2"/>
      <c r="C97" s="2"/>
      <c r="D97" s="2"/>
      <c r="E97" s="2"/>
      <c r="F97" s="2"/>
      <c r="G97" s="2"/>
      <c r="H97" s="2"/>
      <c r="I97" s="17"/>
      <c r="J97" s="2"/>
    </row>
    <row r="98" spans="1:10">
      <c r="A98" s="2"/>
      <c r="B98" s="2"/>
      <c r="C98" s="2"/>
      <c r="D98" s="2"/>
      <c r="E98" s="2"/>
      <c r="F98" s="2"/>
      <c r="G98" s="2"/>
      <c r="H98" s="2"/>
      <c r="I98" s="17"/>
      <c r="J98" s="2"/>
    </row>
    <row r="99" spans="1:10">
      <c r="A99" s="2"/>
      <c r="B99" s="2"/>
      <c r="C99" s="2"/>
      <c r="D99" s="2"/>
      <c r="E99" s="2"/>
      <c r="F99" s="2"/>
      <c r="G99" s="2"/>
      <c r="H99" s="2"/>
      <c r="I99" s="17"/>
      <c r="J99" s="2"/>
    </row>
    <row r="100" spans="1:10">
      <c r="A100" s="2"/>
      <c r="B100" s="2"/>
      <c r="C100" s="2"/>
      <c r="D100" s="2"/>
      <c r="E100" s="2"/>
      <c r="F100" s="2"/>
      <c r="G100" s="2"/>
      <c r="H100" s="2"/>
      <c r="I100" s="17"/>
      <c r="J100" s="2"/>
    </row>
    <row r="101" spans="1:10">
      <c r="A101" s="2"/>
      <c r="B101" s="2"/>
      <c r="C101" s="2"/>
      <c r="D101" s="2"/>
      <c r="E101" s="2"/>
      <c r="F101" s="2"/>
      <c r="G101" s="2"/>
      <c r="H101" s="2"/>
      <c r="I101" s="17"/>
      <c r="J101" s="2"/>
    </row>
    <row r="102" spans="1:10">
      <c r="A102" s="2"/>
      <c r="B102" s="2"/>
      <c r="C102" s="2"/>
      <c r="D102" s="2"/>
      <c r="E102" s="2"/>
      <c r="F102" s="2"/>
      <c r="G102" s="2"/>
      <c r="H102" s="2"/>
      <c r="I102" s="17"/>
      <c r="J102" s="2"/>
    </row>
    <row r="103" spans="1:10">
      <c r="A103" s="2"/>
      <c r="B103" s="2"/>
      <c r="C103" s="2"/>
      <c r="D103" s="2"/>
      <c r="E103" s="2"/>
      <c r="F103" s="2"/>
      <c r="G103" s="2"/>
      <c r="H103" s="2"/>
      <c r="I103" s="17"/>
      <c r="J103" s="2"/>
    </row>
    <row r="104" spans="1:10">
      <c r="A104" s="2"/>
      <c r="B104" s="2"/>
      <c r="C104" s="2"/>
      <c r="D104" s="2"/>
      <c r="E104" s="2"/>
      <c r="F104" s="2"/>
      <c r="G104" s="2"/>
      <c r="H104" s="2"/>
      <c r="I104" s="17"/>
      <c r="J104" s="2"/>
    </row>
    <row r="105" spans="1:10">
      <c r="A105" s="2"/>
      <c r="B105" s="2"/>
      <c r="C105" s="2"/>
      <c r="D105" s="2"/>
      <c r="E105" s="2"/>
      <c r="F105" s="2"/>
      <c r="G105" s="2"/>
      <c r="H105" s="2"/>
      <c r="I105" s="17"/>
      <c r="J105" s="2"/>
    </row>
    <row r="106" spans="1:10">
      <c r="A106" s="2"/>
      <c r="B106" s="2"/>
      <c r="C106" s="2"/>
      <c r="D106" s="2"/>
      <c r="E106" s="2"/>
      <c r="F106" s="2"/>
      <c r="G106" s="2"/>
      <c r="H106" s="2"/>
      <c r="I106" s="17"/>
      <c r="J106" s="2"/>
    </row>
    <row r="107" spans="1:10">
      <c r="A107" s="2"/>
      <c r="B107" s="2"/>
      <c r="C107" s="2"/>
      <c r="D107" s="2"/>
      <c r="E107" s="2"/>
      <c r="F107" s="2"/>
      <c r="G107" s="2"/>
      <c r="H107" s="2"/>
      <c r="I107" s="17"/>
      <c r="J107" s="2"/>
    </row>
    <row r="108" spans="1:10">
      <c r="A108" s="2"/>
      <c r="B108" s="2"/>
      <c r="C108" s="2"/>
      <c r="D108" s="2"/>
      <c r="E108" s="2"/>
      <c r="F108" s="2"/>
      <c r="G108" s="2"/>
      <c r="H108" s="2"/>
      <c r="I108" s="17"/>
      <c r="J108" s="2"/>
    </row>
    <row r="109" spans="1:10">
      <c r="A109" s="2"/>
      <c r="B109" s="2"/>
      <c r="C109" s="2"/>
      <c r="D109" s="2"/>
      <c r="E109" s="2"/>
      <c r="F109" s="2"/>
      <c r="G109" s="2"/>
      <c r="H109" s="2"/>
      <c r="I109" s="17"/>
      <c r="J109" s="2"/>
    </row>
    <row r="110" spans="1:10">
      <c r="A110" s="2"/>
      <c r="B110" s="2"/>
      <c r="C110" s="2"/>
      <c r="D110" s="2"/>
      <c r="E110" s="2"/>
      <c r="F110" s="2"/>
      <c r="G110" s="2"/>
      <c r="H110" s="2"/>
      <c r="I110" s="17"/>
      <c r="J110" s="2"/>
    </row>
    <row r="111" spans="1:10">
      <c r="A111" s="2"/>
      <c r="B111" s="2"/>
      <c r="C111" s="2"/>
      <c r="D111" s="2"/>
      <c r="E111" s="2"/>
      <c r="F111" s="2"/>
      <c r="G111" s="2"/>
      <c r="H111" s="2"/>
      <c r="I111" s="17"/>
      <c r="J111" s="2"/>
    </row>
    <row r="112" spans="1:10">
      <c r="A112" s="2"/>
      <c r="B112" s="2"/>
      <c r="C112" s="2"/>
      <c r="D112" s="2"/>
      <c r="E112" s="2"/>
      <c r="F112" s="2"/>
      <c r="G112" s="2"/>
      <c r="H112" s="2"/>
      <c r="I112" s="17"/>
      <c r="J112" s="2"/>
    </row>
    <row r="113" spans="1:10">
      <c r="A113" s="2"/>
      <c r="B113" s="2"/>
      <c r="C113" s="2"/>
      <c r="D113" s="2"/>
      <c r="E113" s="2"/>
      <c r="F113" s="2"/>
      <c r="G113" s="2"/>
      <c r="H113" s="2"/>
      <c r="I113" s="17"/>
      <c r="J113" s="2"/>
    </row>
    <row r="114" spans="1:10">
      <c r="A114" s="2"/>
      <c r="B114" s="2"/>
      <c r="C114" s="2"/>
      <c r="D114" s="2"/>
      <c r="E114" s="2"/>
      <c r="F114" s="2"/>
      <c r="G114" s="2"/>
      <c r="H114" s="2"/>
      <c r="I114" s="17"/>
      <c r="J114" s="2"/>
    </row>
    <row r="115" spans="1:10">
      <c r="A115" s="2"/>
      <c r="B115" s="2"/>
      <c r="C115" s="2"/>
      <c r="D115" s="2"/>
      <c r="E115" s="2"/>
      <c r="F115" s="2"/>
      <c r="G115" s="2"/>
      <c r="H115" s="2"/>
      <c r="I115" s="17"/>
      <c r="J115" s="2"/>
    </row>
    <row r="116" spans="1:10">
      <c r="A116" s="2"/>
      <c r="B116" s="2"/>
      <c r="C116" s="2"/>
      <c r="D116" s="2"/>
      <c r="E116" s="2"/>
      <c r="F116" s="2"/>
      <c r="G116" s="2"/>
      <c r="H116" s="2"/>
      <c r="I116" s="17"/>
      <c r="J116" s="2"/>
    </row>
    <row r="117" spans="1:10">
      <c r="A117" s="2"/>
      <c r="B117" s="2"/>
      <c r="C117" s="2"/>
      <c r="D117" s="2"/>
      <c r="E117" s="2"/>
      <c r="F117" s="2"/>
      <c r="G117" s="2"/>
      <c r="H117" s="2"/>
      <c r="I117" s="17"/>
      <c r="J117" s="2"/>
    </row>
    <row r="118" spans="1:10">
      <c r="A118" s="2"/>
      <c r="B118" s="2"/>
      <c r="C118" s="2"/>
      <c r="D118" s="2"/>
      <c r="E118" s="2"/>
      <c r="F118" s="2"/>
      <c r="G118" s="2"/>
      <c r="H118" s="2"/>
      <c r="I118" s="17"/>
      <c r="J118" s="2"/>
    </row>
    <row r="119" spans="1:10">
      <c r="A119" s="2"/>
      <c r="B119" s="2"/>
      <c r="C119" s="2"/>
      <c r="D119" s="2"/>
      <c r="E119" s="2"/>
      <c r="F119" s="2"/>
      <c r="G119" s="2"/>
      <c r="H119" s="2"/>
      <c r="I119" s="17"/>
      <c r="J119" s="2"/>
    </row>
    <row r="120" spans="1:10">
      <c r="A120" s="2"/>
      <c r="B120" s="2"/>
      <c r="C120" s="2"/>
      <c r="D120" s="2"/>
      <c r="E120" s="2"/>
      <c r="F120" s="2"/>
      <c r="G120" s="2"/>
      <c r="H120" s="2"/>
      <c r="I120" s="17"/>
      <c r="J120" s="2"/>
    </row>
    <row r="121" spans="1:10">
      <c r="A121" s="2"/>
      <c r="B121" s="2"/>
      <c r="C121" s="2"/>
      <c r="D121" s="2"/>
      <c r="E121" s="2"/>
      <c r="F121" s="2"/>
      <c r="G121" s="2"/>
      <c r="H121" s="2"/>
      <c r="I121" s="17"/>
      <c r="J121" s="2"/>
    </row>
    <row r="122" spans="1:10">
      <c r="A122" s="2"/>
      <c r="B122" s="2"/>
      <c r="C122" s="2"/>
      <c r="D122" s="2"/>
      <c r="E122" s="2"/>
      <c r="F122" s="2"/>
      <c r="G122" s="2"/>
      <c r="H122" s="2"/>
      <c r="I122" s="17"/>
      <c r="J122" s="2"/>
    </row>
    <row r="123" spans="1:10">
      <c r="A123" s="2"/>
      <c r="B123" s="2"/>
      <c r="C123" s="2"/>
      <c r="D123" s="2"/>
      <c r="E123" s="2"/>
      <c r="F123" s="2"/>
      <c r="G123" s="2"/>
      <c r="H123" s="2"/>
      <c r="I123" s="17"/>
      <c r="J123" s="2"/>
    </row>
    <row r="124" spans="1:10">
      <c r="A124" s="2"/>
      <c r="B124" s="2"/>
      <c r="C124" s="2"/>
      <c r="D124" s="2"/>
      <c r="E124" s="2"/>
      <c r="F124" s="2"/>
      <c r="G124" s="2"/>
      <c r="H124" s="2"/>
      <c r="I124" s="17"/>
      <c r="J124" s="2"/>
    </row>
    <row r="125" spans="1:10">
      <c r="A125" s="2"/>
      <c r="B125" s="2"/>
      <c r="C125" s="2"/>
      <c r="D125" s="2"/>
      <c r="E125" s="2"/>
      <c r="F125" s="2"/>
      <c r="G125" s="2"/>
      <c r="H125" s="2"/>
      <c r="I125" s="17"/>
      <c r="J125" s="2"/>
    </row>
    <row r="126" spans="1:10">
      <c r="A126" s="2"/>
      <c r="B126" s="2"/>
      <c r="C126" s="2"/>
      <c r="D126" s="2"/>
      <c r="E126" s="2"/>
      <c r="F126" s="2"/>
      <c r="G126" s="2"/>
      <c r="H126" s="2"/>
      <c r="I126" s="17"/>
      <c r="J126" s="2"/>
    </row>
    <row r="127" spans="1:10">
      <c r="A127" s="2"/>
      <c r="B127" s="2"/>
      <c r="C127" s="2"/>
      <c r="D127" s="2"/>
      <c r="E127" s="2"/>
      <c r="F127" s="2"/>
      <c r="G127" s="2"/>
      <c r="H127" s="2"/>
      <c r="I127" s="17"/>
      <c r="J127" s="2"/>
    </row>
    <row r="128" spans="1:10">
      <c r="A128" s="2"/>
      <c r="B128" s="2"/>
      <c r="C128" s="2"/>
      <c r="D128" s="2"/>
      <c r="E128" s="2"/>
      <c r="F128" s="2"/>
      <c r="G128" s="2"/>
      <c r="H128" s="2"/>
      <c r="I128" s="17"/>
      <c r="J128" s="2"/>
    </row>
    <row r="129" spans="1:10">
      <c r="A129" s="2"/>
      <c r="B129" s="2"/>
      <c r="C129" s="2"/>
      <c r="D129" s="2"/>
      <c r="E129" s="2"/>
      <c r="F129" s="2"/>
      <c r="G129" s="2"/>
      <c r="H129" s="2"/>
      <c r="I129" s="17"/>
      <c r="J129" s="2"/>
    </row>
    <row r="130" spans="1:10">
      <c r="A130" s="2"/>
      <c r="B130" s="2"/>
      <c r="C130" s="2"/>
      <c r="D130" s="2"/>
      <c r="E130" s="2"/>
      <c r="F130" s="2"/>
      <c r="G130" s="2"/>
      <c r="H130" s="2"/>
      <c r="I130" s="17"/>
      <c r="J130" s="2"/>
    </row>
    <row r="131" spans="1:10">
      <c r="A131" s="2"/>
      <c r="B131" s="2"/>
      <c r="C131" s="2"/>
      <c r="D131" s="2"/>
      <c r="E131" s="2"/>
      <c r="F131" s="2"/>
      <c r="G131" s="2"/>
      <c r="H131" s="2"/>
      <c r="I131" s="17"/>
      <c r="J131" s="2"/>
    </row>
    <row r="132" spans="1:10">
      <c r="A132" s="2"/>
      <c r="B132" s="2"/>
      <c r="C132" s="2"/>
      <c r="D132" s="2"/>
      <c r="E132" s="2"/>
      <c r="F132" s="2"/>
      <c r="G132" s="2"/>
      <c r="H132" s="2"/>
      <c r="I132" s="17"/>
      <c r="J132" s="2"/>
    </row>
    <row r="133" spans="1:10">
      <c r="A133" s="2"/>
      <c r="B133" s="2"/>
      <c r="C133" s="2"/>
      <c r="D133" s="2"/>
      <c r="E133" s="2"/>
      <c r="F133" s="2"/>
      <c r="G133" s="2"/>
      <c r="H133" s="2"/>
      <c r="I133" s="17"/>
      <c r="J133" s="2"/>
    </row>
    <row r="134" spans="1:10">
      <c r="A134" s="2"/>
      <c r="B134" s="2"/>
      <c r="C134" s="2"/>
      <c r="D134" s="2"/>
      <c r="E134" s="2"/>
      <c r="F134" s="2"/>
      <c r="G134" s="2"/>
      <c r="H134" s="2"/>
      <c r="I134" s="17"/>
      <c r="J134" s="2"/>
    </row>
    <row r="135" spans="1:10">
      <c r="A135" s="2"/>
      <c r="B135" s="2"/>
      <c r="C135" s="2"/>
      <c r="D135" s="2"/>
      <c r="E135" s="2"/>
      <c r="F135" s="2"/>
      <c r="G135" s="2"/>
      <c r="H135" s="2"/>
      <c r="I135" s="17"/>
      <c r="J135" s="2"/>
    </row>
  </sheetData>
  <sheetProtection sheet="1" objects="1" scenarios="1"/>
  <mergeCells count="4">
    <mergeCell ref="A2:A5"/>
    <mergeCell ref="C2:F4"/>
    <mergeCell ref="F13:F15"/>
    <mergeCell ref="A16:D16"/>
  </mergeCells>
  <phoneticPr fontId="6"/>
  <conditionalFormatting sqref="D7">
    <cfRule type="expression" dxfId="137" priority="2">
      <formula>LEN(D7)&gt;0</formula>
    </cfRule>
  </conditionalFormatting>
  <conditionalFormatting sqref="E13:E15">
    <cfRule type="expression" dxfId="136" priority="1">
      <formula>LEN(E13)&gt;0</formula>
    </cfRule>
  </conditionalFormatting>
  <pageMargins left="0.7" right="0.7" top="0.75" bottom="0.75" header="0.3" footer="0.3"/>
  <ignoredErrors>
    <ignoredError sqref="E13" unlockedFormula="1"/>
  </ignoredErrors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541F5-F0BF-4A4D-AFCD-1A863D70FB9E}">
  <dimension ref="A1:V135"/>
  <sheetViews>
    <sheetView showZeros="0" workbookViewId="0">
      <selection activeCell="E13" sqref="E13"/>
    </sheetView>
  </sheetViews>
  <sheetFormatPr defaultRowHeight="18.75"/>
  <cols>
    <col min="1" max="1" width="24.75" customWidth="1"/>
    <col min="2" max="2" width="3.75" customWidth="1"/>
    <col min="3" max="3" width="5.625" customWidth="1"/>
    <col min="4" max="5" width="27.25" customWidth="1"/>
    <col min="6" max="6" width="23.875" customWidth="1"/>
    <col min="7" max="7" width="61.75" customWidth="1"/>
    <col min="8" max="8" width="3.625" customWidth="1"/>
    <col min="9" max="9" width="9" style="24"/>
  </cols>
  <sheetData>
    <row r="1" spans="1:22" ht="12.75" customHeight="1" thickBot="1">
      <c r="A1" s="1" t="s">
        <v>295</v>
      </c>
      <c r="B1" s="1"/>
      <c r="C1" s="1"/>
      <c r="D1" s="2"/>
      <c r="E1" s="2"/>
      <c r="F1" s="2"/>
      <c r="G1" s="2"/>
      <c r="H1" s="2"/>
      <c r="I1" s="17"/>
      <c r="J1" s="2"/>
    </row>
    <row r="2" spans="1:22" ht="9" customHeight="1" thickTop="1">
      <c r="A2" s="794" t="s">
        <v>296</v>
      </c>
      <c r="B2" s="2"/>
      <c r="C2" s="795" t="str">
        <f>(初期設定!D3)</f>
        <v>第42回宮崎県高等学校総合文化祭 放送部門　
参加申込及び部顧問（運営委員）の動静調査の入力</v>
      </c>
      <c r="D2" s="796"/>
      <c r="E2" s="796"/>
      <c r="F2" s="797"/>
      <c r="G2" s="2"/>
      <c r="H2" s="2"/>
      <c r="I2" s="2"/>
      <c r="J2" s="2"/>
      <c r="K2" s="129"/>
      <c r="M2" s="130"/>
      <c r="N2" s="130"/>
      <c r="P2" s="127"/>
      <c r="Q2" s="129"/>
      <c r="R2" s="131"/>
      <c r="S2" s="132"/>
      <c r="U2" s="24"/>
    </row>
    <row r="3" spans="1:22" ht="23.25" customHeight="1">
      <c r="A3" s="794"/>
      <c r="B3" s="2"/>
      <c r="C3" s="798"/>
      <c r="D3" s="799"/>
      <c r="E3" s="799"/>
      <c r="F3" s="800"/>
      <c r="G3" s="2"/>
      <c r="H3" s="2"/>
      <c r="I3" s="2"/>
      <c r="J3" s="2"/>
      <c r="M3" s="130"/>
      <c r="N3" s="130"/>
      <c r="P3" s="127"/>
      <c r="Q3" s="129"/>
      <c r="R3" s="131"/>
      <c r="S3" s="132"/>
      <c r="U3" s="24"/>
    </row>
    <row r="4" spans="1:22" ht="9" customHeight="1" thickBot="1">
      <c r="A4" s="794"/>
      <c r="B4" s="2"/>
      <c r="C4" s="801"/>
      <c r="D4" s="802"/>
      <c r="E4" s="802"/>
      <c r="F4" s="803"/>
      <c r="G4" s="2"/>
      <c r="H4" s="2"/>
      <c r="I4" s="2"/>
      <c r="J4" s="2"/>
      <c r="M4" s="130"/>
      <c r="N4" s="130"/>
      <c r="P4" s="127"/>
      <c r="Q4" s="129"/>
      <c r="R4" s="131"/>
      <c r="S4" s="132"/>
      <c r="U4" s="24"/>
    </row>
    <row r="5" spans="1:22" ht="6.75" customHeight="1" thickTop="1" thickBot="1">
      <c r="A5" s="794"/>
      <c r="B5" s="2"/>
      <c r="C5" s="2"/>
      <c r="D5" s="2"/>
      <c r="E5" s="2"/>
      <c r="F5" s="2"/>
      <c r="G5" s="93"/>
      <c r="H5" s="2"/>
      <c r="I5" s="17"/>
      <c r="J5" s="2"/>
    </row>
    <row r="6" spans="1:22" ht="15.75" customHeight="1" thickBot="1">
      <c r="A6" s="2"/>
      <c r="B6" s="2"/>
      <c r="C6" s="2"/>
      <c r="D6" s="133" t="s">
        <v>3</v>
      </c>
      <c r="E6" s="2"/>
      <c r="F6" s="2"/>
      <c r="G6" s="93"/>
      <c r="H6" s="2"/>
      <c r="I6" s="17"/>
      <c r="J6" s="2"/>
    </row>
    <row r="7" spans="1:22" ht="26.25" customHeight="1" thickTop="1" thickBot="1">
      <c r="A7" s="2"/>
      <c r="B7" s="2"/>
      <c r="C7" s="2"/>
      <c r="D7" s="134">
        <f>(Ⅰ!C9)</f>
        <v>0</v>
      </c>
      <c r="E7" s="2"/>
      <c r="F7" s="2"/>
      <c r="G7" s="2"/>
      <c r="H7" s="136"/>
      <c r="I7" s="17"/>
      <c r="J7" s="2"/>
    </row>
    <row r="8" spans="1:22" ht="6" customHeight="1" thickBot="1">
      <c r="A8" s="2"/>
      <c r="B8" s="2"/>
      <c r="C8" s="2"/>
      <c r="D8" s="2"/>
      <c r="E8" s="2"/>
      <c r="F8" s="2"/>
      <c r="G8" s="93"/>
      <c r="H8" s="2"/>
      <c r="I8" s="17"/>
      <c r="J8" s="2"/>
    </row>
    <row r="9" spans="1:22" ht="16.5" customHeight="1">
      <c r="A9" s="2"/>
      <c r="B9" s="2"/>
      <c r="C9" s="137" t="s">
        <v>297</v>
      </c>
      <c r="D9" s="138"/>
      <c r="E9" s="138"/>
      <c r="F9" s="139"/>
      <c r="G9" s="93"/>
      <c r="H9" s="2"/>
      <c r="I9" s="17"/>
      <c r="J9" s="2"/>
    </row>
    <row r="10" spans="1:22" ht="16.5" customHeight="1">
      <c r="A10" s="2"/>
      <c r="B10" s="2"/>
      <c r="C10" s="140" t="s">
        <v>298</v>
      </c>
      <c r="D10" s="141"/>
      <c r="E10" s="141"/>
      <c r="F10" s="142"/>
      <c r="G10" s="93"/>
      <c r="H10" s="2"/>
      <c r="I10" s="17"/>
      <c r="J10" s="2"/>
    </row>
    <row r="11" spans="1:22" ht="16.5" customHeight="1" thickBot="1">
      <c r="A11" s="2"/>
      <c r="B11" s="2"/>
      <c r="C11" s="143" t="s">
        <v>299</v>
      </c>
      <c r="D11" s="144"/>
      <c r="E11" s="144"/>
      <c r="F11" s="145"/>
      <c r="G11" s="93"/>
      <c r="H11" s="2"/>
      <c r="I11" s="17"/>
      <c r="J11" s="2"/>
    </row>
    <row r="12" spans="1:22" ht="10.5" customHeight="1" thickBot="1">
      <c r="A12" s="2"/>
      <c r="B12" s="2"/>
      <c r="C12" s="2"/>
      <c r="D12" s="2"/>
      <c r="E12" s="2"/>
      <c r="F12" s="2"/>
      <c r="G12" s="2"/>
      <c r="H12" s="2"/>
      <c r="I12" s="17"/>
      <c r="J12" s="2"/>
    </row>
    <row r="13" spans="1:22" ht="33" customHeight="1" thickBot="1">
      <c r="A13" s="146"/>
      <c r="B13" s="146"/>
      <c r="C13" s="147" t="s">
        <v>300</v>
      </c>
      <c r="D13" s="148" t="s">
        <v>301</v>
      </c>
      <c r="E13" s="149" t="str">
        <f>IF(ISERROR(VLOOKUP(D7,(初期設定!D31):(初期設定!L106),7,0)),"",VLOOKUP(D7,(初期設定!D31):(初期設定!L106),7,0))</f>
        <v/>
      </c>
      <c r="F13" s="825"/>
      <c r="G13" s="2"/>
      <c r="H13" s="2"/>
      <c r="I13" s="17"/>
      <c r="J13" s="2"/>
    </row>
    <row r="14" spans="1:22" ht="33" customHeight="1" thickBot="1">
      <c r="A14" s="146"/>
      <c r="B14" s="146"/>
      <c r="C14" s="147" t="s">
        <v>303</v>
      </c>
      <c r="D14" s="148" t="s">
        <v>304</v>
      </c>
      <c r="E14" s="149" t="str">
        <f>IF(ISERROR(VLOOKUP(D7,(初期設定!D31):(初期設定!L106),8,0)),"",VLOOKUP(D7,(初期設定!D31):(初期設定!L106),8,0))</f>
        <v/>
      </c>
      <c r="F14" s="825"/>
      <c r="G14" s="2"/>
      <c r="H14" s="2"/>
      <c r="I14" s="17"/>
      <c r="J14" s="2"/>
    </row>
    <row r="15" spans="1:22" ht="33" customHeight="1" thickBot="1">
      <c r="A15" s="146"/>
      <c r="B15" s="146"/>
      <c r="C15" s="147" t="s">
        <v>305</v>
      </c>
      <c r="D15" s="148" t="s">
        <v>306</v>
      </c>
      <c r="E15" s="149" t="str">
        <f>IF(ISERROR(VLOOKUP(D7,(初期設定!D31):(初期設定!L106),9,0)),"",VLOOKUP(D7,(初期設定!D31):(初期設定!L106),9,0))</f>
        <v/>
      </c>
      <c r="F15" s="825"/>
      <c r="G15" s="2"/>
      <c r="H15" s="2"/>
      <c r="I15" s="17"/>
      <c r="J15" s="2"/>
    </row>
    <row r="16" spans="1:22" s="2" customFormat="1" ht="12.75" customHeight="1">
      <c r="A16" s="826"/>
      <c r="B16" s="826"/>
      <c r="C16" s="826"/>
      <c r="D16" s="827"/>
      <c r="I16" s="17"/>
      <c r="K16"/>
      <c r="L16"/>
      <c r="M16"/>
      <c r="N16"/>
      <c r="O16"/>
      <c r="P16"/>
      <c r="Q16"/>
      <c r="R16"/>
      <c r="S16"/>
      <c r="T16"/>
      <c r="U16"/>
      <c r="V16"/>
    </row>
    <row r="17" spans="1:22" s="2" customFormat="1" ht="12.75" customHeight="1">
      <c r="I17" s="17"/>
      <c r="K17"/>
      <c r="L17"/>
      <c r="M17"/>
      <c r="N17"/>
      <c r="O17"/>
      <c r="P17"/>
      <c r="Q17"/>
      <c r="R17"/>
      <c r="S17"/>
      <c r="T17"/>
      <c r="U17"/>
      <c r="V17"/>
    </row>
    <row r="18" spans="1:22" s="2" customFormat="1" ht="12.75" customHeight="1">
      <c r="I18" s="17"/>
      <c r="K18"/>
      <c r="L18"/>
      <c r="M18"/>
      <c r="N18"/>
      <c r="O18"/>
      <c r="P18"/>
      <c r="Q18"/>
      <c r="R18"/>
      <c r="S18"/>
      <c r="T18"/>
      <c r="U18"/>
      <c r="V18"/>
    </row>
    <row r="19" spans="1:22" s="2" customFormat="1" ht="12.75" customHeight="1">
      <c r="I19" s="17"/>
      <c r="K19"/>
      <c r="L19"/>
      <c r="M19"/>
      <c r="N19"/>
      <c r="O19"/>
      <c r="P19"/>
      <c r="Q19"/>
      <c r="R19"/>
      <c r="S19"/>
      <c r="T19"/>
      <c r="U19"/>
      <c r="V19"/>
    </row>
    <row r="20" spans="1:22" s="2" customFormat="1" ht="12.75" customHeight="1">
      <c r="I20" s="17"/>
      <c r="K20"/>
      <c r="L20"/>
      <c r="M20"/>
      <c r="N20"/>
      <c r="O20"/>
      <c r="P20"/>
      <c r="Q20"/>
      <c r="R20"/>
      <c r="S20"/>
      <c r="T20"/>
      <c r="U20"/>
      <c r="V20"/>
    </row>
    <row r="21" spans="1:22" s="2" customFormat="1" ht="12.75" customHeight="1">
      <c r="I21" s="17"/>
      <c r="K21"/>
      <c r="L21"/>
      <c r="M21"/>
      <c r="N21"/>
      <c r="O21"/>
      <c r="P21"/>
      <c r="Q21"/>
      <c r="R21"/>
      <c r="S21"/>
      <c r="T21"/>
      <c r="U21"/>
      <c r="V21"/>
    </row>
    <row r="22" spans="1:22" s="2" customFormat="1" ht="12.75" customHeight="1">
      <c r="I22" s="17"/>
      <c r="K22"/>
      <c r="L22"/>
      <c r="M22"/>
      <c r="N22"/>
      <c r="O22"/>
      <c r="P22"/>
      <c r="Q22"/>
      <c r="R22"/>
      <c r="S22"/>
      <c r="T22"/>
      <c r="U22"/>
      <c r="V22"/>
    </row>
    <row r="23" spans="1:22" s="2" customFormat="1" ht="12.75" customHeight="1">
      <c r="I23" s="17"/>
      <c r="K23"/>
      <c r="L23"/>
      <c r="M23"/>
      <c r="N23"/>
      <c r="O23"/>
      <c r="P23"/>
      <c r="Q23"/>
      <c r="R23"/>
      <c r="S23"/>
      <c r="T23"/>
      <c r="U23"/>
      <c r="V23"/>
    </row>
    <row r="24" spans="1:22" s="2" customFormat="1" ht="12.75" customHeight="1">
      <c r="I24" s="17"/>
      <c r="K24"/>
      <c r="L24"/>
      <c r="M24"/>
      <c r="N24"/>
      <c r="O24"/>
      <c r="P24"/>
      <c r="Q24"/>
      <c r="R24"/>
      <c r="S24"/>
      <c r="T24"/>
      <c r="U24"/>
      <c r="V24"/>
    </row>
    <row r="25" spans="1:22" s="2" customFormat="1" ht="12.75" customHeight="1">
      <c r="I25" s="17"/>
      <c r="K25"/>
      <c r="L25"/>
      <c r="M25"/>
      <c r="N25"/>
      <c r="O25"/>
      <c r="P25"/>
      <c r="Q25"/>
      <c r="R25"/>
      <c r="S25"/>
      <c r="T25"/>
      <c r="U25"/>
      <c r="V25"/>
    </row>
    <row r="26" spans="1:22" s="2" customFormat="1" ht="12.75" customHeight="1">
      <c r="I26" s="17"/>
      <c r="K26"/>
      <c r="L26"/>
      <c r="M26"/>
      <c r="N26"/>
      <c r="O26"/>
      <c r="P26"/>
      <c r="Q26"/>
      <c r="R26"/>
      <c r="S26"/>
      <c r="T26"/>
      <c r="U26"/>
      <c r="V26"/>
    </row>
    <row r="27" spans="1:22" s="2" customFormat="1" ht="12.75" customHeight="1">
      <c r="I27" s="17"/>
      <c r="K27"/>
      <c r="L27"/>
      <c r="M27"/>
      <c r="N27"/>
      <c r="O27"/>
      <c r="P27"/>
      <c r="Q27"/>
      <c r="R27"/>
      <c r="S27"/>
      <c r="T27"/>
      <c r="U27"/>
      <c r="V27"/>
    </row>
    <row r="28" spans="1:22" s="2" customFormat="1" ht="12.75" customHeight="1">
      <c r="I28" s="17"/>
      <c r="K28"/>
      <c r="L28"/>
      <c r="M28"/>
      <c r="N28"/>
      <c r="O28"/>
      <c r="P28"/>
      <c r="Q28"/>
      <c r="R28"/>
      <c r="S28"/>
      <c r="T28"/>
      <c r="U28"/>
      <c r="V28"/>
    </row>
    <row r="29" spans="1:22" s="2" customFormat="1">
      <c r="I29" s="17"/>
      <c r="K29"/>
      <c r="L29"/>
      <c r="M29"/>
      <c r="N29"/>
      <c r="O29"/>
      <c r="P29"/>
      <c r="Q29"/>
      <c r="R29"/>
      <c r="S29"/>
      <c r="T29"/>
      <c r="U29"/>
      <c r="V29"/>
    </row>
    <row r="30" spans="1:22" s="2" customFormat="1">
      <c r="I30" s="17"/>
      <c r="K30"/>
      <c r="L30"/>
      <c r="M30"/>
      <c r="N30"/>
      <c r="O30"/>
      <c r="P30"/>
      <c r="Q30"/>
      <c r="R30"/>
      <c r="S30"/>
      <c r="T30"/>
      <c r="U30"/>
      <c r="V30"/>
    </row>
    <row r="31" spans="1:22" s="2" customFormat="1">
      <c r="I31" s="17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2"/>
      <c r="B32" s="2"/>
      <c r="C32" s="2"/>
      <c r="D32" s="2"/>
      <c r="E32" s="2"/>
      <c r="F32" s="2"/>
      <c r="G32" s="2"/>
      <c r="H32" s="2"/>
      <c r="I32" s="17"/>
      <c r="J32" s="2"/>
    </row>
    <row r="33" spans="1:10">
      <c r="A33" s="2"/>
      <c r="B33" s="2"/>
      <c r="C33" s="2"/>
      <c r="D33" s="2"/>
      <c r="E33" s="2"/>
      <c r="F33" s="2"/>
      <c r="G33" s="2"/>
      <c r="H33" s="2"/>
      <c r="I33" s="17"/>
      <c r="J33" s="2"/>
    </row>
    <row r="34" spans="1:10">
      <c r="A34" s="2"/>
      <c r="B34" s="2"/>
      <c r="C34" s="2"/>
      <c r="D34" s="2"/>
      <c r="E34" s="2"/>
      <c r="F34" s="2"/>
      <c r="G34" s="2"/>
      <c r="H34" s="2"/>
      <c r="I34" s="17"/>
      <c r="J34" s="2"/>
    </row>
    <row r="35" spans="1:10">
      <c r="A35" s="2"/>
      <c r="B35" s="2"/>
      <c r="C35" s="2"/>
      <c r="D35" s="2"/>
      <c r="E35" s="2"/>
      <c r="F35" s="2"/>
      <c r="G35" s="2"/>
      <c r="H35" s="2"/>
      <c r="I35" s="17"/>
      <c r="J35" s="2"/>
    </row>
    <row r="36" spans="1:10">
      <c r="A36" s="2"/>
      <c r="B36" s="2"/>
      <c r="C36" s="2"/>
      <c r="D36" s="2"/>
      <c r="E36" s="2"/>
      <c r="F36" s="2"/>
      <c r="G36" s="2"/>
      <c r="H36" s="2"/>
      <c r="I36" s="17"/>
      <c r="J36" s="2"/>
    </row>
    <row r="37" spans="1:10">
      <c r="A37" s="2"/>
      <c r="B37" s="2"/>
      <c r="C37" s="2"/>
      <c r="D37" s="2"/>
      <c r="E37" s="2"/>
      <c r="F37" s="2"/>
      <c r="G37" s="2"/>
      <c r="H37" s="2"/>
      <c r="I37" s="17"/>
      <c r="J37" s="2"/>
    </row>
    <row r="38" spans="1:10">
      <c r="A38" s="2"/>
      <c r="B38" s="2"/>
      <c r="C38" s="2"/>
      <c r="D38" s="2"/>
      <c r="E38" s="2"/>
      <c r="F38" s="2"/>
      <c r="G38" s="2"/>
      <c r="H38" s="2"/>
      <c r="I38" s="17"/>
      <c r="J38" s="2"/>
    </row>
    <row r="39" spans="1:10">
      <c r="A39" s="2"/>
      <c r="B39" s="2"/>
      <c r="C39" s="2"/>
      <c r="D39" s="2"/>
      <c r="E39" s="2"/>
      <c r="F39" s="2"/>
      <c r="G39" s="2"/>
      <c r="H39" s="2"/>
      <c r="I39" s="17"/>
      <c r="J39" s="2"/>
    </row>
    <row r="40" spans="1:10">
      <c r="A40" s="2"/>
      <c r="B40" s="2"/>
      <c r="C40" s="2"/>
      <c r="D40" s="2"/>
      <c r="E40" s="2"/>
      <c r="F40" s="2"/>
      <c r="G40" s="2"/>
      <c r="H40" s="2"/>
      <c r="I40" s="17"/>
      <c r="J40" s="2"/>
    </row>
    <row r="41" spans="1:10">
      <c r="A41" s="2"/>
      <c r="B41" s="2"/>
      <c r="C41" s="2"/>
      <c r="D41" s="2"/>
      <c r="E41" s="2"/>
      <c r="F41" s="2"/>
      <c r="G41" s="2"/>
      <c r="H41" s="2"/>
      <c r="I41" s="17"/>
      <c r="J41" s="2"/>
    </row>
    <row r="42" spans="1:10">
      <c r="A42" s="2"/>
      <c r="B42" s="2"/>
      <c r="C42" s="2"/>
      <c r="D42" s="2"/>
      <c r="E42" s="2"/>
      <c r="F42" s="2"/>
      <c r="G42" s="2"/>
      <c r="H42" s="2"/>
      <c r="I42" s="17"/>
      <c r="J42" s="2"/>
    </row>
    <row r="43" spans="1:10">
      <c r="A43" s="2"/>
      <c r="B43" s="2"/>
      <c r="C43" s="2"/>
      <c r="D43" s="2"/>
      <c r="E43" s="2"/>
      <c r="F43" s="2"/>
      <c r="G43" s="2"/>
      <c r="H43" s="2"/>
      <c r="I43" s="17"/>
      <c r="J43" s="2"/>
    </row>
    <row r="44" spans="1:10">
      <c r="A44" s="2"/>
      <c r="B44" s="2"/>
      <c r="C44" s="2"/>
      <c r="D44" s="2"/>
      <c r="E44" s="2"/>
      <c r="F44" s="2"/>
      <c r="G44" s="2"/>
      <c r="H44" s="2"/>
      <c r="I44" s="17"/>
      <c r="J44" s="2"/>
    </row>
    <row r="45" spans="1:10">
      <c r="A45" s="2"/>
      <c r="B45" s="2"/>
      <c r="C45" s="2"/>
      <c r="D45" s="2"/>
      <c r="E45" s="2"/>
      <c r="F45" s="2"/>
      <c r="G45" s="2"/>
      <c r="H45" s="2"/>
      <c r="I45" s="17"/>
      <c r="J45" s="2"/>
    </row>
    <row r="46" spans="1:10">
      <c r="A46" s="2"/>
      <c r="B46" s="2"/>
      <c r="C46" s="2"/>
      <c r="D46" s="2"/>
      <c r="E46" s="2"/>
      <c r="F46" s="2"/>
      <c r="G46" s="2"/>
      <c r="H46" s="2"/>
      <c r="I46" s="17"/>
      <c r="J46" s="2"/>
    </row>
    <row r="47" spans="1:10">
      <c r="A47" s="2"/>
      <c r="B47" s="2"/>
      <c r="C47" s="2"/>
      <c r="D47" s="2"/>
      <c r="E47" s="2"/>
      <c r="F47" s="2"/>
      <c r="G47" s="2"/>
      <c r="H47" s="2"/>
      <c r="I47" s="17"/>
      <c r="J47" s="2"/>
    </row>
    <row r="48" spans="1:10">
      <c r="A48" s="2"/>
      <c r="B48" s="2"/>
      <c r="C48" s="2"/>
      <c r="D48" s="2"/>
      <c r="E48" s="2"/>
      <c r="F48" s="2"/>
      <c r="G48" s="2"/>
      <c r="H48" s="2"/>
      <c r="I48" s="17"/>
      <c r="J48" s="2"/>
    </row>
    <row r="49" spans="1:10">
      <c r="A49" s="2"/>
      <c r="B49" s="2"/>
      <c r="C49" s="2"/>
      <c r="D49" s="2"/>
      <c r="E49" s="2"/>
      <c r="F49" s="2"/>
      <c r="G49" s="2"/>
      <c r="H49" s="2"/>
      <c r="I49" s="17"/>
      <c r="J49" s="2"/>
    </row>
    <row r="50" spans="1:10">
      <c r="A50" s="2"/>
      <c r="B50" s="2"/>
      <c r="C50" s="2"/>
      <c r="D50" s="2"/>
      <c r="E50" s="2"/>
      <c r="F50" s="2"/>
      <c r="G50" s="2"/>
      <c r="H50" s="2"/>
      <c r="I50" s="17"/>
      <c r="J50" s="2"/>
    </row>
    <row r="51" spans="1:10">
      <c r="A51" s="2"/>
      <c r="B51" s="2"/>
      <c r="C51" s="2"/>
      <c r="D51" s="2"/>
      <c r="E51" s="2"/>
      <c r="F51" s="2"/>
      <c r="G51" s="2"/>
      <c r="H51" s="2"/>
      <c r="I51" s="17"/>
      <c r="J51" s="2"/>
    </row>
    <row r="52" spans="1:10">
      <c r="A52" s="2"/>
      <c r="B52" s="2"/>
      <c r="C52" s="2"/>
      <c r="D52" s="2"/>
      <c r="E52" s="2"/>
      <c r="F52" s="2"/>
      <c r="G52" s="2"/>
      <c r="H52" s="2"/>
      <c r="I52" s="17"/>
      <c r="J52" s="2"/>
    </row>
    <row r="53" spans="1:10">
      <c r="A53" s="2"/>
      <c r="B53" s="2"/>
      <c r="C53" s="2"/>
      <c r="D53" s="2"/>
      <c r="E53" s="2"/>
      <c r="F53" s="2"/>
      <c r="G53" s="2"/>
      <c r="H53" s="2"/>
      <c r="I53" s="17"/>
      <c r="J53" s="2"/>
    </row>
    <row r="54" spans="1:10">
      <c r="A54" s="2"/>
      <c r="B54" s="2"/>
      <c r="C54" s="2"/>
      <c r="D54" s="2"/>
      <c r="E54" s="2"/>
      <c r="F54" s="2"/>
      <c r="G54" s="2"/>
      <c r="H54" s="2"/>
      <c r="I54" s="17"/>
      <c r="J54" s="2"/>
    </row>
    <row r="55" spans="1:10">
      <c r="A55" s="2"/>
      <c r="B55" s="2"/>
      <c r="C55" s="2"/>
      <c r="D55" s="2"/>
      <c r="E55" s="2"/>
      <c r="F55" s="2"/>
      <c r="G55" s="2"/>
      <c r="H55" s="2"/>
      <c r="I55" s="17"/>
      <c r="J55" s="2"/>
    </row>
    <row r="56" spans="1:10">
      <c r="A56" s="2"/>
      <c r="B56" s="2"/>
      <c r="C56" s="2"/>
      <c r="D56" s="2"/>
      <c r="E56" s="2"/>
      <c r="F56" s="2"/>
      <c r="G56" s="2"/>
      <c r="H56" s="2"/>
      <c r="I56" s="17"/>
      <c r="J56" s="2"/>
    </row>
    <row r="57" spans="1:10">
      <c r="A57" s="2"/>
      <c r="B57" s="2"/>
      <c r="C57" s="2"/>
      <c r="D57" s="2"/>
      <c r="E57" s="2"/>
      <c r="F57" s="2"/>
      <c r="G57" s="2"/>
      <c r="H57" s="2"/>
      <c r="I57" s="17"/>
      <c r="J57" s="2"/>
    </row>
    <row r="58" spans="1:10">
      <c r="A58" s="2"/>
      <c r="B58" s="2"/>
      <c r="C58" s="2"/>
      <c r="D58" s="2"/>
      <c r="E58" s="2"/>
      <c r="F58" s="2"/>
      <c r="G58" s="2"/>
      <c r="H58" s="2"/>
      <c r="I58" s="17"/>
      <c r="J58" s="2"/>
    </row>
    <row r="59" spans="1:10">
      <c r="A59" s="2"/>
      <c r="B59" s="2"/>
      <c r="C59" s="2"/>
      <c r="D59" s="2"/>
      <c r="E59" s="2"/>
      <c r="F59" s="2"/>
      <c r="G59" s="2"/>
      <c r="H59" s="2"/>
      <c r="I59" s="17"/>
      <c r="J59" s="2"/>
    </row>
    <row r="60" spans="1:10">
      <c r="A60" s="2"/>
      <c r="B60" s="2"/>
      <c r="C60" s="2"/>
      <c r="D60" s="2"/>
      <c r="E60" s="2"/>
      <c r="F60" s="2"/>
      <c r="G60" s="2"/>
      <c r="H60" s="2"/>
      <c r="I60" s="17"/>
      <c r="J60" s="2"/>
    </row>
    <row r="61" spans="1:10">
      <c r="A61" s="2"/>
      <c r="B61" s="2"/>
      <c r="C61" s="2"/>
      <c r="D61" s="2"/>
      <c r="E61" s="2"/>
      <c r="F61" s="2"/>
      <c r="G61" s="2"/>
      <c r="H61" s="2"/>
      <c r="I61" s="17"/>
      <c r="J61" s="2"/>
    </row>
    <row r="62" spans="1:10">
      <c r="A62" s="2"/>
      <c r="B62" s="2"/>
      <c r="C62" s="2"/>
      <c r="D62" s="2"/>
      <c r="E62" s="2"/>
      <c r="F62" s="2"/>
      <c r="G62" s="2"/>
      <c r="H62" s="2"/>
      <c r="I62" s="17"/>
      <c r="J62" s="2"/>
    </row>
    <row r="63" spans="1:10">
      <c r="A63" s="2"/>
      <c r="B63" s="2"/>
      <c r="C63" s="2"/>
      <c r="D63" s="2"/>
      <c r="E63" s="2"/>
      <c r="F63" s="2"/>
      <c r="G63" s="2"/>
      <c r="H63" s="2"/>
      <c r="I63" s="17"/>
      <c r="J63" s="2"/>
    </row>
    <row r="64" spans="1:10">
      <c r="A64" s="2"/>
      <c r="B64" s="2"/>
      <c r="C64" s="2"/>
      <c r="D64" s="2"/>
      <c r="E64" s="2"/>
      <c r="F64" s="2"/>
      <c r="G64" s="2"/>
      <c r="H64" s="2"/>
      <c r="I64" s="17"/>
      <c r="J64" s="2"/>
    </row>
    <row r="65" spans="1:10">
      <c r="A65" s="2"/>
      <c r="B65" s="2"/>
      <c r="C65" s="2"/>
      <c r="D65" s="2"/>
      <c r="E65" s="2"/>
      <c r="F65" s="2"/>
      <c r="G65" s="2"/>
      <c r="H65" s="2"/>
      <c r="I65" s="17"/>
      <c r="J65" s="2"/>
    </row>
    <row r="66" spans="1:10">
      <c r="A66" s="2"/>
      <c r="B66" s="2"/>
      <c r="C66" s="2"/>
      <c r="D66" s="2"/>
      <c r="E66" s="2"/>
      <c r="F66" s="2"/>
      <c r="G66" s="2"/>
      <c r="H66" s="2"/>
      <c r="I66" s="17"/>
      <c r="J66" s="2"/>
    </row>
    <row r="67" spans="1:10">
      <c r="A67" s="2"/>
      <c r="B67" s="2"/>
      <c r="C67" s="2"/>
      <c r="D67" s="2"/>
      <c r="E67" s="2"/>
      <c r="F67" s="2"/>
      <c r="G67" s="2"/>
      <c r="H67" s="2"/>
      <c r="I67" s="17"/>
      <c r="J67" s="2"/>
    </row>
    <row r="68" spans="1:10">
      <c r="A68" s="2"/>
      <c r="B68" s="2"/>
      <c r="C68" s="2"/>
      <c r="D68" s="2"/>
      <c r="E68" s="2"/>
      <c r="F68" s="2"/>
      <c r="G68" s="2"/>
      <c r="H68" s="2"/>
      <c r="I68" s="17"/>
      <c r="J68" s="2"/>
    </row>
    <row r="69" spans="1:10">
      <c r="A69" s="2"/>
      <c r="B69" s="2"/>
      <c r="C69" s="2"/>
      <c r="D69" s="2"/>
      <c r="E69" s="2"/>
      <c r="F69" s="2"/>
      <c r="G69" s="2"/>
      <c r="H69" s="2"/>
      <c r="I69" s="17"/>
      <c r="J69" s="2"/>
    </row>
    <row r="70" spans="1:10">
      <c r="A70" s="2"/>
      <c r="B70" s="2"/>
      <c r="C70" s="2"/>
      <c r="D70" s="2"/>
      <c r="E70" s="2"/>
      <c r="F70" s="2"/>
      <c r="G70" s="2"/>
      <c r="H70" s="2"/>
      <c r="I70" s="17"/>
      <c r="J70" s="2"/>
    </row>
    <row r="71" spans="1:10">
      <c r="A71" s="2"/>
      <c r="B71" s="2"/>
      <c r="C71" s="2"/>
      <c r="D71" s="2"/>
      <c r="E71" s="2"/>
      <c r="F71" s="2"/>
      <c r="G71" s="2"/>
      <c r="H71" s="2"/>
      <c r="I71" s="17"/>
      <c r="J71" s="2"/>
    </row>
    <row r="72" spans="1:10">
      <c r="A72" s="2"/>
      <c r="B72" s="2"/>
      <c r="C72" s="2"/>
      <c r="D72" s="2"/>
      <c r="E72" s="2"/>
      <c r="F72" s="2"/>
      <c r="G72" s="2"/>
      <c r="H72" s="2"/>
      <c r="I72" s="17"/>
      <c r="J72" s="2"/>
    </row>
    <row r="73" spans="1:10">
      <c r="A73" s="2"/>
      <c r="B73" s="2"/>
      <c r="C73" s="2"/>
      <c r="D73" s="2"/>
      <c r="E73" s="2"/>
      <c r="F73" s="2"/>
      <c r="G73" s="2"/>
      <c r="H73" s="2"/>
      <c r="I73" s="17"/>
      <c r="J73" s="2"/>
    </row>
    <row r="74" spans="1:10">
      <c r="A74" s="2"/>
      <c r="B74" s="2"/>
      <c r="C74" s="2"/>
      <c r="D74" s="2"/>
      <c r="E74" s="2"/>
      <c r="F74" s="2"/>
      <c r="G74" s="2"/>
      <c r="H74" s="2"/>
      <c r="I74" s="17"/>
      <c r="J74" s="2"/>
    </row>
    <row r="75" spans="1:10">
      <c r="A75" s="2"/>
      <c r="B75" s="2"/>
      <c r="C75" s="2"/>
      <c r="D75" s="2"/>
      <c r="E75" s="2"/>
      <c r="F75" s="2"/>
      <c r="G75" s="2"/>
      <c r="H75" s="2"/>
      <c r="I75" s="17"/>
      <c r="J75" s="2"/>
    </row>
    <row r="76" spans="1:10">
      <c r="A76" s="2"/>
      <c r="B76" s="2"/>
      <c r="C76" s="2"/>
      <c r="D76" s="2"/>
      <c r="E76" s="2"/>
      <c r="F76" s="2"/>
      <c r="G76" s="2"/>
      <c r="H76" s="2"/>
      <c r="I76" s="17"/>
      <c r="J76" s="2"/>
    </row>
    <row r="77" spans="1:10">
      <c r="A77" s="2"/>
      <c r="B77" s="2"/>
      <c r="C77" s="2"/>
      <c r="D77" s="2"/>
      <c r="E77" s="2"/>
      <c r="F77" s="2"/>
      <c r="G77" s="2"/>
      <c r="H77" s="2"/>
      <c r="I77" s="17"/>
      <c r="J77" s="2"/>
    </row>
    <row r="78" spans="1:10">
      <c r="A78" s="2"/>
      <c r="B78" s="2"/>
      <c r="C78" s="2"/>
      <c r="D78" s="2"/>
      <c r="E78" s="2"/>
      <c r="F78" s="2"/>
      <c r="G78" s="2"/>
      <c r="H78" s="2"/>
      <c r="I78" s="17"/>
      <c r="J78" s="2"/>
    </row>
    <row r="79" spans="1:10">
      <c r="A79" s="2"/>
      <c r="B79" s="2"/>
      <c r="C79" s="2"/>
      <c r="D79" s="2"/>
      <c r="E79" s="2"/>
      <c r="F79" s="2"/>
      <c r="G79" s="2"/>
      <c r="H79" s="2"/>
      <c r="I79" s="17"/>
      <c r="J79" s="2"/>
    </row>
    <row r="80" spans="1:10">
      <c r="A80" s="2"/>
      <c r="B80" s="2"/>
      <c r="C80" s="2"/>
      <c r="D80" s="2"/>
      <c r="E80" s="2"/>
      <c r="F80" s="2"/>
      <c r="G80" s="2"/>
      <c r="H80" s="2"/>
      <c r="I80" s="17"/>
      <c r="J80" s="2"/>
    </row>
    <row r="81" spans="1:10">
      <c r="A81" s="2"/>
      <c r="B81" s="2"/>
      <c r="C81" s="2"/>
      <c r="D81" s="2"/>
      <c r="E81" s="2"/>
      <c r="F81" s="2"/>
      <c r="G81" s="2"/>
      <c r="H81" s="2"/>
      <c r="I81" s="17"/>
      <c r="J81" s="2"/>
    </row>
    <row r="82" spans="1:10">
      <c r="A82" s="2"/>
      <c r="B82" s="2"/>
      <c r="C82" s="2"/>
      <c r="D82" s="2"/>
      <c r="E82" s="2"/>
      <c r="F82" s="2"/>
      <c r="G82" s="2"/>
      <c r="H82" s="2"/>
      <c r="I82" s="17"/>
      <c r="J82" s="2"/>
    </row>
    <row r="83" spans="1:10">
      <c r="A83" s="2"/>
      <c r="B83" s="2"/>
      <c r="C83" s="2"/>
      <c r="D83" s="2"/>
      <c r="E83" s="2"/>
      <c r="F83" s="2"/>
      <c r="G83" s="2"/>
      <c r="H83" s="2"/>
      <c r="I83" s="17"/>
      <c r="J83" s="2"/>
    </row>
    <row r="84" spans="1:10">
      <c r="A84" s="2"/>
      <c r="B84" s="2"/>
      <c r="C84" s="2"/>
      <c r="D84" s="2"/>
      <c r="E84" s="2"/>
      <c r="F84" s="2"/>
      <c r="G84" s="2"/>
      <c r="H84" s="2"/>
      <c r="I84" s="17"/>
      <c r="J84" s="2"/>
    </row>
    <row r="85" spans="1:10">
      <c r="A85" s="2"/>
      <c r="B85" s="2"/>
      <c r="C85" s="2"/>
      <c r="D85" s="2"/>
      <c r="E85" s="2"/>
      <c r="F85" s="2"/>
      <c r="G85" s="2"/>
      <c r="H85" s="2"/>
      <c r="I85" s="17"/>
      <c r="J85" s="2"/>
    </row>
    <row r="86" spans="1:10">
      <c r="A86" s="2"/>
      <c r="B86" s="2"/>
      <c r="C86" s="2"/>
      <c r="D86" s="2"/>
      <c r="E86" s="2"/>
      <c r="F86" s="2"/>
      <c r="G86" s="2"/>
      <c r="H86" s="2"/>
      <c r="I86" s="17"/>
      <c r="J86" s="2"/>
    </row>
    <row r="87" spans="1:10">
      <c r="A87" s="2"/>
      <c r="B87" s="2"/>
      <c r="C87" s="2"/>
      <c r="D87" s="2"/>
      <c r="E87" s="2"/>
      <c r="F87" s="2"/>
      <c r="G87" s="2"/>
      <c r="H87" s="2"/>
      <c r="I87" s="17"/>
      <c r="J87" s="2"/>
    </row>
    <row r="88" spans="1:10">
      <c r="A88" s="2"/>
      <c r="B88" s="2"/>
      <c r="C88" s="2"/>
      <c r="D88" s="2"/>
      <c r="E88" s="2"/>
      <c r="F88" s="2"/>
      <c r="G88" s="2"/>
      <c r="H88" s="2"/>
      <c r="I88" s="17"/>
      <c r="J88" s="2"/>
    </row>
    <row r="89" spans="1:10">
      <c r="A89" s="2"/>
      <c r="B89" s="2"/>
      <c r="C89" s="2"/>
      <c r="D89" s="2"/>
      <c r="E89" s="2"/>
      <c r="F89" s="2"/>
      <c r="G89" s="2"/>
      <c r="H89" s="2"/>
      <c r="I89" s="17"/>
      <c r="J89" s="2"/>
    </row>
    <row r="90" spans="1:10">
      <c r="A90" s="2"/>
      <c r="B90" s="2"/>
      <c r="C90" s="2"/>
      <c r="D90" s="2"/>
      <c r="E90" s="2"/>
      <c r="F90" s="2"/>
      <c r="G90" s="2"/>
      <c r="H90" s="2"/>
      <c r="I90" s="17"/>
      <c r="J90" s="2"/>
    </row>
    <row r="91" spans="1:10">
      <c r="A91" s="2"/>
      <c r="B91" s="2"/>
      <c r="C91" s="2"/>
      <c r="D91" s="2"/>
      <c r="E91" s="2"/>
      <c r="F91" s="2"/>
      <c r="G91" s="2"/>
      <c r="H91" s="2"/>
      <c r="I91" s="17"/>
      <c r="J91" s="2"/>
    </row>
    <row r="92" spans="1:10">
      <c r="A92" s="2"/>
      <c r="B92" s="2"/>
      <c r="C92" s="2"/>
      <c r="D92" s="2"/>
      <c r="E92" s="2"/>
      <c r="F92" s="2"/>
      <c r="G92" s="2"/>
      <c r="H92" s="2"/>
      <c r="I92" s="17"/>
      <c r="J92" s="2"/>
    </row>
    <row r="93" spans="1:10">
      <c r="A93" s="2"/>
      <c r="B93" s="2"/>
      <c r="C93" s="2"/>
      <c r="D93" s="2"/>
      <c r="E93" s="2"/>
      <c r="F93" s="2"/>
      <c r="G93" s="2"/>
      <c r="H93" s="2"/>
      <c r="I93" s="17"/>
      <c r="J93" s="2"/>
    </row>
    <row r="94" spans="1:10">
      <c r="A94" s="2"/>
      <c r="B94" s="2"/>
      <c r="C94" s="2"/>
      <c r="D94" s="2"/>
      <c r="E94" s="2"/>
      <c r="F94" s="2"/>
      <c r="G94" s="2"/>
      <c r="H94" s="2"/>
      <c r="I94" s="17"/>
      <c r="J94" s="2"/>
    </row>
    <row r="95" spans="1:10">
      <c r="A95" s="2"/>
      <c r="B95" s="2"/>
      <c r="C95" s="2"/>
      <c r="D95" s="2"/>
      <c r="E95" s="2"/>
      <c r="F95" s="2"/>
      <c r="G95" s="2"/>
      <c r="H95" s="2"/>
      <c r="I95" s="17"/>
      <c r="J95" s="2"/>
    </row>
    <row r="96" spans="1:10">
      <c r="A96" s="2"/>
      <c r="B96" s="2"/>
      <c r="C96" s="2"/>
      <c r="D96" s="2"/>
      <c r="E96" s="2"/>
      <c r="F96" s="2"/>
      <c r="G96" s="2"/>
      <c r="H96" s="2"/>
      <c r="I96" s="17"/>
      <c r="J96" s="2"/>
    </row>
    <row r="97" spans="1:10">
      <c r="A97" s="2"/>
      <c r="B97" s="2"/>
      <c r="C97" s="2"/>
      <c r="D97" s="2"/>
      <c r="E97" s="2"/>
      <c r="F97" s="2"/>
      <c r="G97" s="2"/>
      <c r="H97" s="2"/>
      <c r="I97" s="17"/>
      <c r="J97" s="2"/>
    </row>
    <row r="98" spans="1:10">
      <c r="A98" s="2"/>
      <c r="B98" s="2"/>
      <c r="C98" s="2"/>
      <c r="D98" s="2"/>
      <c r="E98" s="2"/>
      <c r="F98" s="2"/>
      <c r="G98" s="2"/>
      <c r="H98" s="2"/>
      <c r="I98" s="17"/>
      <c r="J98" s="2"/>
    </row>
    <row r="99" spans="1:10">
      <c r="A99" s="2"/>
      <c r="B99" s="2"/>
      <c r="C99" s="2"/>
      <c r="D99" s="2"/>
      <c r="E99" s="2"/>
      <c r="F99" s="2"/>
      <c r="G99" s="2"/>
      <c r="H99" s="2"/>
      <c r="I99" s="17"/>
      <c r="J99" s="2"/>
    </row>
    <row r="100" spans="1:10">
      <c r="A100" s="2"/>
      <c r="B100" s="2"/>
      <c r="C100" s="2"/>
      <c r="D100" s="2"/>
      <c r="E100" s="2"/>
      <c r="F100" s="2"/>
      <c r="G100" s="2"/>
      <c r="H100" s="2"/>
      <c r="I100" s="17"/>
      <c r="J100" s="2"/>
    </row>
    <row r="101" spans="1:10">
      <c r="A101" s="2"/>
      <c r="B101" s="2"/>
      <c r="C101" s="2"/>
      <c r="D101" s="2"/>
      <c r="E101" s="2"/>
      <c r="F101" s="2"/>
      <c r="G101" s="2"/>
      <c r="H101" s="2"/>
      <c r="I101" s="17"/>
      <c r="J101" s="2"/>
    </row>
    <row r="102" spans="1:10">
      <c r="A102" s="2"/>
      <c r="B102" s="2"/>
      <c r="C102" s="2"/>
      <c r="D102" s="2"/>
      <c r="E102" s="2"/>
      <c r="F102" s="2"/>
      <c r="G102" s="2"/>
      <c r="H102" s="2"/>
      <c r="I102" s="17"/>
      <c r="J102" s="2"/>
    </row>
    <row r="103" spans="1:10">
      <c r="A103" s="2"/>
      <c r="B103" s="2"/>
      <c r="C103" s="2"/>
      <c r="D103" s="2"/>
      <c r="E103" s="2"/>
      <c r="F103" s="2"/>
      <c r="G103" s="2"/>
      <c r="H103" s="2"/>
      <c r="I103" s="17"/>
      <c r="J103" s="2"/>
    </row>
    <row r="104" spans="1:10">
      <c r="A104" s="2"/>
      <c r="B104" s="2"/>
      <c r="C104" s="2"/>
      <c r="D104" s="2"/>
      <c r="E104" s="2"/>
      <c r="F104" s="2"/>
      <c r="G104" s="2"/>
      <c r="H104" s="2"/>
      <c r="I104" s="17"/>
      <c r="J104" s="2"/>
    </row>
    <row r="105" spans="1:10">
      <c r="A105" s="2"/>
      <c r="B105" s="2"/>
      <c r="C105" s="2"/>
      <c r="D105" s="2"/>
      <c r="E105" s="2"/>
      <c r="F105" s="2"/>
      <c r="G105" s="2"/>
      <c r="H105" s="2"/>
      <c r="I105" s="17"/>
      <c r="J105" s="2"/>
    </row>
    <row r="106" spans="1:10">
      <c r="A106" s="2"/>
      <c r="B106" s="2"/>
      <c r="C106" s="2"/>
      <c r="D106" s="2"/>
      <c r="E106" s="2"/>
      <c r="F106" s="2"/>
      <c r="G106" s="2"/>
      <c r="H106" s="2"/>
      <c r="I106" s="17"/>
      <c r="J106" s="2"/>
    </row>
    <row r="107" spans="1:10">
      <c r="A107" s="2"/>
      <c r="B107" s="2"/>
      <c r="C107" s="2"/>
      <c r="D107" s="2"/>
      <c r="E107" s="2"/>
      <c r="F107" s="2"/>
      <c r="G107" s="2"/>
      <c r="H107" s="2"/>
      <c r="I107" s="17"/>
      <c r="J107" s="2"/>
    </row>
    <row r="108" spans="1:10">
      <c r="A108" s="2"/>
      <c r="B108" s="2"/>
      <c r="C108" s="2"/>
      <c r="D108" s="2"/>
      <c r="E108" s="2"/>
      <c r="F108" s="2"/>
      <c r="G108" s="2"/>
      <c r="H108" s="2"/>
      <c r="I108" s="17"/>
      <c r="J108" s="2"/>
    </row>
    <row r="109" spans="1:10">
      <c r="A109" s="2"/>
      <c r="B109" s="2"/>
      <c r="C109" s="2"/>
      <c r="D109" s="2"/>
      <c r="E109" s="2"/>
      <c r="F109" s="2"/>
      <c r="G109" s="2"/>
      <c r="H109" s="2"/>
      <c r="I109" s="17"/>
      <c r="J109" s="2"/>
    </row>
    <row r="110" spans="1:10">
      <c r="A110" s="2"/>
      <c r="B110" s="2"/>
      <c r="C110" s="2"/>
      <c r="D110" s="2"/>
      <c r="E110" s="2"/>
      <c r="F110" s="2"/>
      <c r="G110" s="2"/>
      <c r="H110" s="2"/>
      <c r="I110" s="17"/>
      <c r="J110" s="2"/>
    </row>
    <row r="111" spans="1:10">
      <c r="A111" s="2"/>
      <c r="B111" s="2"/>
      <c r="C111" s="2"/>
      <c r="D111" s="2"/>
      <c r="E111" s="2"/>
      <c r="F111" s="2"/>
      <c r="G111" s="2"/>
      <c r="H111" s="2"/>
      <c r="I111" s="17"/>
      <c r="J111" s="2"/>
    </row>
    <row r="112" spans="1:10">
      <c r="A112" s="2"/>
      <c r="B112" s="2"/>
      <c r="C112" s="2"/>
      <c r="D112" s="2"/>
      <c r="E112" s="2"/>
      <c r="F112" s="2"/>
      <c r="G112" s="2"/>
      <c r="H112" s="2"/>
      <c r="I112" s="17"/>
      <c r="J112" s="2"/>
    </row>
    <row r="113" spans="1:10">
      <c r="A113" s="2"/>
      <c r="B113" s="2"/>
      <c r="C113" s="2"/>
      <c r="D113" s="2"/>
      <c r="E113" s="2"/>
      <c r="F113" s="2"/>
      <c r="G113" s="2"/>
      <c r="H113" s="2"/>
      <c r="I113" s="17"/>
      <c r="J113" s="2"/>
    </row>
    <row r="114" spans="1:10">
      <c r="A114" s="2"/>
      <c r="B114" s="2"/>
      <c r="C114" s="2"/>
      <c r="D114" s="2"/>
      <c r="E114" s="2"/>
      <c r="F114" s="2"/>
      <c r="G114" s="2"/>
      <c r="H114" s="2"/>
      <c r="I114" s="17"/>
      <c r="J114" s="2"/>
    </row>
    <row r="115" spans="1:10">
      <c r="A115" s="2"/>
      <c r="B115" s="2"/>
      <c r="C115" s="2"/>
      <c r="D115" s="2"/>
      <c r="E115" s="2"/>
      <c r="F115" s="2"/>
      <c r="G115" s="2"/>
      <c r="H115" s="2"/>
      <c r="I115" s="17"/>
      <c r="J115" s="2"/>
    </row>
    <row r="116" spans="1:10">
      <c r="A116" s="2"/>
      <c r="B116" s="2"/>
      <c r="C116" s="2"/>
      <c r="D116" s="2"/>
      <c r="E116" s="2"/>
      <c r="F116" s="2"/>
      <c r="G116" s="2"/>
      <c r="H116" s="2"/>
      <c r="I116" s="17"/>
      <c r="J116" s="2"/>
    </row>
    <row r="117" spans="1:10">
      <c r="A117" s="2"/>
      <c r="B117" s="2"/>
      <c r="C117" s="2"/>
      <c r="D117" s="2"/>
      <c r="E117" s="2"/>
      <c r="F117" s="2"/>
      <c r="G117" s="2"/>
      <c r="H117" s="2"/>
      <c r="I117" s="17"/>
      <c r="J117" s="2"/>
    </row>
    <row r="118" spans="1:10">
      <c r="A118" s="2"/>
      <c r="B118" s="2"/>
      <c r="C118" s="2"/>
      <c r="D118" s="2"/>
      <c r="E118" s="2"/>
      <c r="F118" s="2"/>
      <c r="G118" s="2"/>
      <c r="H118" s="2"/>
      <c r="I118" s="17"/>
      <c r="J118" s="2"/>
    </row>
    <row r="119" spans="1:10">
      <c r="A119" s="2"/>
      <c r="B119" s="2"/>
      <c r="C119" s="2"/>
      <c r="D119" s="2"/>
      <c r="E119" s="2"/>
      <c r="F119" s="2"/>
      <c r="G119" s="2"/>
      <c r="H119" s="2"/>
      <c r="I119" s="17"/>
      <c r="J119" s="2"/>
    </row>
    <row r="120" spans="1:10">
      <c r="A120" s="2"/>
      <c r="B120" s="2"/>
      <c r="C120" s="2"/>
      <c r="D120" s="2"/>
      <c r="E120" s="2"/>
      <c r="F120" s="2"/>
      <c r="G120" s="2"/>
      <c r="H120" s="2"/>
      <c r="I120" s="17"/>
      <c r="J120" s="2"/>
    </row>
    <row r="121" spans="1:10">
      <c r="A121" s="2"/>
      <c r="B121" s="2"/>
      <c r="C121" s="2"/>
      <c r="D121" s="2"/>
      <c r="E121" s="2"/>
      <c r="F121" s="2"/>
      <c r="G121" s="2"/>
      <c r="H121" s="2"/>
      <c r="I121" s="17"/>
      <c r="J121" s="2"/>
    </row>
    <row r="122" spans="1:10">
      <c r="A122" s="2"/>
      <c r="B122" s="2"/>
      <c r="C122" s="2"/>
      <c r="D122" s="2"/>
      <c r="E122" s="2"/>
      <c r="F122" s="2"/>
      <c r="G122" s="2"/>
      <c r="H122" s="2"/>
      <c r="I122" s="17"/>
      <c r="J122" s="2"/>
    </row>
    <row r="123" spans="1:10">
      <c r="A123" s="2"/>
      <c r="B123" s="2"/>
      <c r="C123" s="2"/>
      <c r="D123" s="2"/>
      <c r="E123" s="2"/>
      <c r="F123" s="2"/>
      <c r="G123" s="2"/>
      <c r="H123" s="2"/>
      <c r="I123" s="17"/>
      <c r="J123" s="2"/>
    </row>
    <row r="124" spans="1:10">
      <c r="A124" s="2"/>
      <c r="B124" s="2"/>
      <c r="C124" s="2"/>
      <c r="D124" s="2"/>
      <c r="E124" s="2"/>
      <c r="F124" s="2"/>
      <c r="G124" s="2"/>
      <c r="H124" s="2"/>
      <c r="I124" s="17"/>
      <c r="J124" s="2"/>
    </row>
    <row r="125" spans="1:10">
      <c r="A125" s="2"/>
      <c r="B125" s="2"/>
      <c r="C125" s="2"/>
      <c r="D125" s="2"/>
      <c r="E125" s="2"/>
      <c r="F125" s="2"/>
      <c r="G125" s="2"/>
      <c r="H125" s="2"/>
      <c r="I125" s="17"/>
      <c r="J125" s="2"/>
    </row>
    <row r="126" spans="1:10">
      <c r="A126" s="2"/>
      <c r="B126" s="2"/>
      <c r="C126" s="2"/>
      <c r="D126" s="2"/>
      <c r="E126" s="2"/>
      <c r="F126" s="2"/>
      <c r="G126" s="2"/>
      <c r="H126" s="2"/>
      <c r="I126" s="17"/>
      <c r="J126" s="2"/>
    </row>
    <row r="127" spans="1:10">
      <c r="A127" s="2"/>
      <c r="B127" s="2"/>
      <c r="C127" s="2"/>
      <c r="D127" s="2"/>
      <c r="E127" s="2"/>
      <c r="F127" s="2"/>
      <c r="G127" s="2"/>
      <c r="H127" s="2"/>
      <c r="I127" s="17"/>
      <c r="J127" s="2"/>
    </row>
    <row r="128" spans="1:10">
      <c r="A128" s="2"/>
      <c r="B128" s="2"/>
      <c r="C128" s="2"/>
      <c r="D128" s="2"/>
      <c r="E128" s="2"/>
      <c r="F128" s="2"/>
      <c r="G128" s="2"/>
      <c r="H128" s="2"/>
      <c r="I128" s="17"/>
      <c r="J128" s="2"/>
    </row>
    <row r="129" spans="1:10">
      <c r="A129" s="2"/>
      <c r="B129" s="2"/>
      <c r="C129" s="2"/>
      <c r="D129" s="2"/>
      <c r="E129" s="2"/>
      <c r="F129" s="2"/>
      <c r="G129" s="2"/>
      <c r="H129" s="2"/>
      <c r="I129" s="17"/>
      <c r="J129" s="2"/>
    </row>
    <row r="130" spans="1:10">
      <c r="A130" s="2"/>
      <c r="B130" s="2"/>
      <c r="C130" s="2"/>
      <c r="D130" s="2"/>
      <c r="E130" s="2"/>
      <c r="F130" s="2"/>
      <c r="G130" s="2"/>
      <c r="H130" s="2"/>
      <c r="I130" s="17"/>
      <c r="J130" s="2"/>
    </row>
    <row r="131" spans="1:10">
      <c r="A131" s="2"/>
      <c r="B131" s="2"/>
      <c r="C131" s="2"/>
      <c r="D131" s="2"/>
      <c r="E131" s="2"/>
      <c r="F131" s="2"/>
      <c r="G131" s="2"/>
      <c r="H131" s="2"/>
      <c r="I131" s="17"/>
      <c r="J131" s="2"/>
    </row>
    <row r="132" spans="1:10">
      <c r="A132" s="2"/>
      <c r="B132" s="2"/>
      <c r="C132" s="2"/>
      <c r="D132" s="2"/>
      <c r="E132" s="2"/>
      <c r="F132" s="2"/>
      <c r="G132" s="2"/>
      <c r="H132" s="2"/>
      <c r="I132" s="17"/>
      <c r="J132" s="2"/>
    </row>
    <row r="133" spans="1:10">
      <c r="A133" s="2"/>
      <c r="B133" s="2"/>
      <c r="C133" s="2"/>
      <c r="D133" s="2"/>
      <c r="E133" s="2"/>
      <c r="F133" s="2"/>
      <c r="G133" s="2"/>
      <c r="H133" s="2"/>
      <c r="I133" s="17"/>
      <c r="J133" s="2"/>
    </row>
    <row r="134" spans="1:10">
      <c r="A134" s="2"/>
      <c r="B134" s="2"/>
      <c r="C134" s="2"/>
      <c r="D134" s="2"/>
      <c r="E134" s="2"/>
      <c r="F134" s="2"/>
      <c r="G134" s="2"/>
      <c r="H134" s="2"/>
      <c r="I134" s="17"/>
      <c r="J134" s="2"/>
    </row>
    <row r="135" spans="1:10">
      <c r="A135" s="2"/>
      <c r="B135" s="2"/>
      <c r="C135" s="2"/>
      <c r="D135" s="2"/>
      <c r="E135" s="2"/>
      <c r="F135" s="2"/>
      <c r="G135" s="2"/>
      <c r="H135" s="2"/>
      <c r="I135" s="17"/>
      <c r="J135" s="2"/>
    </row>
  </sheetData>
  <mergeCells count="4">
    <mergeCell ref="A2:A5"/>
    <mergeCell ref="C2:F4"/>
    <mergeCell ref="F13:F15"/>
    <mergeCell ref="A16:D16"/>
  </mergeCells>
  <phoneticPr fontId="6"/>
  <conditionalFormatting sqref="D7">
    <cfRule type="expression" dxfId="135" priority="2">
      <formula>LEN(D7)&gt;0</formula>
    </cfRule>
  </conditionalFormatting>
  <conditionalFormatting sqref="E13:E15">
    <cfRule type="expression" dxfId="134" priority="1">
      <formula>LEN(E13)&gt;0</formula>
    </cfRule>
  </conditionalFormatting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65788-DD9A-44D2-AF1C-138987A610A6}">
  <dimension ref="A1:W38"/>
  <sheetViews>
    <sheetView showZeros="0" zoomScale="90" zoomScaleNormal="90" workbookViewId="0">
      <selection activeCell="C7" sqref="C7"/>
    </sheetView>
  </sheetViews>
  <sheetFormatPr defaultRowHeight="18.75"/>
  <cols>
    <col min="1" max="1" width="22.5" customWidth="1"/>
    <col min="2" max="6" width="18.75" customWidth="1"/>
    <col min="7" max="7" width="18.75" style="24" customWidth="1"/>
    <col min="8" max="8" width="23" style="24" customWidth="1"/>
    <col min="9" max="9" width="3.5" style="2" customWidth="1"/>
    <col min="10" max="10" width="3.625" style="2" customWidth="1"/>
    <col min="11" max="11" width="9" style="17"/>
    <col min="12" max="12" width="9" style="2"/>
  </cols>
  <sheetData>
    <row r="1" spans="1:23" ht="12.75" customHeight="1" thickBot="1">
      <c r="A1" s="1" t="s">
        <v>307</v>
      </c>
      <c r="B1" s="2"/>
      <c r="C1" s="2"/>
      <c r="D1" s="2"/>
      <c r="E1" s="2"/>
      <c r="F1" s="2"/>
      <c r="G1" s="3"/>
      <c r="H1" s="3"/>
    </row>
    <row r="2" spans="1:23" ht="9" customHeight="1" thickTop="1">
      <c r="A2" s="828" t="s">
        <v>308</v>
      </c>
      <c r="B2" s="2"/>
      <c r="C2" s="795" t="str">
        <f>(初期設定!D3)</f>
        <v>第42回宮崎県高等学校総合文化祭 放送部門　
参加申込及び部顧問（運営委員）の動静調査の入力</v>
      </c>
      <c r="D2" s="796"/>
      <c r="E2" s="796"/>
      <c r="F2" s="797"/>
      <c r="G2" s="2"/>
      <c r="H2" s="2"/>
      <c r="K2" s="2"/>
      <c r="L2" s="2" t="s">
        <v>309</v>
      </c>
      <c r="M2" s="129" t="s">
        <v>310</v>
      </c>
      <c r="O2" s="130"/>
      <c r="P2" s="130"/>
      <c r="R2" s="127"/>
      <c r="S2" s="129"/>
      <c r="T2" s="131"/>
      <c r="U2" s="132"/>
      <c r="W2" s="24"/>
    </row>
    <row r="3" spans="1:23" ht="20.25" customHeight="1">
      <c r="A3" s="828"/>
      <c r="B3" s="2"/>
      <c r="C3" s="798"/>
      <c r="D3" s="799"/>
      <c r="E3" s="799"/>
      <c r="F3" s="800"/>
      <c r="G3" s="2"/>
      <c r="H3" s="2"/>
      <c r="K3" s="2"/>
      <c r="M3" t="s">
        <v>311</v>
      </c>
      <c r="O3" s="130"/>
      <c r="P3" s="130"/>
      <c r="R3" s="127"/>
      <c r="S3" s="129"/>
      <c r="T3" s="131"/>
      <c r="U3" s="132"/>
      <c r="W3" s="24"/>
    </row>
    <row r="4" spans="1:23" ht="9" customHeight="1" thickBot="1">
      <c r="A4" s="828"/>
      <c r="B4" s="2"/>
      <c r="C4" s="801"/>
      <c r="D4" s="802"/>
      <c r="E4" s="802"/>
      <c r="F4" s="803"/>
      <c r="G4" s="2"/>
      <c r="H4" s="2"/>
      <c r="K4" s="2"/>
      <c r="M4" t="s">
        <v>312</v>
      </c>
      <c r="O4" s="130"/>
      <c r="P4" s="130"/>
      <c r="R4" s="127"/>
      <c r="S4" s="129"/>
      <c r="T4" s="131"/>
      <c r="U4" s="132"/>
      <c r="W4" s="24"/>
    </row>
    <row r="5" spans="1:23" ht="6.75" customHeight="1" thickTop="1" thickBot="1">
      <c r="A5" s="828"/>
      <c r="B5" s="2"/>
      <c r="C5" s="2"/>
      <c r="D5" s="2"/>
      <c r="E5" s="2"/>
      <c r="F5" s="2"/>
      <c r="G5" s="3"/>
      <c r="H5" s="3"/>
      <c r="I5" s="93"/>
    </row>
    <row r="6" spans="1:23" ht="15.75" customHeight="1" thickBot="1">
      <c r="A6" s="150" t="s">
        <v>313</v>
      </c>
      <c r="B6" s="2"/>
      <c r="C6" s="133" t="s">
        <v>3</v>
      </c>
      <c r="D6" s="133" t="s">
        <v>292</v>
      </c>
      <c r="E6" s="2"/>
      <c r="F6" s="2"/>
      <c r="G6" s="3"/>
      <c r="H6" s="3"/>
      <c r="I6" s="93"/>
    </row>
    <row r="7" spans="1:23" ht="23.25" customHeight="1" thickTop="1" thickBot="1">
      <c r="A7" s="2"/>
      <c r="B7" s="2"/>
      <c r="C7" s="151">
        <f>(Ⅰ!C9)</f>
        <v>0</v>
      </c>
      <c r="D7" s="135" t="str">
        <f>(Ⅱ!J15)</f>
        <v/>
      </c>
      <c r="E7" s="829" t="s">
        <v>314</v>
      </c>
      <c r="F7" s="830"/>
      <c r="G7" s="152"/>
      <c r="H7" s="3"/>
      <c r="I7" s="93"/>
      <c r="L7" s="2" t="s">
        <v>315</v>
      </c>
      <c r="M7" t="s">
        <v>316</v>
      </c>
    </row>
    <row r="8" spans="1:23" ht="6" customHeight="1" thickBot="1">
      <c r="A8" s="2"/>
      <c r="B8" s="2"/>
      <c r="C8" s="2"/>
      <c r="D8" s="2"/>
      <c r="E8" s="2"/>
      <c r="F8" s="2"/>
      <c r="G8" s="3"/>
      <c r="H8" s="3"/>
      <c r="I8" s="93"/>
      <c r="M8" t="s">
        <v>317</v>
      </c>
    </row>
    <row r="9" spans="1:23" ht="21.75" customHeight="1" thickBot="1">
      <c r="A9" s="2"/>
      <c r="B9" s="785" t="s">
        <v>318</v>
      </c>
      <c r="C9" s="786"/>
      <c r="D9" s="786"/>
      <c r="E9" s="786"/>
      <c r="F9" s="786"/>
      <c r="G9" s="787"/>
      <c r="H9" s="3"/>
      <c r="I9" s="93"/>
      <c r="M9" t="s">
        <v>312</v>
      </c>
    </row>
    <row r="10" spans="1:23" ht="9" customHeight="1" thickBot="1">
      <c r="A10" s="2"/>
      <c r="B10" s="2"/>
      <c r="C10" s="2"/>
      <c r="D10" s="2"/>
      <c r="E10" s="2"/>
      <c r="F10" s="2"/>
      <c r="G10" s="3"/>
      <c r="H10" s="3"/>
    </row>
    <row r="11" spans="1:23" ht="22.5" customHeight="1" thickBot="1">
      <c r="A11" s="153"/>
      <c r="B11" s="154" t="s">
        <v>319</v>
      </c>
      <c r="C11" s="155" t="s">
        <v>320</v>
      </c>
      <c r="D11" s="154" t="s">
        <v>321</v>
      </c>
      <c r="E11" s="156" t="s">
        <v>320</v>
      </c>
      <c r="F11" s="154" t="s">
        <v>322</v>
      </c>
      <c r="G11" s="157" t="s">
        <v>320</v>
      </c>
      <c r="H11" s="3"/>
    </row>
    <row r="12" spans="1:23" ht="21.75" customHeight="1" thickBot="1">
      <c r="A12" s="158" t="s">
        <v>323</v>
      </c>
      <c r="B12" s="159" t="str">
        <f>(Ⅲ１!E13)</f>
        <v/>
      </c>
      <c r="C12" s="160"/>
      <c r="D12" s="159" t="str">
        <f>(Ⅲ１!E14)</f>
        <v/>
      </c>
      <c r="E12" s="160"/>
      <c r="F12" s="159" t="str">
        <f>(Ⅲ１!E15)</f>
        <v/>
      </c>
      <c r="G12" s="161"/>
      <c r="H12" s="3"/>
    </row>
    <row r="13" spans="1:23" ht="6" customHeight="1" thickBot="1">
      <c r="A13" s="162"/>
      <c r="B13" s="163"/>
      <c r="C13" s="164"/>
      <c r="D13" s="163"/>
      <c r="E13" s="164"/>
      <c r="F13" s="163"/>
      <c r="G13" s="164"/>
      <c r="H13" s="3"/>
      <c r="M13" s="165"/>
      <c r="N13" s="166"/>
    </row>
    <row r="14" spans="1:23" ht="22.5" customHeight="1" thickBot="1">
      <c r="A14" s="167" t="s">
        <v>324</v>
      </c>
      <c r="B14" s="168"/>
      <c r="C14" s="169" t="str">
        <f>IF($D$7="（前日準備を含む）担当校です。","◆専門部より大会３日間の派遣依頼文書を発行します","")</f>
        <v/>
      </c>
      <c r="D14" s="168"/>
      <c r="E14" s="169" t="str">
        <f>IF(D12=0,"",IF($D$7="（前日準備を含む）担当校です。","◆専門部より大会３日間の派遣依頼文書を発行します",""))</f>
        <v/>
      </c>
      <c r="F14" s="168"/>
      <c r="G14" s="170" t="str">
        <f>IF(F12=0,"",IF($D$7="（前日準備を含む）担当校です。","◆専門部より大会３日間の派遣依頼文書を発行します",""))</f>
        <v/>
      </c>
      <c r="H14" s="3"/>
    </row>
    <row r="15" spans="1:23" ht="13.5" customHeight="1" thickBot="1">
      <c r="A15" s="162"/>
      <c r="B15" s="163"/>
      <c r="C15" s="164"/>
      <c r="D15" s="163"/>
      <c r="E15" s="164"/>
      <c r="F15" s="163"/>
      <c r="G15" s="164"/>
      <c r="H15" s="3"/>
      <c r="M15" s="165"/>
      <c r="N15" s="166"/>
    </row>
    <row r="16" spans="1:23" ht="22.5" customHeight="1" thickBot="1">
      <c r="A16" s="167" t="s">
        <v>325</v>
      </c>
      <c r="B16" s="168"/>
      <c r="C16" s="169" t="str">
        <f>IF($D$7="（前日準備を含む）担当校です。","◆同上","")</f>
        <v/>
      </c>
      <c r="D16" s="168"/>
      <c r="E16" s="169" t="str">
        <f>IF(D12=0,"",IF($D$7="（前日準備を含む）担当校です。","◆同上",""))</f>
        <v/>
      </c>
      <c r="F16" s="168"/>
      <c r="G16" s="170" t="str">
        <f>IF(F12=0,"",IF($D$7="（前日準備を含む）担当校です。","◆同上",""))</f>
        <v/>
      </c>
      <c r="H16" s="3"/>
    </row>
    <row r="17" spans="1:14" ht="13.5" customHeight="1" thickBot="1">
      <c r="A17" s="162"/>
      <c r="B17" s="163"/>
      <c r="C17" s="164"/>
      <c r="D17" s="163"/>
      <c r="E17" s="164"/>
      <c r="F17" s="163"/>
      <c r="G17" s="164"/>
      <c r="H17" s="3"/>
      <c r="M17" s="165"/>
      <c r="N17" s="166"/>
    </row>
    <row r="18" spans="1:14" ht="22.5" customHeight="1" thickBot="1">
      <c r="A18" s="167" t="s">
        <v>326</v>
      </c>
      <c r="B18" s="168"/>
      <c r="C18" s="169" t="str">
        <f>IF($D$7="（前日準備を含む）担当校です。","◆同上","")</f>
        <v/>
      </c>
      <c r="D18" s="168"/>
      <c r="E18" s="169" t="str">
        <f>IF(D12=0,"",IF($D$7="（前日準備を含む）担当校です。","◆同上",""))</f>
        <v/>
      </c>
      <c r="F18" s="168"/>
      <c r="G18" s="170" t="str">
        <f>IF(F12=0,"",IF($D$7="（前日準備を含む）担当校です。","◆同上",""))</f>
        <v/>
      </c>
      <c r="H18" s="3"/>
    </row>
    <row r="19" spans="1:14" ht="14.25" customHeight="1" thickBot="1">
      <c r="A19" s="162"/>
      <c r="B19" s="163"/>
      <c r="C19" s="697" t="s">
        <v>433</v>
      </c>
      <c r="D19" s="163"/>
      <c r="E19" s="697" t="s">
        <v>433</v>
      </c>
      <c r="F19" s="163"/>
      <c r="G19" s="697" t="s">
        <v>433</v>
      </c>
      <c r="H19" s="3"/>
      <c r="M19" s="165"/>
      <c r="N19" s="166"/>
    </row>
    <row r="20" spans="1:14" ht="30" customHeight="1" thickBot="1">
      <c r="A20" s="171" t="s">
        <v>327</v>
      </c>
      <c r="B20" s="693"/>
      <c r="C20" s="695" t="s">
        <v>432</v>
      </c>
      <c r="D20" s="693"/>
      <c r="E20" s="695" t="s">
        <v>432</v>
      </c>
      <c r="F20" s="693"/>
      <c r="G20" s="696" t="s">
        <v>432</v>
      </c>
      <c r="H20" s="3"/>
      <c r="M20" t="s">
        <v>431</v>
      </c>
    </row>
    <row r="21" spans="1:14" ht="13.5" customHeight="1" thickBot="1">
      <c r="A21" s="162"/>
      <c r="B21" s="163"/>
      <c r="C21" s="694"/>
      <c r="D21" s="163"/>
      <c r="E21" s="694"/>
      <c r="F21" s="163"/>
      <c r="G21" s="694"/>
      <c r="H21" s="3"/>
      <c r="M21" s="165" t="s">
        <v>430</v>
      </c>
      <c r="N21" s="166"/>
    </row>
    <row r="22" spans="1:14" ht="18.75" customHeight="1" thickBot="1">
      <c r="A22" s="167" t="s">
        <v>328</v>
      </c>
      <c r="B22" s="172"/>
      <c r="C22" s="173" t="s">
        <v>329</v>
      </c>
      <c r="D22" s="172"/>
      <c r="E22" s="174"/>
      <c r="F22" s="172"/>
      <c r="G22" s="175"/>
      <c r="H22" s="3"/>
      <c r="M22" t="s">
        <v>429</v>
      </c>
    </row>
    <row r="23" spans="1:14" ht="12.75" customHeight="1">
      <c r="A23" s="826" t="s">
        <v>330</v>
      </c>
      <c r="B23" s="827"/>
      <c r="C23" s="2"/>
      <c r="D23" s="2"/>
      <c r="E23" s="2"/>
      <c r="F23" s="2"/>
      <c r="G23" s="3"/>
      <c r="H23" s="3"/>
      <c r="M23" t="s">
        <v>428</v>
      </c>
    </row>
    <row r="24" spans="1:14" ht="12.75" customHeight="1">
      <c r="A24" s="2"/>
      <c r="B24" s="2"/>
      <c r="C24" s="2"/>
      <c r="D24" s="2"/>
      <c r="E24" s="2"/>
      <c r="F24" s="2"/>
      <c r="G24" s="3"/>
      <c r="H24" s="3"/>
    </row>
    <row r="25" spans="1:14" ht="12.75" customHeight="1">
      <c r="A25" s="2"/>
      <c r="B25" s="2"/>
      <c r="C25" s="2"/>
      <c r="D25" s="2"/>
      <c r="E25" s="2"/>
      <c r="F25" s="2"/>
      <c r="G25" s="3"/>
      <c r="H25" s="3"/>
    </row>
    <row r="26" spans="1:14" ht="12.75" customHeight="1">
      <c r="A26" s="2"/>
      <c r="B26" s="2"/>
      <c r="C26" s="2"/>
      <c r="D26" s="2"/>
      <c r="E26" s="2"/>
      <c r="F26" s="2"/>
      <c r="G26" s="3"/>
      <c r="H26" s="3"/>
    </row>
    <row r="27" spans="1:14" ht="12.75" customHeight="1">
      <c r="A27" s="2"/>
      <c r="B27" s="2"/>
      <c r="C27" s="2"/>
      <c r="D27" s="2"/>
      <c r="E27" s="2"/>
      <c r="F27" s="2"/>
      <c r="G27" s="3"/>
      <c r="H27" s="3"/>
    </row>
    <row r="28" spans="1:14" ht="12.75" customHeight="1">
      <c r="A28" s="2"/>
      <c r="B28" s="2"/>
      <c r="C28" s="2"/>
      <c r="D28" s="2"/>
      <c r="E28" s="2"/>
      <c r="F28" s="2"/>
      <c r="G28" s="3"/>
      <c r="H28" s="3"/>
    </row>
    <row r="29" spans="1:14" ht="12.75" customHeight="1">
      <c r="A29" s="2"/>
      <c r="B29" s="2"/>
      <c r="C29" s="2"/>
      <c r="D29" s="2"/>
      <c r="E29" s="2"/>
      <c r="F29" s="2"/>
      <c r="G29" s="3"/>
      <c r="H29" s="3"/>
    </row>
    <row r="30" spans="1:14" ht="12.75" customHeight="1">
      <c r="A30" s="2"/>
      <c r="B30" s="2"/>
      <c r="C30" s="2"/>
      <c r="D30" s="2"/>
      <c r="E30" s="2"/>
      <c r="F30" s="2"/>
      <c r="G30" s="3"/>
      <c r="H30" s="3"/>
    </row>
    <row r="31" spans="1:14" ht="12.75" customHeight="1">
      <c r="A31" s="2"/>
      <c r="B31" s="2"/>
      <c r="C31" s="2"/>
      <c r="D31" s="2"/>
      <c r="E31" s="2"/>
      <c r="F31" s="2"/>
      <c r="G31" s="3"/>
      <c r="H31" s="3"/>
    </row>
    <row r="32" spans="1:14" ht="12.75" customHeight="1">
      <c r="A32" s="2"/>
      <c r="B32" s="2"/>
      <c r="C32" s="2"/>
      <c r="D32" s="2"/>
      <c r="E32" s="2"/>
      <c r="F32" s="2"/>
      <c r="G32" s="3"/>
      <c r="H32" s="3"/>
    </row>
    <row r="33" spans="1:8" ht="12.75" customHeight="1">
      <c r="A33" s="2"/>
      <c r="B33" s="2"/>
      <c r="C33" s="2"/>
      <c r="D33" s="2"/>
      <c r="E33" s="2"/>
      <c r="F33" s="2"/>
      <c r="G33" s="3"/>
      <c r="H33" s="3"/>
    </row>
    <row r="34" spans="1:8" ht="12.75" customHeight="1">
      <c r="A34" s="2"/>
      <c r="B34" s="2"/>
      <c r="C34" s="2"/>
      <c r="D34" s="2"/>
      <c r="E34" s="2"/>
      <c r="F34" s="2"/>
      <c r="G34" s="3"/>
      <c r="H34" s="3"/>
    </row>
    <row r="35" spans="1:8" ht="12.75" customHeight="1">
      <c r="A35" s="2"/>
      <c r="B35" s="2"/>
      <c r="C35" s="2"/>
      <c r="D35" s="2"/>
      <c r="E35" s="2"/>
      <c r="F35" s="2"/>
      <c r="G35" s="3"/>
      <c r="H35" s="3"/>
    </row>
    <row r="36" spans="1:8">
      <c r="A36" s="2"/>
      <c r="B36" s="2"/>
      <c r="C36" s="2"/>
      <c r="D36" s="2"/>
      <c r="E36" s="2"/>
      <c r="F36" s="2"/>
      <c r="G36" s="3"/>
      <c r="H36" s="3"/>
    </row>
    <row r="37" spans="1:8">
      <c r="A37" s="2"/>
      <c r="B37" s="2"/>
      <c r="C37" s="2"/>
      <c r="D37" s="2"/>
      <c r="E37" s="2"/>
      <c r="F37" s="2"/>
      <c r="G37" s="3"/>
      <c r="H37" s="3"/>
    </row>
    <row r="38" spans="1:8">
      <c r="A38" s="2"/>
      <c r="B38" s="2"/>
      <c r="C38" s="2"/>
      <c r="D38" s="2"/>
      <c r="E38" s="2"/>
      <c r="F38" s="2"/>
      <c r="G38" s="3"/>
      <c r="H38" s="3"/>
    </row>
  </sheetData>
  <mergeCells count="5">
    <mergeCell ref="A23:B23"/>
    <mergeCell ref="A2:A5"/>
    <mergeCell ref="C2:F4"/>
    <mergeCell ref="E7:F7"/>
    <mergeCell ref="B9:G9"/>
  </mergeCells>
  <phoneticPr fontId="6"/>
  <conditionalFormatting sqref="B12">
    <cfRule type="expression" dxfId="133" priority="34">
      <formula>LEN(B12)&gt;0</formula>
    </cfRule>
  </conditionalFormatting>
  <conditionalFormatting sqref="B14">
    <cfRule type="expression" dxfId="132" priority="33">
      <formula>LEN(B14)&gt;0</formula>
    </cfRule>
  </conditionalFormatting>
  <conditionalFormatting sqref="B16">
    <cfRule type="expression" dxfId="131" priority="32">
      <formula>LEN(B16)&gt;0</formula>
    </cfRule>
  </conditionalFormatting>
  <conditionalFormatting sqref="B18">
    <cfRule type="expression" dxfId="130" priority="31">
      <formula>LEN(B18)&gt;0</formula>
    </cfRule>
  </conditionalFormatting>
  <conditionalFormatting sqref="D16">
    <cfRule type="expression" dxfId="129" priority="29">
      <formula>LEN(D16)&gt;0</formula>
    </cfRule>
  </conditionalFormatting>
  <conditionalFormatting sqref="D14">
    <cfRule type="expression" dxfId="128" priority="30">
      <formula>LEN(D14)&gt;0</formula>
    </cfRule>
  </conditionalFormatting>
  <conditionalFormatting sqref="D18">
    <cfRule type="expression" dxfId="127" priority="28">
      <formula>LEN(D18)&gt;0</formula>
    </cfRule>
  </conditionalFormatting>
  <conditionalFormatting sqref="F14">
    <cfRule type="expression" dxfId="126" priority="27">
      <formula>LEN(F14)&gt;0</formula>
    </cfRule>
  </conditionalFormatting>
  <conditionalFormatting sqref="F16">
    <cfRule type="expression" dxfId="125" priority="26">
      <formula>LEN(F16)&gt;0</formula>
    </cfRule>
  </conditionalFormatting>
  <conditionalFormatting sqref="F18">
    <cfRule type="expression" dxfId="124" priority="25">
      <formula>LEN(F18)&gt;0</formula>
    </cfRule>
  </conditionalFormatting>
  <conditionalFormatting sqref="B20">
    <cfRule type="expression" dxfId="123" priority="24">
      <formula>LEN(B20)&gt;0</formula>
    </cfRule>
  </conditionalFormatting>
  <conditionalFormatting sqref="B22">
    <cfRule type="expression" dxfId="122" priority="23">
      <formula>LEN(B22)&gt;0</formula>
    </cfRule>
  </conditionalFormatting>
  <conditionalFormatting sqref="D20">
    <cfRule type="expression" dxfId="121" priority="22">
      <formula>LEN(D20)&gt;0</formula>
    </cfRule>
  </conditionalFormatting>
  <conditionalFormatting sqref="F20">
    <cfRule type="expression" dxfId="120" priority="21">
      <formula>LEN(F20)&gt;0</formula>
    </cfRule>
  </conditionalFormatting>
  <conditionalFormatting sqref="C7">
    <cfRule type="expression" dxfId="119" priority="20">
      <formula>LEN(C7)&gt;0</formula>
    </cfRule>
  </conditionalFormatting>
  <conditionalFormatting sqref="D12">
    <cfRule type="expression" dxfId="118" priority="19">
      <formula>LEN(D12)&gt;0</formula>
    </cfRule>
  </conditionalFormatting>
  <conditionalFormatting sqref="F12">
    <cfRule type="expression" dxfId="117" priority="18">
      <formula>LEN(F12)&gt;0</formula>
    </cfRule>
  </conditionalFormatting>
  <conditionalFormatting sqref="C14">
    <cfRule type="expression" dxfId="116" priority="17">
      <formula>LEN(C14)&gt;0</formula>
    </cfRule>
  </conditionalFormatting>
  <conditionalFormatting sqref="C16">
    <cfRule type="expression" dxfId="115" priority="16">
      <formula>LEN(C16)&gt;0</formula>
    </cfRule>
  </conditionalFormatting>
  <conditionalFormatting sqref="C18">
    <cfRule type="expression" dxfId="114" priority="15">
      <formula>LEN(C18)&gt;0</formula>
    </cfRule>
  </conditionalFormatting>
  <conditionalFormatting sqref="E14">
    <cfRule type="expression" dxfId="113" priority="14">
      <formula>LEN(E14)&gt;0</formula>
    </cfRule>
  </conditionalFormatting>
  <conditionalFormatting sqref="E16">
    <cfRule type="expression" dxfId="112" priority="13">
      <formula>LEN(E16)&gt;0</formula>
    </cfRule>
  </conditionalFormatting>
  <conditionalFormatting sqref="E18">
    <cfRule type="expression" dxfId="111" priority="12">
      <formula>LEN(E18)&gt;0</formula>
    </cfRule>
  </conditionalFormatting>
  <conditionalFormatting sqref="G14">
    <cfRule type="expression" dxfId="110" priority="11">
      <formula>LEN(G14)&gt;0</formula>
    </cfRule>
  </conditionalFormatting>
  <conditionalFormatting sqref="G16">
    <cfRule type="expression" dxfId="109" priority="10">
      <formula>LEN(G16)&gt;0</formula>
    </cfRule>
  </conditionalFormatting>
  <conditionalFormatting sqref="G18">
    <cfRule type="expression" dxfId="108" priority="9">
      <formula>LEN(G18)&gt;0</formula>
    </cfRule>
  </conditionalFormatting>
  <conditionalFormatting sqref="C20">
    <cfRule type="expression" dxfId="107" priority="4">
      <formula>LEN(C20)&gt;0</formula>
    </cfRule>
  </conditionalFormatting>
  <conditionalFormatting sqref="E20">
    <cfRule type="expression" dxfId="106" priority="3">
      <formula>LEN(E20)&gt;0</formula>
    </cfRule>
  </conditionalFormatting>
  <conditionalFormatting sqref="G20">
    <cfRule type="expression" dxfId="105" priority="1">
      <formula>LEN(G20)&gt;0</formula>
    </cfRule>
  </conditionalFormatting>
  <dataValidations count="3">
    <dataValidation type="list" allowBlank="1" showInputMessage="1" showErrorMessage="1" sqref="B14 D14 F14" xr:uid="{EDF46A2D-E372-400E-840A-DC70602C5604}">
      <formula1>$M$1:$M$4</formula1>
    </dataValidation>
    <dataValidation type="list" allowBlank="1" showInputMessage="1" showErrorMessage="1" sqref="B16 B18 D16 D18 F16 F18" xr:uid="{E1144F84-5D29-4BDF-9A04-AADFED9C54AC}">
      <formula1>$M$6:$M$9</formula1>
    </dataValidation>
    <dataValidation type="list" allowBlank="1" showInputMessage="1" showErrorMessage="1" sqref="C20 E20 G20" xr:uid="{794C5B3E-B173-4331-A9C8-11E00C5365BC}">
      <formula1>$M$20:$M$23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9B88D-2E1A-4071-8F74-8F095D0511E1}">
  <dimension ref="A1:W38"/>
  <sheetViews>
    <sheetView showZeros="0" zoomScale="90" zoomScaleNormal="90" workbookViewId="0">
      <selection activeCell="B12" sqref="B12"/>
    </sheetView>
  </sheetViews>
  <sheetFormatPr defaultRowHeight="18.75"/>
  <cols>
    <col min="1" max="1" width="22.5" customWidth="1"/>
    <col min="2" max="6" width="18.75" customWidth="1"/>
    <col min="7" max="8" width="18.75" style="24" customWidth="1"/>
    <col min="9" max="9" width="3.5" style="2" customWidth="1"/>
    <col min="10" max="10" width="3.625" style="2" customWidth="1"/>
    <col min="11" max="11" width="9" style="17"/>
    <col min="12" max="12" width="9" style="2"/>
    <col min="13" max="13" width="14.375" style="165" customWidth="1"/>
    <col min="14" max="14" width="9" style="166"/>
  </cols>
  <sheetData>
    <row r="1" spans="1:23" ht="12.75" customHeight="1" thickBot="1">
      <c r="A1" s="1" t="s">
        <v>307</v>
      </c>
      <c r="B1" s="2"/>
      <c r="C1" s="2"/>
      <c r="D1" s="2"/>
      <c r="E1" s="2"/>
      <c r="F1" s="2"/>
      <c r="G1" s="3"/>
      <c r="H1" s="3"/>
    </row>
    <row r="2" spans="1:23" ht="9" customHeight="1" thickTop="1">
      <c r="A2" s="831" t="s">
        <v>308</v>
      </c>
      <c r="B2" s="2"/>
      <c r="C2" s="795" t="str">
        <f>(初期設定!D3)</f>
        <v>第42回宮崎県高等学校総合文化祭 放送部門　
参加申込及び部顧問（運営委員）の動静調査の入力</v>
      </c>
      <c r="D2" s="796"/>
      <c r="E2" s="796"/>
      <c r="F2" s="797"/>
      <c r="G2" s="2"/>
      <c r="H2" s="2"/>
      <c r="K2" s="2"/>
      <c r="L2" s="2" t="s">
        <v>309</v>
      </c>
      <c r="M2" s="176" t="s">
        <v>331</v>
      </c>
      <c r="N2" s="177"/>
      <c r="O2" s="130"/>
      <c r="P2" s="130"/>
      <c r="R2" s="127"/>
      <c r="S2" s="129"/>
      <c r="T2" s="131"/>
      <c r="U2" s="132"/>
      <c r="W2" s="24"/>
    </row>
    <row r="3" spans="1:23" ht="21" customHeight="1">
      <c r="A3" s="831"/>
      <c r="B3" s="2"/>
      <c r="C3" s="798"/>
      <c r="D3" s="799"/>
      <c r="E3" s="799"/>
      <c r="F3" s="800"/>
      <c r="G3" s="2"/>
      <c r="H3" s="2"/>
      <c r="K3" s="2"/>
      <c r="M3" s="178" t="s">
        <v>332</v>
      </c>
      <c r="N3" s="177"/>
      <c r="O3" s="130"/>
      <c r="P3" s="130"/>
      <c r="R3" s="127"/>
      <c r="S3" s="129"/>
      <c r="T3" s="131"/>
      <c r="U3" s="132"/>
      <c r="W3" s="24"/>
    </row>
    <row r="4" spans="1:23" ht="9" customHeight="1" thickBot="1">
      <c r="A4" s="831"/>
      <c r="B4" s="2"/>
      <c r="C4" s="801"/>
      <c r="D4" s="802"/>
      <c r="E4" s="802"/>
      <c r="F4" s="803"/>
      <c r="G4" s="2"/>
      <c r="H4" s="2"/>
      <c r="K4" s="2"/>
      <c r="M4" s="165" t="s">
        <v>311</v>
      </c>
      <c r="N4" s="177"/>
      <c r="O4" s="130"/>
      <c r="P4" s="130"/>
      <c r="R4" s="127"/>
      <c r="S4" s="129"/>
      <c r="T4" s="131"/>
      <c r="U4" s="132"/>
      <c r="W4" s="24"/>
    </row>
    <row r="5" spans="1:23" ht="6.75" customHeight="1" thickTop="1" thickBot="1">
      <c r="A5" s="831"/>
      <c r="B5" s="2"/>
      <c r="C5" s="2"/>
      <c r="D5" s="2"/>
      <c r="E5" s="2"/>
      <c r="F5" s="2"/>
      <c r="G5" s="3"/>
      <c r="H5" s="3"/>
      <c r="I5" s="93"/>
      <c r="M5" s="165" t="s">
        <v>333</v>
      </c>
    </row>
    <row r="6" spans="1:23" ht="15.75" customHeight="1" thickBot="1">
      <c r="A6" s="2"/>
      <c r="B6" s="2"/>
      <c r="C6" s="133" t="s">
        <v>3</v>
      </c>
      <c r="D6" s="700" t="s">
        <v>334</v>
      </c>
      <c r="E6" s="2"/>
      <c r="F6" s="2"/>
      <c r="G6" s="3"/>
      <c r="H6" s="3"/>
      <c r="I6" s="93"/>
    </row>
    <row r="7" spans="1:23" ht="23.25" customHeight="1" thickTop="1" thickBot="1">
      <c r="A7" s="2"/>
      <c r="B7" s="2"/>
      <c r="C7" s="151">
        <f>(Ⅰ!C9)</f>
        <v>0</v>
      </c>
      <c r="D7" s="701" t="str">
        <f>(Ⅱ!J15)</f>
        <v/>
      </c>
      <c r="E7" s="2"/>
      <c r="F7" s="2"/>
      <c r="G7" s="3"/>
      <c r="H7" s="3"/>
      <c r="I7" s="93"/>
      <c r="L7" s="2" t="s">
        <v>315</v>
      </c>
      <c r="M7" s="165" t="s">
        <v>335</v>
      </c>
      <c r="N7" s="166" t="s">
        <v>336</v>
      </c>
    </row>
    <row r="8" spans="1:23" ht="6" customHeight="1" thickBot="1">
      <c r="A8" s="2"/>
      <c r="B8" s="2"/>
      <c r="C8" s="2"/>
      <c r="D8" s="2"/>
      <c r="E8" s="2"/>
      <c r="F8" s="2"/>
      <c r="G8" s="3"/>
      <c r="H8" s="3"/>
      <c r="I8" s="93"/>
      <c r="M8" s="165" t="s">
        <v>337</v>
      </c>
      <c r="N8" t="s">
        <v>338</v>
      </c>
    </row>
    <row r="9" spans="1:23" ht="21.75" customHeight="1" thickBot="1">
      <c r="A9" s="2"/>
      <c r="B9" s="785" t="s">
        <v>318</v>
      </c>
      <c r="C9" s="786"/>
      <c r="D9" s="786"/>
      <c r="E9" s="786"/>
      <c r="F9" s="786"/>
      <c r="G9" s="787"/>
      <c r="H9" s="3"/>
      <c r="I9" s="93"/>
      <c r="M9" s="165" t="s">
        <v>339</v>
      </c>
      <c r="N9" s="166" t="s">
        <v>340</v>
      </c>
    </row>
    <row r="10" spans="1:23" ht="9" customHeight="1" thickBot="1">
      <c r="A10" s="2"/>
      <c r="B10" s="2"/>
      <c r="C10" s="2"/>
      <c r="D10" s="2"/>
      <c r="E10" s="2"/>
      <c r="F10" s="2"/>
      <c r="G10" s="3"/>
      <c r="H10" s="3"/>
      <c r="M10" s="165" t="s">
        <v>341</v>
      </c>
    </row>
    <row r="11" spans="1:23" ht="22.5" customHeight="1" thickBot="1">
      <c r="A11" s="153"/>
      <c r="B11" s="154" t="s">
        <v>319</v>
      </c>
      <c r="C11" s="155" t="s">
        <v>320</v>
      </c>
      <c r="D11" s="154" t="s">
        <v>321</v>
      </c>
      <c r="E11" s="156" t="s">
        <v>320</v>
      </c>
      <c r="F11" s="154" t="s">
        <v>322</v>
      </c>
      <c r="G11" s="157" t="s">
        <v>320</v>
      </c>
      <c r="H11" s="3"/>
    </row>
    <row r="12" spans="1:23" ht="21.75" customHeight="1" thickBot="1">
      <c r="A12" s="158" t="s">
        <v>323</v>
      </c>
      <c r="B12" s="159" t="str">
        <f>(Ⅲ１!E13)</f>
        <v/>
      </c>
      <c r="C12" s="160"/>
      <c r="D12" s="159" t="str">
        <f>(Ⅲ１!E14)</f>
        <v/>
      </c>
      <c r="E12" s="160"/>
      <c r="F12" s="159" t="str">
        <f>(Ⅲ１!E15)</f>
        <v/>
      </c>
      <c r="G12" s="161"/>
      <c r="H12" s="3"/>
    </row>
    <row r="13" spans="1:23" ht="6" customHeight="1" thickBot="1">
      <c r="A13" s="162"/>
      <c r="B13" s="163"/>
      <c r="C13" s="164"/>
      <c r="D13" s="163"/>
      <c r="E13" s="164"/>
      <c r="F13" s="163"/>
      <c r="G13" s="164"/>
      <c r="H13" s="3"/>
    </row>
    <row r="14" spans="1:23" ht="22.5" hidden="1" customHeight="1" thickBot="1">
      <c r="A14" s="167" t="s">
        <v>324</v>
      </c>
      <c r="B14" s="168"/>
      <c r="C14" s="179"/>
      <c r="D14" s="168"/>
      <c r="E14" s="179"/>
      <c r="F14" s="168"/>
      <c r="G14" s="179"/>
      <c r="H14" s="3"/>
    </row>
    <row r="15" spans="1:23" ht="13.5" hidden="1" customHeight="1" thickBot="1">
      <c r="A15" s="162"/>
      <c r="B15" s="163"/>
      <c r="C15" s="180" t="str">
        <f>IF(B14="","",IF(C14="","↑入力してください",""))</f>
        <v/>
      </c>
      <c r="D15" s="163"/>
      <c r="E15" s="180" t="str">
        <f>IF(D14="","",IF(E14="","↑入力してください",""))</f>
        <v/>
      </c>
      <c r="F15" s="163"/>
      <c r="G15" s="180" t="str">
        <f>IF(F14="","",IF(G14="","↑入力してください",""))</f>
        <v/>
      </c>
      <c r="H15" s="3"/>
    </row>
    <row r="16" spans="1:23" ht="22.5" customHeight="1" thickBot="1">
      <c r="A16" s="167" t="s">
        <v>494</v>
      </c>
      <c r="B16" s="168"/>
      <c r="C16" s="179"/>
      <c r="D16" s="168"/>
      <c r="E16" s="179"/>
      <c r="F16" s="168"/>
      <c r="G16" s="179"/>
      <c r="H16" s="3"/>
    </row>
    <row r="17" spans="1:13" ht="13.5" hidden="1" customHeight="1" thickBot="1">
      <c r="A17" s="162"/>
      <c r="B17" s="163"/>
      <c r="C17" s="180" t="str">
        <f>IF(B16="","",IF(C16="","↑入力してください",""))</f>
        <v/>
      </c>
      <c r="D17" s="163"/>
      <c r="E17" s="180" t="str">
        <f>IF(D16="","",IF(E16="","↑入力してください",""))</f>
        <v/>
      </c>
      <c r="F17" s="163"/>
      <c r="G17" s="180" t="str">
        <f>IF(F16="","",IF(G16="","↑入力してください",""))</f>
        <v/>
      </c>
      <c r="H17" s="3"/>
    </row>
    <row r="18" spans="1:13" ht="22.5" hidden="1" customHeight="1" thickBot="1">
      <c r="A18" s="167" t="s">
        <v>326</v>
      </c>
      <c r="B18" s="168"/>
      <c r="C18" s="179"/>
      <c r="D18" s="168"/>
      <c r="E18" s="179"/>
      <c r="F18" s="168"/>
      <c r="G18" s="179"/>
      <c r="H18" s="3"/>
    </row>
    <row r="19" spans="1:13" ht="13.5" customHeight="1" thickBot="1">
      <c r="A19" s="162"/>
      <c r="B19" s="163"/>
      <c r="C19" s="697" t="s">
        <v>433</v>
      </c>
      <c r="D19" s="163"/>
      <c r="E19" s="697" t="s">
        <v>433</v>
      </c>
      <c r="F19" s="163"/>
      <c r="G19" s="702" t="s">
        <v>433</v>
      </c>
      <c r="H19" s="3"/>
    </row>
    <row r="20" spans="1:13" ht="30" customHeight="1" thickBot="1">
      <c r="A20" s="171" t="s">
        <v>327</v>
      </c>
      <c r="B20" s="693"/>
      <c r="C20" s="695" t="s">
        <v>432</v>
      </c>
      <c r="D20" s="693"/>
      <c r="E20" s="695" t="s">
        <v>432</v>
      </c>
      <c r="F20" s="693"/>
      <c r="G20" s="696" t="s">
        <v>432</v>
      </c>
      <c r="H20" s="3"/>
      <c r="M20" t="s">
        <v>431</v>
      </c>
    </row>
    <row r="21" spans="1:13" ht="13.5" customHeight="1" thickBot="1">
      <c r="A21" s="162"/>
      <c r="B21" s="163"/>
      <c r="C21" s="694"/>
      <c r="D21" s="163"/>
      <c r="E21" s="694"/>
      <c r="F21" s="703"/>
      <c r="G21" s="694"/>
      <c r="H21" s="3"/>
      <c r="M21" s="165" t="s">
        <v>503</v>
      </c>
    </row>
    <row r="22" spans="1:13" ht="18.75" customHeight="1" thickBot="1">
      <c r="A22" s="167" t="s">
        <v>328</v>
      </c>
      <c r="B22" s="172"/>
      <c r="C22" s="181" t="s">
        <v>329</v>
      </c>
      <c r="D22" s="172"/>
      <c r="E22" s="175"/>
      <c r="F22" s="172"/>
      <c r="G22" s="175"/>
      <c r="H22" s="3"/>
      <c r="M22" t="s">
        <v>429</v>
      </c>
    </row>
    <row r="23" spans="1:13" ht="12.75" customHeight="1">
      <c r="A23" s="826" t="s">
        <v>330</v>
      </c>
      <c r="B23" s="827"/>
      <c r="C23" s="2"/>
      <c r="D23" s="2"/>
      <c r="E23" s="2"/>
      <c r="F23" s="2"/>
      <c r="G23" s="3"/>
      <c r="H23" s="3"/>
      <c r="M23" t="s">
        <v>428</v>
      </c>
    </row>
    <row r="24" spans="1:13" ht="12.75" customHeight="1">
      <c r="A24" s="2"/>
      <c r="B24" s="2"/>
      <c r="C24" s="2"/>
      <c r="D24" s="2"/>
      <c r="E24" s="2"/>
      <c r="F24" s="2"/>
      <c r="G24" s="3"/>
      <c r="H24" s="3"/>
    </row>
    <row r="25" spans="1:13" ht="12.75" customHeight="1">
      <c r="A25" s="2"/>
      <c r="B25" s="2"/>
      <c r="C25" s="2"/>
      <c r="D25" s="2"/>
      <c r="E25" s="2"/>
      <c r="F25" s="2"/>
      <c r="G25" s="3"/>
      <c r="H25" s="3"/>
    </row>
    <row r="26" spans="1:13" ht="12.75" customHeight="1">
      <c r="A26" s="2"/>
      <c r="B26" s="2"/>
      <c r="C26" s="2"/>
      <c r="D26" s="2"/>
      <c r="E26" s="2"/>
      <c r="F26" s="2"/>
      <c r="G26" s="3"/>
      <c r="H26" s="3"/>
    </row>
    <row r="27" spans="1:13" ht="12.75" customHeight="1">
      <c r="A27" s="2"/>
      <c r="B27" s="2"/>
      <c r="C27" s="2"/>
      <c r="D27" s="2"/>
      <c r="E27" s="2"/>
      <c r="F27" s="2"/>
      <c r="G27" s="3"/>
      <c r="H27" s="3"/>
    </row>
    <row r="28" spans="1:13" ht="12.75" customHeight="1">
      <c r="A28" s="2"/>
      <c r="B28" s="2"/>
      <c r="C28" s="2"/>
      <c r="D28" s="2"/>
      <c r="E28" s="2"/>
      <c r="F28" s="2"/>
      <c r="G28" s="3"/>
      <c r="H28" s="3"/>
    </row>
    <row r="29" spans="1:13" ht="12.75" customHeight="1">
      <c r="A29" s="2"/>
      <c r="B29" s="2"/>
      <c r="C29" s="2"/>
      <c r="D29" s="2"/>
      <c r="E29" s="2"/>
      <c r="F29" s="2"/>
      <c r="G29" s="3"/>
      <c r="H29" s="3"/>
    </row>
    <row r="30" spans="1:13" ht="12.75" customHeight="1">
      <c r="A30" s="2"/>
      <c r="B30" s="2"/>
      <c r="C30" s="2"/>
      <c r="D30" s="2"/>
      <c r="E30" s="2"/>
      <c r="F30" s="2"/>
      <c r="G30" s="3"/>
      <c r="H30" s="3"/>
    </row>
    <row r="31" spans="1:13" ht="12.75" customHeight="1">
      <c r="A31" s="2"/>
      <c r="B31" s="2"/>
      <c r="C31" s="2"/>
      <c r="D31" s="2"/>
      <c r="E31" s="2"/>
      <c r="F31" s="2"/>
      <c r="G31" s="3"/>
      <c r="H31" s="3"/>
    </row>
    <row r="32" spans="1:13" ht="12.75" customHeight="1">
      <c r="A32" s="2"/>
      <c r="B32" s="2"/>
      <c r="C32" s="2"/>
      <c r="D32" s="2"/>
      <c r="E32" s="2"/>
      <c r="F32" s="2"/>
      <c r="G32" s="3"/>
      <c r="H32" s="3"/>
    </row>
    <row r="33" spans="1:8" ht="12.75" customHeight="1">
      <c r="A33" s="2"/>
      <c r="B33" s="2"/>
      <c r="C33" s="2"/>
      <c r="D33" s="2"/>
      <c r="E33" s="2"/>
      <c r="F33" s="2"/>
      <c r="G33" s="3"/>
      <c r="H33" s="3"/>
    </row>
    <row r="34" spans="1:8" ht="12.75" customHeight="1">
      <c r="A34" s="2"/>
      <c r="B34" s="2"/>
      <c r="C34" s="2"/>
      <c r="D34" s="2"/>
      <c r="E34" s="2"/>
      <c r="F34" s="2"/>
      <c r="G34" s="3"/>
      <c r="H34" s="3"/>
    </row>
    <row r="35" spans="1:8" ht="12.75" customHeight="1">
      <c r="A35" s="2"/>
      <c r="B35" s="2"/>
      <c r="C35" s="2"/>
      <c r="D35" s="2"/>
      <c r="E35" s="2"/>
      <c r="F35" s="2"/>
      <c r="G35" s="3"/>
      <c r="H35" s="3"/>
    </row>
    <row r="36" spans="1:8">
      <c r="A36" s="2"/>
      <c r="B36" s="2"/>
      <c r="C36" s="2"/>
      <c r="D36" s="2"/>
      <c r="E36" s="2"/>
      <c r="F36" s="2"/>
      <c r="G36" s="3"/>
      <c r="H36" s="3"/>
    </row>
    <row r="37" spans="1:8">
      <c r="A37" s="2"/>
      <c r="B37" s="2"/>
      <c r="C37" s="2"/>
      <c r="D37" s="2"/>
      <c r="E37" s="2"/>
      <c r="F37" s="2"/>
      <c r="G37" s="3"/>
      <c r="H37" s="3"/>
    </row>
    <row r="38" spans="1:8">
      <c r="A38" s="2"/>
      <c r="B38" s="2"/>
      <c r="C38" s="2"/>
      <c r="D38" s="2"/>
      <c r="E38" s="2"/>
      <c r="F38" s="2"/>
      <c r="G38" s="3"/>
      <c r="H38" s="3"/>
    </row>
  </sheetData>
  <mergeCells count="4">
    <mergeCell ref="A23:B23"/>
    <mergeCell ref="A2:A5"/>
    <mergeCell ref="C2:F4"/>
    <mergeCell ref="B9:G9"/>
  </mergeCells>
  <phoneticPr fontId="6"/>
  <conditionalFormatting sqref="B12">
    <cfRule type="expression" dxfId="104" priority="33">
      <formula>LEN(B12)&gt;0</formula>
    </cfRule>
  </conditionalFormatting>
  <conditionalFormatting sqref="D12">
    <cfRule type="expression" dxfId="103" priority="27">
      <formula>LEN(D12)&gt;0</formula>
    </cfRule>
  </conditionalFormatting>
  <conditionalFormatting sqref="B20">
    <cfRule type="expression" dxfId="102" priority="32">
      <formula>LEN(B20)&gt;0</formula>
    </cfRule>
  </conditionalFormatting>
  <conditionalFormatting sqref="F20">
    <cfRule type="expression" dxfId="101" priority="29">
      <formula>LEN(F20)&gt;0</formula>
    </cfRule>
  </conditionalFormatting>
  <conditionalFormatting sqref="F14">
    <cfRule type="expression" dxfId="100" priority="23">
      <formula>LEN(F14)&gt;0</formula>
    </cfRule>
  </conditionalFormatting>
  <conditionalFormatting sqref="B14">
    <cfRule type="expression" dxfId="99" priority="25">
      <formula>LEN(B14)&gt;0</formula>
    </cfRule>
  </conditionalFormatting>
  <conditionalFormatting sqref="F12">
    <cfRule type="expression" dxfId="98" priority="26">
      <formula>LEN(F12)&gt;0</formula>
    </cfRule>
  </conditionalFormatting>
  <conditionalFormatting sqref="B22">
    <cfRule type="expression" dxfId="97" priority="31">
      <formula>LEN(B22)&gt;0</formula>
    </cfRule>
  </conditionalFormatting>
  <conditionalFormatting sqref="D20">
    <cfRule type="expression" dxfId="96" priority="30">
      <formula>LEN(D20)&gt;0</formula>
    </cfRule>
  </conditionalFormatting>
  <conditionalFormatting sqref="C7">
    <cfRule type="expression" dxfId="95" priority="28">
      <formula>LEN(C7)&gt;0</formula>
    </cfRule>
  </conditionalFormatting>
  <conditionalFormatting sqref="D14">
    <cfRule type="expression" dxfId="94" priority="10">
      <formula>LEN(D14)&gt;0</formula>
    </cfRule>
  </conditionalFormatting>
  <conditionalFormatting sqref="D18">
    <cfRule type="expression" dxfId="93" priority="12">
      <formula>LEN(D18)&gt;0</formula>
    </cfRule>
  </conditionalFormatting>
  <conditionalFormatting sqref="F18">
    <cfRule type="expression" dxfId="92" priority="11">
      <formula>LEN(F18)&gt;0</formula>
    </cfRule>
  </conditionalFormatting>
  <conditionalFormatting sqref="C14">
    <cfRule type="expression" dxfId="91" priority="24">
      <formula>LEN(C14)&gt;0</formula>
    </cfRule>
  </conditionalFormatting>
  <conditionalFormatting sqref="B16">
    <cfRule type="expression" dxfId="90" priority="22">
      <formula>LEN(B16)&gt;0</formula>
    </cfRule>
  </conditionalFormatting>
  <conditionalFormatting sqref="C16">
    <cfRule type="expression" dxfId="89" priority="21">
      <formula>LEN(C16)&gt;0</formula>
    </cfRule>
  </conditionalFormatting>
  <conditionalFormatting sqref="E16">
    <cfRule type="expression" dxfId="88" priority="20">
      <formula>LEN(E16)&gt;0</formula>
    </cfRule>
  </conditionalFormatting>
  <conditionalFormatting sqref="G16">
    <cfRule type="expression" dxfId="87" priority="19">
      <formula>LEN(G16)&gt;0</formula>
    </cfRule>
  </conditionalFormatting>
  <conditionalFormatting sqref="D16">
    <cfRule type="expression" dxfId="86" priority="18">
      <formula>LEN(D16)&gt;0</formula>
    </cfRule>
  </conditionalFormatting>
  <conditionalFormatting sqref="F16">
    <cfRule type="expression" dxfId="85" priority="17">
      <formula>LEN(F16)&gt;0</formula>
    </cfRule>
  </conditionalFormatting>
  <conditionalFormatting sqref="C18">
    <cfRule type="expression" dxfId="84" priority="16">
      <formula>LEN(C18)&gt;0</formula>
    </cfRule>
  </conditionalFormatting>
  <conditionalFormatting sqref="E18">
    <cfRule type="expression" dxfId="83" priority="15">
      <formula>LEN(E18)&gt;0</formula>
    </cfRule>
  </conditionalFormatting>
  <conditionalFormatting sqref="G18">
    <cfRule type="expression" dxfId="82" priority="14">
      <formula>LEN(G18)&gt;0</formula>
    </cfRule>
  </conditionalFormatting>
  <conditionalFormatting sqref="B18">
    <cfRule type="expression" dxfId="81" priority="13">
      <formula>LEN(B18)&gt;0</formula>
    </cfRule>
  </conditionalFormatting>
  <conditionalFormatting sqref="E14">
    <cfRule type="expression" dxfId="80" priority="9">
      <formula>LEN(E14)&gt;0</formula>
    </cfRule>
  </conditionalFormatting>
  <conditionalFormatting sqref="G14">
    <cfRule type="expression" dxfId="79" priority="8">
      <formula>LEN(G14)&gt;0</formula>
    </cfRule>
  </conditionalFormatting>
  <conditionalFormatting sqref="D22">
    <cfRule type="expression" dxfId="78" priority="7">
      <formula>LEN(D22)&gt;0</formula>
    </cfRule>
  </conditionalFormatting>
  <conditionalFormatting sqref="E20">
    <cfRule type="expression" dxfId="77" priority="3">
      <formula>LEN(E20)&gt;0</formula>
    </cfRule>
  </conditionalFormatting>
  <conditionalFormatting sqref="G20">
    <cfRule type="expression" dxfId="76" priority="2">
      <formula>LEN(G20)&gt;0</formula>
    </cfRule>
  </conditionalFormatting>
  <conditionalFormatting sqref="C20">
    <cfRule type="expression" dxfId="75" priority="1">
      <formula>LEN(C20)&gt;0</formula>
    </cfRule>
  </conditionalFormatting>
  <dataValidations count="5">
    <dataValidation type="list" allowBlank="1" showInputMessage="1" showErrorMessage="1" sqref="C14 E14 G14" xr:uid="{ED90F200-2A46-4860-B4B3-54410486CE5D}">
      <formula1>$N$6:$N$8</formula1>
    </dataValidation>
    <dataValidation type="list" allowBlank="1" showInputMessage="1" showErrorMessage="1" sqref="C16 G18 E18 C18 G16 E16" xr:uid="{E8F11C5D-0FE1-4E28-814E-286DA604871F}">
      <formula1>$N$6:$N$9</formula1>
    </dataValidation>
    <dataValidation type="list" allowBlank="1" showInputMessage="1" showErrorMessage="1" sqref="B16 D16 F16 B18 D18 F18" xr:uid="{EDD7DDCF-5F96-413A-99DA-CD032C8D96FF}">
      <formula1>$M$6:$M$10</formula1>
    </dataValidation>
    <dataValidation type="list" allowBlank="1" showInputMessage="1" showErrorMessage="1" sqref="B14 F14 D14" xr:uid="{D9B816F9-05D4-4FA5-886E-72FF8E983351}">
      <formula1>$M$1:$M$5</formula1>
    </dataValidation>
    <dataValidation type="list" allowBlank="1" showInputMessage="1" showErrorMessage="1" sqref="C20 E20 G20" xr:uid="{8DA6A56A-2631-432C-9071-3580935E70EE}">
      <formula1>$M$20:$M$21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6FA42-5AA7-4518-B37A-4486961BF88C}">
  <dimension ref="A1:W277"/>
  <sheetViews>
    <sheetView zoomScale="90" zoomScaleNormal="90" workbookViewId="0">
      <selection activeCell="B6" sqref="B6"/>
    </sheetView>
  </sheetViews>
  <sheetFormatPr defaultRowHeight="18.75"/>
  <cols>
    <col min="1" max="1" width="18" customWidth="1"/>
    <col min="2" max="2" width="16.875" customWidth="1"/>
    <col min="3" max="3" width="16.625" customWidth="1"/>
    <col min="4" max="4" width="16.375" customWidth="1"/>
    <col min="5" max="5" width="5" customWidth="1"/>
    <col min="6" max="6" width="5.625" customWidth="1"/>
    <col min="7" max="7" width="5" customWidth="1"/>
    <col min="8" max="8" width="5.375" customWidth="1"/>
    <col min="9" max="9" width="5" style="8" customWidth="1"/>
    <col min="10" max="10" width="15.625" customWidth="1"/>
    <col min="11" max="11" width="5" customWidth="1"/>
    <col min="12" max="12" width="13.75" customWidth="1"/>
    <col min="13" max="13" width="5" customWidth="1"/>
    <col min="14" max="14" width="5.25" style="41" customWidth="1"/>
    <col min="15" max="15" width="5" style="24" customWidth="1"/>
    <col min="16" max="16" width="6.75" style="24" bestFit="1" customWidth="1"/>
    <col min="17" max="17" width="23" style="24" customWidth="1"/>
    <col min="18" max="19" width="5.375" style="233" customWidth="1"/>
    <col min="20" max="21" width="9" style="231"/>
    <col min="22" max="22" width="9" style="25"/>
    <col min="23" max="23" width="9" style="24"/>
  </cols>
  <sheetData>
    <row r="1" spans="1:23" ht="19.5" thickBot="1">
      <c r="A1" s="1" t="s">
        <v>342</v>
      </c>
      <c r="B1" s="2"/>
      <c r="C1" s="2"/>
      <c r="D1" s="2"/>
      <c r="E1" s="2"/>
      <c r="F1" s="2"/>
      <c r="G1" s="2"/>
      <c r="H1" s="2"/>
      <c r="I1" s="19"/>
      <c r="J1" s="2"/>
      <c r="K1" s="2"/>
      <c r="L1" s="2"/>
      <c r="M1" s="2"/>
      <c r="N1" s="182"/>
      <c r="O1" s="3"/>
      <c r="P1" s="3"/>
      <c r="Q1" s="3"/>
      <c r="R1" s="183"/>
      <c r="S1" s="183"/>
      <c r="T1" s="184"/>
      <c r="U1" s="153"/>
      <c r="W1"/>
    </row>
    <row r="2" spans="1:23" ht="42" customHeight="1" thickBot="1">
      <c r="A2" s="185" t="s">
        <v>343</v>
      </c>
      <c r="B2" s="837" t="s">
        <v>344</v>
      </c>
      <c r="C2" s="786"/>
      <c r="D2" s="786"/>
      <c r="E2" s="786"/>
      <c r="F2" s="786"/>
      <c r="G2" s="786"/>
      <c r="H2" s="786"/>
      <c r="I2" s="786"/>
      <c r="J2" s="787"/>
      <c r="K2" s="2"/>
      <c r="L2" s="2"/>
      <c r="M2" s="2"/>
      <c r="N2" s="182"/>
      <c r="O2" s="3"/>
      <c r="P2" s="3"/>
      <c r="Q2" s="3"/>
      <c r="R2" s="184">
        <f>(初期設定!D11)</f>
        <v>0</v>
      </c>
      <c r="S2" s="184">
        <f>(初期設定!C20)</f>
        <v>1</v>
      </c>
      <c r="T2" s="184" t="s">
        <v>414</v>
      </c>
      <c r="U2" s="184"/>
      <c r="W2"/>
    </row>
    <row r="3" spans="1:23" ht="73.5" customHeight="1" thickBot="1">
      <c r="A3" s="186" t="s">
        <v>345</v>
      </c>
      <c r="B3" s="2"/>
      <c r="C3" s="2"/>
      <c r="D3" s="2"/>
      <c r="E3" s="2"/>
      <c r="F3" s="2"/>
      <c r="G3" s="2"/>
      <c r="H3" s="2"/>
      <c r="I3" s="19"/>
      <c r="J3" s="2"/>
      <c r="K3" s="2"/>
      <c r="L3" s="2"/>
      <c r="M3" s="2"/>
      <c r="N3" s="182"/>
      <c r="O3" s="3"/>
      <c r="P3" s="3"/>
      <c r="Q3" s="3"/>
      <c r="R3" s="184" t="str">
        <f>(初期設定!D12)</f>
        <v>講習会に参加</v>
      </c>
      <c r="S3" s="184">
        <f>(初期設定!C21)</f>
        <v>2</v>
      </c>
      <c r="T3" s="184" t="s">
        <v>415</v>
      </c>
      <c r="U3" s="184"/>
      <c r="W3"/>
    </row>
    <row r="4" spans="1:23" ht="21.75" customHeight="1">
      <c r="A4" s="187"/>
      <c r="B4" s="188" t="s">
        <v>346</v>
      </c>
      <c r="C4" s="838" t="s">
        <v>347</v>
      </c>
      <c r="D4" s="840" t="s">
        <v>348</v>
      </c>
      <c r="E4" s="842" t="s">
        <v>349</v>
      </c>
      <c r="F4" s="843"/>
      <c r="G4" s="844" t="s">
        <v>350</v>
      </c>
      <c r="H4" s="845"/>
      <c r="I4" s="834" t="s">
        <v>419</v>
      </c>
      <c r="J4" s="835"/>
      <c r="K4" s="835"/>
      <c r="L4" s="835"/>
      <c r="M4" s="835"/>
      <c r="N4" s="835"/>
      <c r="O4" s="835"/>
      <c r="P4" s="836"/>
      <c r="Q4" s="3"/>
      <c r="R4" s="184" t="e">
        <f>(初期設定!#REF!)</f>
        <v>#REF!</v>
      </c>
      <c r="S4" s="184">
        <f>(初期設定!C22)</f>
        <v>3</v>
      </c>
      <c r="T4" s="184"/>
      <c r="U4" s="184"/>
      <c r="V4" s="189"/>
      <c r="W4"/>
    </row>
    <row r="5" spans="1:23" ht="32.25" customHeight="1" thickBot="1">
      <c r="A5" s="187"/>
      <c r="B5" s="190" t="s">
        <v>351</v>
      </c>
      <c r="C5" s="839"/>
      <c r="D5" s="841"/>
      <c r="E5" s="846" t="s">
        <v>352</v>
      </c>
      <c r="F5" s="847"/>
      <c r="G5" s="848" t="s">
        <v>353</v>
      </c>
      <c r="H5" s="849"/>
      <c r="I5" s="850" t="s">
        <v>354</v>
      </c>
      <c r="J5" s="851"/>
      <c r="K5" s="852" t="s">
        <v>355</v>
      </c>
      <c r="L5" s="850"/>
      <c r="M5" s="832" t="s">
        <v>356</v>
      </c>
      <c r="N5" s="832"/>
      <c r="O5" s="832" t="s">
        <v>421</v>
      </c>
      <c r="P5" s="833"/>
      <c r="Q5" s="3"/>
      <c r="R5" s="184">
        <f>(初期設定!D14)</f>
        <v>0</v>
      </c>
      <c r="S5" s="184">
        <f>(初期設定!C23)</f>
        <v>4</v>
      </c>
      <c r="T5" s="184"/>
      <c r="U5" s="184"/>
      <c r="V5" s="2"/>
      <c r="W5"/>
    </row>
    <row r="6" spans="1:23" ht="15" customHeight="1">
      <c r="A6" s="2">
        <v>1</v>
      </c>
      <c r="B6" s="191"/>
      <c r="C6" s="192"/>
      <c r="D6" s="192"/>
      <c r="E6" s="193" t="str">
        <f>IF(B6="アナウンス","記入→",IF(B6="朗読","記入→",IF(B6="番組部門のみ参加","記入→","")))</f>
        <v/>
      </c>
      <c r="F6" s="194"/>
      <c r="G6" s="193" t="str">
        <f>IF(B6="アナウンス","記入→","")</f>
        <v/>
      </c>
      <c r="H6" s="195"/>
      <c r="I6" s="196" t="str">
        <f>IF(B6="アナウンス","",IF(B6="朗読","記入→",""))</f>
        <v/>
      </c>
      <c r="J6" s="197"/>
      <c r="K6" s="198" t="str">
        <f t="shared" ref="K6:K65" si="0">IF(B6="アナウンス","",IF(B6="朗読","記入→",""))</f>
        <v/>
      </c>
      <c r="L6" s="199"/>
      <c r="M6" s="193" t="str">
        <f t="shared" ref="M6:M65" si="1">IF(B6="アナウンス","",IF(B6="朗読","記入→",""))</f>
        <v/>
      </c>
      <c r="N6" s="660"/>
      <c r="O6" s="661" t="str">
        <f>IF(B6="アナウンス","",IF(B6="朗読","記入→",""))</f>
        <v/>
      </c>
      <c r="P6" s="200"/>
      <c r="Q6" s="3"/>
      <c r="R6" s="184">
        <f>(初期設定!D13)</f>
        <v>0</v>
      </c>
      <c r="S6" s="184">
        <f>(初期設定!C24)</f>
        <v>5</v>
      </c>
      <c r="T6" s="184"/>
      <c r="U6" s="184"/>
      <c r="V6" s="2"/>
      <c r="W6"/>
    </row>
    <row r="7" spans="1:23" ht="15" customHeight="1">
      <c r="A7" s="2">
        <v>2</v>
      </c>
      <c r="B7" s="201"/>
      <c r="C7" s="202"/>
      <c r="D7" s="202"/>
      <c r="E7" s="203" t="str">
        <f t="shared" ref="E7:E65" si="2">IF(B7="アナウンス","記入→",IF(B7="朗読","記入→",IF(B7="番組部門のみ参加","記入→","")))</f>
        <v/>
      </c>
      <c r="F7" s="204"/>
      <c r="G7" s="203" t="str">
        <f t="shared" ref="G7:G65" si="3">IF(B7="アナウンス","記入→","")</f>
        <v/>
      </c>
      <c r="H7" s="205"/>
      <c r="I7" s="196" t="str">
        <f t="shared" ref="I7:I65" si="4">IF(B7="アナウンス","",IF(B7="朗読","記入→",""))</f>
        <v/>
      </c>
      <c r="J7" s="197"/>
      <c r="K7" s="206" t="str">
        <f t="shared" si="0"/>
        <v/>
      </c>
      <c r="L7" s="207"/>
      <c r="M7" s="203" t="str">
        <f t="shared" si="1"/>
        <v/>
      </c>
      <c r="N7" s="662"/>
      <c r="O7" s="213" t="str">
        <f t="shared" ref="O7:O65" si="5">IF(B7="アナウンス","",IF(B7="朗読","記入→",""))</f>
        <v/>
      </c>
      <c r="P7" s="208"/>
      <c r="Q7" s="3"/>
      <c r="R7" s="184"/>
      <c r="S7" s="184"/>
      <c r="T7" s="209"/>
      <c r="U7" s="209"/>
      <c r="V7" s="2"/>
      <c r="W7"/>
    </row>
    <row r="8" spans="1:23" ht="15" customHeight="1">
      <c r="A8" s="2">
        <v>3</v>
      </c>
      <c r="B8" s="201"/>
      <c r="C8" s="202"/>
      <c r="D8" s="202"/>
      <c r="E8" s="203" t="str">
        <f t="shared" si="2"/>
        <v/>
      </c>
      <c r="F8" s="204"/>
      <c r="G8" s="203" t="str">
        <f t="shared" si="3"/>
        <v/>
      </c>
      <c r="H8" s="205"/>
      <c r="I8" s="196" t="str">
        <f t="shared" si="4"/>
        <v/>
      </c>
      <c r="J8" s="197"/>
      <c r="K8" s="206" t="str">
        <f t="shared" si="0"/>
        <v/>
      </c>
      <c r="L8" s="207"/>
      <c r="M8" s="203" t="str">
        <f t="shared" si="1"/>
        <v/>
      </c>
      <c r="N8" s="662"/>
      <c r="O8" s="213" t="str">
        <f t="shared" si="5"/>
        <v/>
      </c>
      <c r="P8" s="208"/>
      <c r="Q8" s="3"/>
      <c r="R8" s="184"/>
      <c r="S8" s="184"/>
      <c r="T8" s="209"/>
      <c r="U8" s="209"/>
      <c r="V8" s="2"/>
      <c r="W8"/>
    </row>
    <row r="9" spans="1:23" ht="15" customHeight="1">
      <c r="A9" s="2">
        <v>4</v>
      </c>
      <c r="B9" s="201"/>
      <c r="C9" s="202"/>
      <c r="D9" s="202"/>
      <c r="E9" s="203" t="str">
        <f t="shared" si="2"/>
        <v/>
      </c>
      <c r="F9" s="204"/>
      <c r="G9" s="203" t="str">
        <f t="shared" si="3"/>
        <v/>
      </c>
      <c r="H9" s="205"/>
      <c r="I9" s="196" t="str">
        <f t="shared" si="4"/>
        <v/>
      </c>
      <c r="J9" s="197"/>
      <c r="K9" s="206" t="str">
        <f t="shared" si="0"/>
        <v/>
      </c>
      <c r="L9" s="207"/>
      <c r="M9" s="203" t="str">
        <f t="shared" si="1"/>
        <v/>
      </c>
      <c r="N9" s="662"/>
      <c r="O9" s="213" t="str">
        <f t="shared" si="5"/>
        <v/>
      </c>
      <c r="P9" s="208"/>
      <c r="Q9" s="3"/>
      <c r="R9" s="184"/>
      <c r="S9" s="184"/>
      <c r="T9" s="209"/>
      <c r="U9" s="209"/>
      <c r="V9" s="2"/>
      <c r="W9"/>
    </row>
    <row r="10" spans="1:23" ht="15" customHeight="1">
      <c r="A10" s="2">
        <v>5</v>
      </c>
      <c r="B10" s="201"/>
      <c r="C10" s="202"/>
      <c r="D10" s="202"/>
      <c r="E10" s="203" t="str">
        <f t="shared" si="2"/>
        <v/>
      </c>
      <c r="F10" s="204"/>
      <c r="G10" s="203" t="str">
        <f t="shared" si="3"/>
        <v/>
      </c>
      <c r="H10" s="205"/>
      <c r="I10" s="196" t="str">
        <f t="shared" si="4"/>
        <v/>
      </c>
      <c r="J10" s="197"/>
      <c r="K10" s="206" t="str">
        <f t="shared" si="0"/>
        <v/>
      </c>
      <c r="L10" s="207"/>
      <c r="M10" s="203" t="str">
        <f t="shared" si="1"/>
        <v/>
      </c>
      <c r="N10" s="662"/>
      <c r="O10" s="213" t="str">
        <f t="shared" si="5"/>
        <v/>
      </c>
      <c r="P10" s="208"/>
      <c r="Q10" s="3"/>
      <c r="R10" s="184"/>
      <c r="S10" s="184"/>
      <c r="T10" s="209"/>
      <c r="U10" s="209"/>
      <c r="V10" s="2"/>
      <c r="W10"/>
    </row>
    <row r="11" spans="1:23" ht="15" customHeight="1">
      <c r="A11" s="2">
        <v>6</v>
      </c>
      <c r="B11" s="201"/>
      <c r="C11" s="202"/>
      <c r="D11" s="202"/>
      <c r="E11" s="203" t="str">
        <f t="shared" si="2"/>
        <v/>
      </c>
      <c r="F11" s="210"/>
      <c r="G11" s="203" t="str">
        <f t="shared" si="3"/>
        <v/>
      </c>
      <c r="H11" s="211"/>
      <c r="I11" s="196" t="str">
        <f t="shared" si="4"/>
        <v/>
      </c>
      <c r="J11" s="197"/>
      <c r="K11" s="206" t="str">
        <f t="shared" si="0"/>
        <v/>
      </c>
      <c r="L11" s="212"/>
      <c r="M11" s="213" t="str">
        <f t="shared" si="1"/>
        <v/>
      </c>
      <c r="N11" s="662"/>
      <c r="O11" s="213" t="str">
        <f t="shared" si="5"/>
        <v/>
      </c>
      <c r="P11" s="208"/>
      <c r="Q11" s="3"/>
      <c r="R11" s="184"/>
      <c r="S11" s="184"/>
      <c r="T11" s="209" t="s">
        <v>416</v>
      </c>
      <c r="U11" s="209"/>
      <c r="V11" s="2"/>
      <c r="W11"/>
    </row>
    <row r="12" spans="1:23" ht="15" customHeight="1">
      <c r="A12" s="2">
        <v>7</v>
      </c>
      <c r="B12" s="201"/>
      <c r="C12" s="202"/>
      <c r="D12" s="202"/>
      <c r="E12" s="203" t="str">
        <f t="shared" si="2"/>
        <v/>
      </c>
      <c r="F12" s="210"/>
      <c r="G12" s="203" t="str">
        <f t="shared" si="3"/>
        <v/>
      </c>
      <c r="H12" s="211"/>
      <c r="I12" s="196" t="str">
        <f t="shared" si="4"/>
        <v/>
      </c>
      <c r="J12" s="197"/>
      <c r="K12" s="206" t="str">
        <f t="shared" si="0"/>
        <v/>
      </c>
      <c r="L12" s="212"/>
      <c r="M12" s="213" t="str">
        <f t="shared" si="1"/>
        <v/>
      </c>
      <c r="N12" s="662"/>
      <c r="O12" s="213" t="str">
        <f t="shared" si="5"/>
        <v/>
      </c>
      <c r="P12" s="208"/>
      <c r="Q12" s="3"/>
      <c r="R12" s="184"/>
      <c r="S12" s="184">
        <v>1</v>
      </c>
      <c r="T12" s="209" t="s">
        <v>420</v>
      </c>
      <c r="U12" s="209"/>
      <c r="V12" s="2"/>
      <c r="W12"/>
    </row>
    <row r="13" spans="1:23" ht="15" customHeight="1">
      <c r="A13" s="2">
        <v>8</v>
      </c>
      <c r="B13" s="201"/>
      <c r="C13" s="202"/>
      <c r="D13" s="202"/>
      <c r="E13" s="203" t="str">
        <f t="shared" si="2"/>
        <v/>
      </c>
      <c r="F13" s="210"/>
      <c r="G13" s="203" t="str">
        <f t="shared" si="3"/>
        <v/>
      </c>
      <c r="H13" s="211"/>
      <c r="I13" s="196" t="str">
        <f t="shared" si="4"/>
        <v/>
      </c>
      <c r="J13" s="197"/>
      <c r="K13" s="206" t="str">
        <f t="shared" si="0"/>
        <v/>
      </c>
      <c r="L13" s="212"/>
      <c r="M13" s="213" t="str">
        <f t="shared" si="1"/>
        <v/>
      </c>
      <c r="N13" s="662"/>
      <c r="O13" s="213" t="str">
        <f t="shared" si="5"/>
        <v/>
      </c>
      <c r="P13" s="208"/>
      <c r="Q13" s="3"/>
      <c r="R13" s="184"/>
      <c r="S13" s="184">
        <v>2</v>
      </c>
      <c r="T13" s="209" t="s">
        <v>417</v>
      </c>
      <c r="U13" s="209"/>
      <c r="V13" s="2"/>
      <c r="W13"/>
    </row>
    <row r="14" spans="1:23" ht="15" customHeight="1">
      <c r="A14" s="2">
        <v>9</v>
      </c>
      <c r="B14" s="201"/>
      <c r="C14" s="202"/>
      <c r="D14" s="202"/>
      <c r="E14" s="203" t="str">
        <f t="shared" si="2"/>
        <v/>
      </c>
      <c r="F14" s="210"/>
      <c r="G14" s="203" t="str">
        <f t="shared" si="3"/>
        <v/>
      </c>
      <c r="H14" s="211"/>
      <c r="I14" s="196" t="str">
        <f t="shared" si="4"/>
        <v/>
      </c>
      <c r="J14" s="197"/>
      <c r="K14" s="206" t="str">
        <f t="shared" si="0"/>
        <v/>
      </c>
      <c r="L14" s="212"/>
      <c r="M14" s="213" t="str">
        <f t="shared" si="1"/>
        <v/>
      </c>
      <c r="N14" s="662"/>
      <c r="O14" s="213" t="str">
        <f t="shared" si="5"/>
        <v/>
      </c>
      <c r="P14" s="208"/>
      <c r="Q14" s="3"/>
      <c r="R14" s="184"/>
      <c r="S14" s="184">
        <v>3</v>
      </c>
      <c r="T14" s="209" t="s">
        <v>418</v>
      </c>
      <c r="U14" s="209"/>
      <c r="V14" s="2"/>
      <c r="W14"/>
    </row>
    <row r="15" spans="1:23" ht="15" customHeight="1">
      <c r="A15" s="2">
        <v>10</v>
      </c>
      <c r="B15" s="201"/>
      <c r="C15" s="202"/>
      <c r="D15" s="202"/>
      <c r="E15" s="203" t="str">
        <f t="shared" si="2"/>
        <v/>
      </c>
      <c r="F15" s="210"/>
      <c r="G15" s="203" t="str">
        <f t="shared" si="3"/>
        <v/>
      </c>
      <c r="H15" s="211"/>
      <c r="I15" s="196" t="str">
        <f t="shared" si="4"/>
        <v/>
      </c>
      <c r="J15" s="197"/>
      <c r="K15" s="206" t="str">
        <f t="shared" si="0"/>
        <v/>
      </c>
      <c r="L15" s="212"/>
      <c r="M15" s="213" t="str">
        <f t="shared" si="1"/>
        <v/>
      </c>
      <c r="N15" s="662"/>
      <c r="O15" s="213" t="str">
        <f t="shared" si="5"/>
        <v/>
      </c>
      <c r="P15" s="208"/>
      <c r="Q15" s="3"/>
      <c r="R15" s="184"/>
      <c r="S15" s="184"/>
      <c r="T15" s="209"/>
      <c r="U15" s="209"/>
      <c r="V15" s="2"/>
      <c r="W15"/>
    </row>
    <row r="16" spans="1:23" ht="15" customHeight="1">
      <c r="A16" s="2">
        <v>11</v>
      </c>
      <c r="B16" s="201"/>
      <c r="C16" s="202"/>
      <c r="D16" s="202"/>
      <c r="E16" s="203" t="str">
        <f t="shared" si="2"/>
        <v/>
      </c>
      <c r="F16" s="210"/>
      <c r="G16" s="203" t="str">
        <f t="shared" si="3"/>
        <v/>
      </c>
      <c r="H16" s="211"/>
      <c r="I16" s="196" t="str">
        <f t="shared" si="4"/>
        <v/>
      </c>
      <c r="J16" s="197"/>
      <c r="K16" s="206" t="str">
        <f t="shared" si="0"/>
        <v/>
      </c>
      <c r="L16" s="212"/>
      <c r="M16" s="213" t="str">
        <f t="shared" si="1"/>
        <v/>
      </c>
      <c r="N16" s="662"/>
      <c r="O16" s="213" t="str">
        <f t="shared" si="5"/>
        <v/>
      </c>
      <c r="P16" s="208"/>
      <c r="Q16" s="3"/>
      <c r="R16" s="184"/>
      <c r="S16" s="184"/>
      <c r="T16" s="209"/>
      <c r="U16" s="209"/>
      <c r="V16" s="2"/>
      <c r="W16"/>
    </row>
    <row r="17" spans="1:23" ht="15" customHeight="1">
      <c r="A17" s="2">
        <v>12</v>
      </c>
      <c r="B17" s="201"/>
      <c r="C17" s="202"/>
      <c r="D17" s="202"/>
      <c r="E17" s="203" t="str">
        <f t="shared" si="2"/>
        <v/>
      </c>
      <c r="F17" s="210"/>
      <c r="G17" s="203" t="str">
        <f t="shared" si="3"/>
        <v/>
      </c>
      <c r="H17" s="211"/>
      <c r="I17" s="196" t="str">
        <f t="shared" si="4"/>
        <v/>
      </c>
      <c r="J17" s="197"/>
      <c r="K17" s="206" t="str">
        <f t="shared" si="0"/>
        <v/>
      </c>
      <c r="L17" s="212"/>
      <c r="M17" s="213" t="str">
        <f t="shared" si="1"/>
        <v/>
      </c>
      <c r="N17" s="662"/>
      <c r="O17" s="213" t="str">
        <f t="shared" si="5"/>
        <v/>
      </c>
      <c r="P17" s="208"/>
      <c r="Q17" s="3"/>
      <c r="R17" s="184"/>
      <c r="S17" s="184"/>
      <c r="T17" s="209"/>
      <c r="U17" s="209"/>
      <c r="V17" s="2"/>
      <c r="W17"/>
    </row>
    <row r="18" spans="1:23" ht="15" customHeight="1">
      <c r="A18" s="2">
        <v>13</v>
      </c>
      <c r="B18" s="201"/>
      <c r="C18" s="202"/>
      <c r="D18" s="202"/>
      <c r="E18" s="203" t="str">
        <f t="shared" si="2"/>
        <v/>
      </c>
      <c r="F18" s="210"/>
      <c r="G18" s="203" t="str">
        <f t="shared" si="3"/>
        <v/>
      </c>
      <c r="H18" s="211"/>
      <c r="I18" s="196" t="str">
        <f t="shared" si="4"/>
        <v/>
      </c>
      <c r="J18" s="197"/>
      <c r="K18" s="206" t="str">
        <f t="shared" si="0"/>
        <v/>
      </c>
      <c r="L18" s="212"/>
      <c r="M18" s="213" t="str">
        <f t="shared" si="1"/>
        <v/>
      </c>
      <c r="N18" s="662"/>
      <c r="O18" s="213" t="str">
        <f t="shared" si="5"/>
        <v/>
      </c>
      <c r="P18" s="208"/>
      <c r="Q18" s="3"/>
      <c r="R18" s="184"/>
      <c r="S18" s="184"/>
      <c r="T18" s="209"/>
      <c r="U18" s="209"/>
      <c r="V18" s="2"/>
      <c r="W18"/>
    </row>
    <row r="19" spans="1:23" ht="15" customHeight="1">
      <c r="A19" s="2">
        <v>14</v>
      </c>
      <c r="B19" s="201"/>
      <c r="C19" s="202"/>
      <c r="D19" s="202"/>
      <c r="E19" s="203" t="str">
        <f t="shared" si="2"/>
        <v/>
      </c>
      <c r="F19" s="210"/>
      <c r="G19" s="203" t="str">
        <f t="shared" si="3"/>
        <v/>
      </c>
      <c r="H19" s="211"/>
      <c r="I19" s="196" t="str">
        <f t="shared" si="4"/>
        <v/>
      </c>
      <c r="J19" s="197"/>
      <c r="K19" s="206" t="str">
        <f t="shared" si="0"/>
        <v/>
      </c>
      <c r="L19" s="212"/>
      <c r="M19" s="213" t="str">
        <f t="shared" si="1"/>
        <v/>
      </c>
      <c r="N19" s="662"/>
      <c r="O19" s="213" t="str">
        <f t="shared" si="5"/>
        <v/>
      </c>
      <c r="P19" s="208"/>
      <c r="Q19" s="3"/>
      <c r="R19" s="184"/>
      <c r="S19" s="184"/>
      <c r="T19" s="209"/>
      <c r="U19" s="209"/>
      <c r="V19" s="2"/>
      <c r="W19"/>
    </row>
    <row r="20" spans="1:23" ht="15" customHeight="1">
      <c r="A20" s="2">
        <v>15</v>
      </c>
      <c r="B20" s="201"/>
      <c r="C20" s="202"/>
      <c r="D20" s="202"/>
      <c r="E20" s="203" t="str">
        <f t="shared" si="2"/>
        <v/>
      </c>
      <c r="F20" s="210"/>
      <c r="G20" s="203" t="str">
        <f t="shared" si="3"/>
        <v/>
      </c>
      <c r="H20" s="211"/>
      <c r="I20" s="196" t="str">
        <f t="shared" si="4"/>
        <v/>
      </c>
      <c r="J20" s="197"/>
      <c r="K20" s="206" t="str">
        <f t="shared" si="0"/>
        <v/>
      </c>
      <c r="L20" s="212"/>
      <c r="M20" s="213" t="str">
        <f t="shared" si="1"/>
        <v/>
      </c>
      <c r="N20" s="662"/>
      <c r="O20" s="213" t="str">
        <f t="shared" si="5"/>
        <v/>
      </c>
      <c r="P20" s="208"/>
      <c r="Q20" s="3"/>
      <c r="R20" s="184"/>
      <c r="S20" s="184"/>
      <c r="T20" s="209"/>
      <c r="U20" s="209"/>
      <c r="V20" s="2"/>
      <c r="W20"/>
    </row>
    <row r="21" spans="1:23" ht="15" customHeight="1">
      <c r="A21" s="2">
        <v>16</v>
      </c>
      <c r="B21" s="201"/>
      <c r="C21" s="202"/>
      <c r="D21" s="202"/>
      <c r="E21" s="203" t="str">
        <f t="shared" si="2"/>
        <v/>
      </c>
      <c r="F21" s="210"/>
      <c r="G21" s="203" t="str">
        <f t="shared" si="3"/>
        <v/>
      </c>
      <c r="H21" s="211"/>
      <c r="I21" s="196" t="str">
        <f t="shared" si="4"/>
        <v/>
      </c>
      <c r="J21" s="197"/>
      <c r="K21" s="206" t="str">
        <f t="shared" si="0"/>
        <v/>
      </c>
      <c r="L21" s="212"/>
      <c r="M21" s="213" t="str">
        <f t="shared" si="1"/>
        <v/>
      </c>
      <c r="N21" s="662"/>
      <c r="O21" s="213" t="str">
        <f t="shared" si="5"/>
        <v/>
      </c>
      <c r="P21" s="208"/>
      <c r="Q21" s="3"/>
      <c r="R21" s="184"/>
      <c r="S21" s="184"/>
      <c r="T21" s="209"/>
      <c r="U21" s="209"/>
      <c r="V21" s="2"/>
      <c r="W21"/>
    </row>
    <row r="22" spans="1:23" ht="15" customHeight="1">
      <c r="A22" s="2">
        <v>17</v>
      </c>
      <c r="B22" s="201"/>
      <c r="C22" s="202"/>
      <c r="D22" s="202"/>
      <c r="E22" s="203" t="str">
        <f t="shared" si="2"/>
        <v/>
      </c>
      <c r="F22" s="210"/>
      <c r="G22" s="203" t="str">
        <f t="shared" si="3"/>
        <v/>
      </c>
      <c r="H22" s="211"/>
      <c r="I22" s="196" t="str">
        <f t="shared" si="4"/>
        <v/>
      </c>
      <c r="J22" s="197"/>
      <c r="K22" s="206" t="str">
        <f t="shared" si="0"/>
        <v/>
      </c>
      <c r="L22" s="212"/>
      <c r="M22" s="213" t="str">
        <f t="shared" si="1"/>
        <v/>
      </c>
      <c r="N22" s="662"/>
      <c r="O22" s="213" t="str">
        <f t="shared" si="5"/>
        <v/>
      </c>
      <c r="P22" s="208"/>
      <c r="Q22" s="3"/>
      <c r="R22" s="184"/>
      <c r="S22" s="184"/>
      <c r="T22" s="209"/>
      <c r="U22" s="209"/>
      <c r="V22" s="2"/>
      <c r="W22"/>
    </row>
    <row r="23" spans="1:23" ht="15" customHeight="1">
      <c r="A23" s="2">
        <v>18</v>
      </c>
      <c r="B23" s="201"/>
      <c r="C23" s="202"/>
      <c r="D23" s="202"/>
      <c r="E23" s="203" t="str">
        <f t="shared" si="2"/>
        <v/>
      </c>
      <c r="F23" s="210"/>
      <c r="G23" s="203" t="str">
        <f t="shared" si="3"/>
        <v/>
      </c>
      <c r="H23" s="211"/>
      <c r="I23" s="196" t="str">
        <f t="shared" si="4"/>
        <v/>
      </c>
      <c r="J23" s="197"/>
      <c r="K23" s="206" t="str">
        <f t="shared" si="0"/>
        <v/>
      </c>
      <c r="L23" s="212"/>
      <c r="M23" s="213" t="str">
        <f t="shared" si="1"/>
        <v/>
      </c>
      <c r="N23" s="662"/>
      <c r="O23" s="213" t="str">
        <f t="shared" si="5"/>
        <v/>
      </c>
      <c r="P23" s="208"/>
      <c r="Q23" s="3"/>
      <c r="R23" s="184"/>
      <c r="S23" s="184"/>
      <c r="T23" s="209"/>
      <c r="U23" s="209"/>
      <c r="V23" s="2"/>
      <c r="W23"/>
    </row>
    <row r="24" spans="1:23" ht="15" customHeight="1">
      <c r="A24" s="2">
        <v>19</v>
      </c>
      <c r="B24" s="201"/>
      <c r="C24" s="202"/>
      <c r="D24" s="202"/>
      <c r="E24" s="203" t="str">
        <f t="shared" si="2"/>
        <v/>
      </c>
      <c r="F24" s="210"/>
      <c r="G24" s="203" t="str">
        <f t="shared" si="3"/>
        <v/>
      </c>
      <c r="H24" s="211"/>
      <c r="I24" s="196" t="str">
        <f t="shared" si="4"/>
        <v/>
      </c>
      <c r="J24" s="197"/>
      <c r="K24" s="206" t="str">
        <f t="shared" si="0"/>
        <v/>
      </c>
      <c r="L24" s="212"/>
      <c r="M24" s="213" t="str">
        <f t="shared" si="1"/>
        <v/>
      </c>
      <c r="N24" s="662"/>
      <c r="O24" s="213" t="str">
        <f t="shared" si="5"/>
        <v/>
      </c>
      <c r="P24" s="208"/>
      <c r="Q24" s="3"/>
      <c r="R24" s="184"/>
      <c r="S24" s="184"/>
      <c r="T24" s="209"/>
      <c r="U24" s="209"/>
      <c r="V24" s="2"/>
      <c r="W24"/>
    </row>
    <row r="25" spans="1:23" ht="15" customHeight="1">
      <c r="A25" s="2">
        <v>20</v>
      </c>
      <c r="B25" s="201"/>
      <c r="C25" s="202"/>
      <c r="D25" s="202"/>
      <c r="E25" s="203" t="str">
        <f t="shared" si="2"/>
        <v/>
      </c>
      <c r="F25" s="210"/>
      <c r="G25" s="203" t="str">
        <f t="shared" si="3"/>
        <v/>
      </c>
      <c r="H25" s="211"/>
      <c r="I25" s="196" t="str">
        <f t="shared" si="4"/>
        <v/>
      </c>
      <c r="J25" s="197"/>
      <c r="K25" s="206" t="str">
        <f t="shared" si="0"/>
        <v/>
      </c>
      <c r="L25" s="212"/>
      <c r="M25" s="213" t="str">
        <f t="shared" si="1"/>
        <v/>
      </c>
      <c r="N25" s="662"/>
      <c r="O25" s="213" t="str">
        <f t="shared" si="5"/>
        <v/>
      </c>
      <c r="P25" s="208"/>
      <c r="Q25" s="3"/>
      <c r="R25" s="184"/>
      <c r="S25" s="184"/>
      <c r="T25" s="209"/>
      <c r="U25" s="209"/>
      <c r="V25" s="2"/>
      <c r="W25"/>
    </row>
    <row r="26" spans="1:23" ht="15" customHeight="1">
      <c r="A26" s="2">
        <v>21</v>
      </c>
      <c r="B26" s="201"/>
      <c r="C26" s="202"/>
      <c r="D26" s="202"/>
      <c r="E26" s="203" t="str">
        <f t="shared" si="2"/>
        <v/>
      </c>
      <c r="F26" s="210"/>
      <c r="G26" s="203" t="str">
        <f t="shared" si="3"/>
        <v/>
      </c>
      <c r="H26" s="211"/>
      <c r="I26" s="196" t="str">
        <f t="shared" si="4"/>
        <v/>
      </c>
      <c r="J26" s="197"/>
      <c r="K26" s="214" t="str">
        <f t="shared" si="0"/>
        <v/>
      </c>
      <c r="L26" s="212"/>
      <c r="M26" s="213" t="str">
        <f t="shared" si="1"/>
        <v/>
      </c>
      <c r="N26" s="662"/>
      <c r="O26" s="213" t="str">
        <f t="shared" si="5"/>
        <v/>
      </c>
      <c r="P26" s="208"/>
      <c r="Q26" s="3"/>
      <c r="R26" s="184"/>
      <c r="S26" s="184"/>
      <c r="T26" s="209"/>
      <c r="U26" s="209"/>
      <c r="V26" s="2"/>
      <c r="W26"/>
    </row>
    <row r="27" spans="1:23" ht="15" customHeight="1">
      <c r="A27" s="2">
        <v>22</v>
      </c>
      <c r="B27" s="201"/>
      <c r="C27" s="202"/>
      <c r="D27" s="202"/>
      <c r="E27" s="203" t="str">
        <f t="shared" si="2"/>
        <v/>
      </c>
      <c r="F27" s="210"/>
      <c r="G27" s="203" t="str">
        <f t="shared" si="3"/>
        <v/>
      </c>
      <c r="H27" s="211"/>
      <c r="I27" s="196" t="str">
        <f t="shared" si="4"/>
        <v/>
      </c>
      <c r="J27" s="197"/>
      <c r="K27" s="215" t="str">
        <f t="shared" si="0"/>
        <v/>
      </c>
      <c r="L27" s="212"/>
      <c r="M27" s="213" t="str">
        <f t="shared" si="1"/>
        <v/>
      </c>
      <c r="N27" s="662"/>
      <c r="O27" s="213" t="str">
        <f t="shared" si="5"/>
        <v/>
      </c>
      <c r="P27" s="208"/>
      <c r="Q27" s="3"/>
      <c r="R27" s="184"/>
      <c r="S27" s="184"/>
      <c r="T27" s="209"/>
      <c r="U27" s="209"/>
      <c r="V27" s="2"/>
      <c r="W27"/>
    </row>
    <row r="28" spans="1:23" ht="15" customHeight="1">
      <c r="A28" s="2">
        <v>23</v>
      </c>
      <c r="B28" s="201"/>
      <c r="C28" s="202"/>
      <c r="D28" s="202"/>
      <c r="E28" s="203" t="str">
        <f t="shared" si="2"/>
        <v/>
      </c>
      <c r="F28" s="210"/>
      <c r="G28" s="203" t="str">
        <f t="shared" si="3"/>
        <v/>
      </c>
      <c r="H28" s="211"/>
      <c r="I28" s="196" t="str">
        <f t="shared" si="4"/>
        <v/>
      </c>
      <c r="J28" s="199"/>
      <c r="K28" s="216" t="str">
        <f t="shared" si="0"/>
        <v/>
      </c>
      <c r="L28" s="212"/>
      <c r="M28" s="213" t="str">
        <f t="shared" si="1"/>
        <v/>
      </c>
      <c r="N28" s="662"/>
      <c r="O28" s="213" t="str">
        <f t="shared" si="5"/>
        <v/>
      </c>
      <c r="P28" s="208"/>
      <c r="Q28" s="3"/>
      <c r="R28" s="184"/>
      <c r="S28" s="184"/>
      <c r="T28" s="209"/>
      <c r="U28" s="209"/>
      <c r="V28" s="2"/>
      <c r="W28"/>
    </row>
    <row r="29" spans="1:23" ht="15" customHeight="1">
      <c r="A29" s="2">
        <v>24</v>
      </c>
      <c r="B29" s="201"/>
      <c r="C29" s="202"/>
      <c r="D29" s="202"/>
      <c r="E29" s="203" t="str">
        <f t="shared" si="2"/>
        <v/>
      </c>
      <c r="F29" s="210"/>
      <c r="G29" s="203" t="str">
        <f t="shared" si="3"/>
        <v/>
      </c>
      <c r="H29" s="211"/>
      <c r="I29" s="196" t="str">
        <f t="shared" si="4"/>
        <v/>
      </c>
      <c r="J29" s="199"/>
      <c r="K29" s="216" t="str">
        <f t="shared" si="0"/>
        <v/>
      </c>
      <c r="L29" s="212"/>
      <c r="M29" s="213" t="str">
        <f t="shared" si="1"/>
        <v/>
      </c>
      <c r="N29" s="662"/>
      <c r="O29" s="213" t="str">
        <f t="shared" si="5"/>
        <v/>
      </c>
      <c r="P29" s="208"/>
      <c r="Q29" s="3"/>
      <c r="R29" s="184"/>
      <c r="S29" s="184"/>
      <c r="T29" s="209"/>
      <c r="U29" s="209"/>
      <c r="V29" s="2"/>
      <c r="W29"/>
    </row>
    <row r="30" spans="1:23" ht="15" customHeight="1">
      <c r="A30" s="2">
        <v>25</v>
      </c>
      <c r="B30" s="201"/>
      <c r="C30" s="202"/>
      <c r="D30" s="202"/>
      <c r="E30" s="203" t="str">
        <f t="shared" si="2"/>
        <v/>
      </c>
      <c r="F30" s="210"/>
      <c r="G30" s="203" t="str">
        <f t="shared" si="3"/>
        <v/>
      </c>
      <c r="H30" s="211"/>
      <c r="I30" s="196" t="str">
        <f t="shared" si="4"/>
        <v/>
      </c>
      <c r="J30" s="199"/>
      <c r="K30" s="216" t="str">
        <f t="shared" si="0"/>
        <v/>
      </c>
      <c r="L30" s="212"/>
      <c r="M30" s="213" t="str">
        <f t="shared" si="1"/>
        <v/>
      </c>
      <c r="N30" s="662"/>
      <c r="O30" s="213" t="str">
        <f t="shared" si="5"/>
        <v/>
      </c>
      <c r="P30" s="208"/>
      <c r="Q30" s="3"/>
      <c r="R30" s="184"/>
      <c r="S30" s="184"/>
      <c r="T30" s="209"/>
      <c r="U30" s="209"/>
      <c r="V30" s="2"/>
      <c r="W30"/>
    </row>
    <row r="31" spans="1:23" ht="15" customHeight="1">
      <c r="A31" s="2">
        <v>26</v>
      </c>
      <c r="B31" s="201"/>
      <c r="C31" s="202"/>
      <c r="D31" s="202"/>
      <c r="E31" s="203" t="str">
        <f t="shared" si="2"/>
        <v/>
      </c>
      <c r="F31" s="210"/>
      <c r="G31" s="203" t="str">
        <f t="shared" si="3"/>
        <v/>
      </c>
      <c r="H31" s="211"/>
      <c r="I31" s="196" t="str">
        <f t="shared" si="4"/>
        <v/>
      </c>
      <c r="J31" s="199"/>
      <c r="K31" s="216" t="str">
        <f t="shared" si="0"/>
        <v/>
      </c>
      <c r="L31" s="212"/>
      <c r="M31" s="213" t="str">
        <f t="shared" si="1"/>
        <v/>
      </c>
      <c r="N31" s="662"/>
      <c r="O31" s="213" t="str">
        <f t="shared" si="5"/>
        <v/>
      </c>
      <c r="P31" s="208"/>
      <c r="Q31" s="3"/>
      <c r="R31" s="184"/>
      <c r="S31" s="184"/>
      <c r="T31" s="209"/>
      <c r="U31" s="209"/>
      <c r="V31" s="2"/>
      <c r="W31"/>
    </row>
    <row r="32" spans="1:23" ht="15" customHeight="1">
      <c r="A32" s="2">
        <v>27</v>
      </c>
      <c r="B32" s="201"/>
      <c r="C32" s="202"/>
      <c r="D32" s="202"/>
      <c r="E32" s="203" t="str">
        <f t="shared" si="2"/>
        <v/>
      </c>
      <c r="F32" s="210"/>
      <c r="G32" s="203" t="str">
        <f t="shared" si="3"/>
        <v/>
      </c>
      <c r="H32" s="211"/>
      <c r="I32" s="196" t="str">
        <f t="shared" si="4"/>
        <v/>
      </c>
      <c r="J32" s="199"/>
      <c r="K32" s="216" t="str">
        <f t="shared" si="0"/>
        <v/>
      </c>
      <c r="L32" s="212"/>
      <c r="M32" s="213" t="str">
        <f t="shared" si="1"/>
        <v/>
      </c>
      <c r="N32" s="662"/>
      <c r="O32" s="213" t="str">
        <f t="shared" si="5"/>
        <v/>
      </c>
      <c r="P32" s="208"/>
      <c r="Q32" s="3"/>
      <c r="R32" s="184"/>
      <c r="S32" s="184"/>
      <c r="T32" s="209"/>
      <c r="U32" s="209"/>
      <c r="V32" s="2"/>
      <c r="W32"/>
    </row>
    <row r="33" spans="1:23" ht="15" customHeight="1">
      <c r="A33" s="2">
        <v>28</v>
      </c>
      <c r="B33" s="201"/>
      <c r="C33" s="202"/>
      <c r="D33" s="202"/>
      <c r="E33" s="203" t="str">
        <f t="shared" si="2"/>
        <v/>
      </c>
      <c r="F33" s="210"/>
      <c r="G33" s="203" t="str">
        <f t="shared" si="3"/>
        <v/>
      </c>
      <c r="H33" s="211"/>
      <c r="I33" s="196" t="str">
        <f t="shared" si="4"/>
        <v/>
      </c>
      <c r="J33" s="199"/>
      <c r="K33" s="216" t="str">
        <f t="shared" si="0"/>
        <v/>
      </c>
      <c r="L33" s="212"/>
      <c r="M33" s="213" t="str">
        <f t="shared" si="1"/>
        <v/>
      </c>
      <c r="N33" s="662"/>
      <c r="O33" s="213" t="str">
        <f t="shared" si="5"/>
        <v/>
      </c>
      <c r="P33" s="208"/>
      <c r="Q33" s="3"/>
      <c r="R33" s="184"/>
      <c r="S33" s="184"/>
      <c r="T33" s="209"/>
      <c r="U33" s="209"/>
      <c r="V33" s="2"/>
      <c r="W33"/>
    </row>
    <row r="34" spans="1:23" ht="15" customHeight="1">
      <c r="A34" s="2">
        <v>29</v>
      </c>
      <c r="B34" s="201"/>
      <c r="C34" s="202"/>
      <c r="D34" s="202"/>
      <c r="E34" s="203" t="str">
        <f t="shared" si="2"/>
        <v/>
      </c>
      <c r="F34" s="210"/>
      <c r="G34" s="203" t="str">
        <f t="shared" si="3"/>
        <v/>
      </c>
      <c r="H34" s="211"/>
      <c r="I34" s="196" t="str">
        <f t="shared" si="4"/>
        <v/>
      </c>
      <c r="J34" s="199"/>
      <c r="K34" s="216" t="str">
        <f t="shared" si="0"/>
        <v/>
      </c>
      <c r="L34" s="212"/>
      <c r="M34" s="213" t="str">
        <f t="shared" si="1"/>
        <v/>
      </c>
      <c r="N34" s="662"/>
      <c r="O34" s="213" t="str">
        <f t="shared" si="5"/>
        <v/>
      </c>
      <c r="P34" s="208"/>
      <c r="Q34" s="3"/>
      <c r="R34" s="184"/>
      <c r="S34" s="184"/>
      <c r="T34" s="209"/>
      <c r="U34" s="209"/>
      <c r="V34" s="2"/>
      <c r="W34"/>
    </row>
    <row r="35" spans="1:23" ht="15" customHeight="1">
      <c r="A35" s="2">
        <v>30</v>
      </c>
      <c r="B35" s="201"/>
      <c r="C35" s="202"/>
      <c r="D35" s="202"/>
      <c r="E35" s="203" t="str">
        <f t="shared" si="2"/>
        <v/>
      </c>
      <c r="F35" s="210"/>
      <c r="G35" s="203" t="str">
        <f t="shared" si="3"/>
        <v/>
      </c>
      <c r="H35" s="211"/>
      <c r="I35" s="196" t="str">
        <f t="shared" si="4"/>
        <v/>
      </c>
      <c r="J35" s="199"/>
      <c r="K35" s="216" t="str">
        <f t="shared" si="0"/>
        <v/>
      </c>
      <c r="L35" s="212"/>
      <c r="M35" s="213" t="str">
        <f t="shared" si="1"/>
        <v/>
      </c>
      <c r="N35" s="662"/>
      <c r="O35" s="213" t="str">
        <f t="shared" si="5"/>
        <v/>
      </c>
      <c r="P35" s="208"/>
      <c r="Q35" s="3"/>
      <c r="R35" s="184"/>
      <c r="S35" s="184"/>
      <c r="T35" s="209"/>
      <c r="U35" s="209"/>
      <c r="V35" s="2"/>
      <c r="W35"/>
    </row>
    <row r="36" spans="1:23" ht="15" customHeight="1">
      <c r="A36" s="2">
        <v>31</v>
      </c>
      <c r="B36" s="201"/>
      <c r="C36" s="202"/>
      <c r="D36" s="202"/>
      <c r="E36" s="203" t="str">
        <f t="shared" si="2"/>
        <v/>
      </c>
      <c r="F36" s="210"/>
      <c r="G36" s="203" t="str">
        <f t="shared" si="3"/>
        <v/>
      </c>
      <c r="H36" s="211"/>
      <c r="I36" s="196" t="str">
        <f t="shared" si="4"/>
        <v/>
      </c>
      <c r="J36" s="199"/>
      <c r="K36" s="216" t="str">
        <f t="shared" si="0"/>
        <v/>
      </c>
      <c r="L36" s="212"/>
      <c r="M36" s="213" t="str">
        <f t="shared" si="1"/>
        <v/>
      </c>
      <c r="N36" s="662"/>
      <c r="O36" s="213" t="str">
        <f t="shared" si="5"/>
        <v/>
      </c>
      <c r="P36" s="208"/>
      <c r="Q36" s="3"/>
      <c r="R36" s="184"/>
      <c r="S36" s="184"/>
      <c r="T36" s="209"/>
      <c r="U36" s="209"/>
      <c r="V36" s="2"/>
      <c r="W36"/>
    </row>
    <row r="37" spans="1:23" ht="15" customHeight="1">
      <c r="A37" s="2">
        <v>32</v>
      </c>
      <c r="B37" s="201"/>
      <c r="C37" s="202"/>
      <c r="D37" s="202"/>
      <c r="E37" s="203" t="str">
        <f t="shared" si="2"/>
        <v/>
      </c>
      <c r="F37" s="210"/>
      <c r="G37" s="203" t="str">
        <f t="shared" si="3"/>
        <v/>
      </c>
      <c r="H37" s="211"/>
      <c r="I37" s="196" t="str">
        <f t="shared" si="4"/>
        <v/>
      </c>
      <c r="J37" s="199"/>
      <c r="K37" s="216" t="str">
        <f t="shared" si="0"/>
        <v/>
      </c>
      <c r="L37" s="212"/>
      <c r="M37" s="213" t="str">
        <f t="shared" si="1"/>
        <v/>
      </c>
      <c r="N37" s="662"/>
      <c r="O37" s="213" t="str">
        <f t="shared" si="5"/>
        <v/>
      </c>
      <c r="P37" s="208"/>
      <c r="Q37" s="3"/>
      <c r="R37" s="184"/>
      <c r="S37" s="184"/>
      <c r="T37" s="209"/>
      <c r="U37" s="209"/>
      <c r="V37" s="2"/>
      <c r="W37"/>
    </row>
    <row r="38" spans="1:23" ht="15" customHeight="1">
      <c r="A38" s="2">
        <v>33</v>
      </c>
      <c r="B38" s="201"/>
      <c r="C38" s="202"/>
      <c r="D38" s="202"/>
      <c r="E38" s="203" t="str">
        <f t="shared" si="2"/>
        <v/>
      </c>
      <c r="F38" s="210"/>
      <c r="G38" s="203" t="str">
        <f t="shared" si="3"/>
        <v/>
      </c>
      <c r="H38" s="211"/>
      <c r="I38" s="196" t="str">
        <f t="shared" si="4"/>
        <v/>
      </c>
      <c r="J38" s="199"/>
      <c r="K38" s="216" t="str">
        <f t="shared" si="0"/>
        <v/>
      </c>
      <c r="L38" s="212"/>
      <c r="M38" s="213" t="str">
        <f t="shared" si="1"/>
        <v/>
      </c>
      <c r="N38" s="662"/>
      <c r="O38" s="213" t="str">
        <f t="shared" si="5"/>
        <v/>
      </c>
      <c r="P38" s="208"/>
      <c r="Q38" s="3"/>
      <c r="R38" s="184"/>
      <c r="S38" s="184"/>
      <c r="T38" s="209"/>
      <c r="U38" s="209"/>
      <c r="V38" s="2"/>
      <c r="W38"/>
    </row>
    <row r="39" spans="1:23" ht="15" customHeight="1">
      <c r="A39" s="2">
        <v>34</v>
      </c>
      <c r="B39" s="201"/>
      <c r="C39" s="202"/>
      <c r="D39" s="202"/>
      <c r="E39" s="203" t="str">
        <f t="shared" si="2"/>
        <v/>
      </c>
      <c r="F39" s="210"/>
      <c r="G39" s="203" t="str">
        <f t="shared" si="3"/>
        <v/>
      </c>
      <c r="H39" s="211"/>
      <c r="I39" s="196" t="str">
        <f t="shared" si="4"/>
        <v/>
      </c>
      <c r="J39" s="199"/>
      <c r="K39" s="216" t="str">
        <f t="shared" si="0"/>
        <v/>
      </c>
      <c r="L39" s="212"/>
      <c r="M39" s="213" t="str">
        <f t="shared" si="1"/>
        <v/>
      </c>
      <c r="N39" s="662"/>
      <c r="O39" s="213" t="str">
        <f t="shared" si="5"/>
        <v/>
      </c>
      <c r="P39" s="208"/>
      <c r="Q39" s="3"/>
      <c r="R39" s="184"/>
      <c r="S39" s="184"/>
      <c r="T39" s="209"/>
      <c r="U39" s="209"/>
      <c r="V39" s="2"/>
      <c r="W39"/>
    </row>
    <row r="40" spans="1:23" ht="15" customHeight="1">
      <c r="A40" s="2">
        <v>35</v>
      </c>
      <c r="B40" s="201"/>
      <c r="C40" s="202"/>
      <c r="D40" s="202"/>
      <c r="E40" s="203" t="str">
        <f t="shared" si="2"/>
        <v/>
      </c>
      <c r="F40" s="210"/>
      <c r="G40" s="203" t="str">
        <f t="shared" si="3"/>
        <v/>
      </c>
      <c r="H40" s="211"/>
      <c r="I40" s="196" t="str">
        <f t="shared" si="4"/>
        <v/>
      </c>
      <c r="J40" s="199"/>
      <c r="K40" s="216" t="str">
        <f t="shared" si="0"/>
        <v/>
      </c>
      <c r="L40" s="212"/>
      <c r="M40" s="213" t="str">
        <f t="shared" si="1"/>
        <v/>
      </c>
      <c r="N40" s="662"/>
      <c r="O40" s="213" t="str">
        <f t="shared" si="5"/>
        <v/>
      </c>
      <c r="P40" s="208"/>
      <c r="Q40" s="3"/>
      <c r="R40" s="184"/>
      <c r="S40" s="184"/>
      <c r="T40" s="209"/>
      <c r="U40" s="209"/>
      <c r="V40" s="2"/>
      <c r="W40"/>
    </row>
    <row r="41" spans="1:23" ht="15" customHeight="1">
      <c r="A41" s="2">
        <v>36</v>
      </c>
      <c r="B41" s="201"/>
      <c r="C41" s="202"/>
      <c r="D41" s="202"/>
      <c r="E41" s="203" t="str">
        <f t="shared" si="2"/>
        <v/>
      </c>
      <c r="F41" s="210"/>
      <c r="G41" s="203" t="str">
        <f t="shared" si="3"/>
        <v/>
      </c>
      <c r="H41" s="211"/>
      <c r="I41" s="196" t="str">
        <f t="shared" si="4"/>
        <v/>
      </c>
      <c r="J41" s="199"/>
      <c r="K41" s="216" t="str">
        <f t="shared" si="0"/>
        <v/>
      </c>
      <c r="L41" s="212"/>
      <c r="M41" s="213" t="str">
        <f t="shared" si="1"/>
        <v/>
      </c>
      <c r="N41" s="662"/>
      <c r="O41" s="213" t="str">
        <f t="shared" si="5"/>
        <v/>
      </c>
      <c r="P41" s="208"/>
      <c r="Q41" s="3"/>
      <c r="R41" s="184"/>
      <c r="S41" s="184"/>
      <c r="T41" s="209"/>
      <c r="U41" s="209"/>
      <c r="V41" s="2"/>
      <c r="W41"/>
    </row>
    <row r="42" spans="1:23" ht="15" customHeight="1">
      <c r="A42" s="2">
        <v>37</v>
      </c>
      <c r="B42" s="201"/>
      <c r="C42" s="202"/>
      <c r="D42" s="202"/>
      <c r="E42" s="203" t="str">
        <f t="shared" si="2"/>
        <v/>
      </c>
      <c r="F42" s="210"/>
      <c r="G42" s="203" t="str">
        <f t="shared" si="3"/>
        <v/>
      </c>
      <c r="H42" s="211"/>
      <c r="I42" s="196" t="str">
        <f t="shared" si="4"/>
        <v/>
      </c>
      <c r="J42" s="199"/>
      <c r="K42" s="216" t="str">
        <f t="shared" si="0"/>
        <v/>
      </c>
      <c r="L42" s="212"/>
      <c r="M42" s="213" t="str">
        <f t="shared" si="1"/>
        <v/>
      </c>
      <c r="N42" s="662"/>
      <c r="O42" s="213" t="str">
        <f t="shared" si="5"/>
        <v/>
      </c>
      <c r="P42" s="208"/>
      <c r="Q42" s="3"/>
      <c r="R42" s="184"/>
      <c r="S42" s="184"/>
      <c r="T42" s="209"/>
      <c r="U42" s="209"/>
      <c r="V42" s="2"/>
      <c r="W42"/>
    </row>
    <row r="43" spans="1:23" ht="15" customHeight="1">
      <c r="A43" s="2">
        <v>38</v>
      </c>
      <c r="B43" s="201"/>
      <c r="C43" s="202"/>
      <c r="D43" s="202"/>
      <c r="E43" s="203" t="str">
        <f t="shared" si="2"/>
        <v/>
      </c>
      <c r="F43" s="210"/>
      <c r="G43" s="203" t="str">
        <f t="shared" si="3"/>
        <v/>
      </c>
      <c r="H43" s="211"/>
      <c r="I43" s="196" t="str">
        <f t="shared" si="4"/>
        <v/>
      </c>
      <c r="J43" s="199"/>
      <c r="K43" s="216" t="str">
        <f t="shared" si="0"/>
        <v/>
      </c>
      <c r="L43" s="212"/>
      <c r="M43" s="213" t="str">
        <f t="shared" si="1"/>
        <v/>
      </c>
      <c r="N43" s="662"/>
      <c r="O43" s="213" t="str">
        <f t="shared" si="5"/>
        <v/>
      </c>
      <c r="P43" s="208"/>
      <c r="Q43" s="3"/>
      <c r="R43" s="184"/>
      <c r="S43" s="184"/>
      <c r="T43" s="209"/>
      <c r="U43" s="209"/>
      <c r="V43" s="2"/>
      <c r="W43"/>
    </row>
    <row r="44" spans="1:23" ht="15" customHeight="1">
      <c r="A44" s="2">
        <v>39</v>
      </c>
      <c r="B44" s="201"/>
      <c r="C44" s="202"/>
      <c r="D44" s="202"/>
      <c r="E44" s="203" t="str">
        <f t="shared" si="2"/>
        <v/>
      </c>
      <c r="F44" s="210"/>
      <c r="G44" s="203" t="str">
        <f t="shared" si="3"/>
        <v/>
      </c>
      <c r="H44" s="211"/>
      <c r="I44" s="196" t="str">
        <f t="shared" si="4"/>
        <v/>
      </c>
      <c r="J44" s="199"/>
      <c r="K44" s="216" t="str">
        <f t="shared" si="0"/>
        <v/>
      </c>
      <c r="L44" s="212"/>
      <c r="M44" s="213" t="str">
        <f t="shared" si="1"/>
        <v/>
      </c>
      <c r="N44" s="662"/>
      <c r="O44" s="213" t="str">
        <f t="shared" si="5"/>
        <v/>
      </c>
      <c r="P44" s="208"/>
      <c r="Q44" s="3"/>
      <c r="R44" s="184"/>
      <c r="S44" s="184"/>
      <c r="T44" s="209"/>
      <c r="U44" s="209"/>
      <c r="V44" s="2"/>
      <c r="W44"/>
    </row>
    <row r="45" spans="1:23" ht="15" customHeight="1">
      <c r="A45" s="2">
        <v>40</v>
      </c>
      <c r="B45" s="201"/>
      <c r="C45" s="202"/>
      <c r="D45" s="202"/>
      <c r="E45" s="203" t="str">
        <f t="shared" si="2"/>
        <v/>
      </c>
      <c r="F45" s="210"/>
      <c r="G45" s="203" t="str">
        <f t="shared" si="3"/>
        <v/>
      </c>
      <c r="H45" s="211"/>
      <c r="I45" s="196" t="str">
        <f t="shared" si="4"/>
        <v/>
      </c>
      <c r="J45" s="199"/>
      <c r="K45" s="216" t="str">
        <f t="shared" si="0"/>
        <v/>
      </c>
      <c r="L45" s="212"/>
      <c r="M45" s="213" t="str">
        <f t="shared" si="1"/>
        <v/>
      </c>
      <c r="N45" s="662"/>
      <c r="O45" s="213" t="str">
        <f t="shared" si="5"/>
        <v/>
      </c>
      <c r="P45" s="208"/>
      <c r="Q45" s="3"/>
      <c r="R45" s="184"/>
      <c r="S45" s="184"/>
      <c r="T45" s="209"/>
      <c r="U45" s="209"/>
      <c r="V45" s="2"/>
      <c r="W45"/>
    </row>
    <row r="46" spans="1:23" ht="15" customHeight="1">
      <c r="A46" s="2">
        <v>41</v>
      </c>
      <c r="B46" s="201"/>
      <c r="C46" s="202"/>
      <c r="D46" s="202"/>
      <c r="E46" s="203" t="str">
        <f t="shared" si="2"/>
        <v/>
      </c>
      <c r="F46" s="210"/>
      <c r="G46" s="203" t="str">
        <f t="shared" si="3"/>
        <v/>
      </c>
      <c r="H46" s="211"/>
      <c r="I46" s="196" t="str">
        <f t="shared" si="4"/>
        <v/>
      </c>
      <c r="J46" s="199"/>
      <c r="K46" s="216" t="str">
        <f t="shared" si="0"/>
        <v/>
      </c>
      <c r="L46" s="212"/>
      <c r="M46" s="213" t="str">
        <f t="shared" si="1"/>
        <v/>
      </c>
      <c r="N46" s="662"/>
      <c r="O46" s="213" t="str">
        <f t="shared" si="5"/>
        <v/>
      </c>
      <c r="P46" s="208"/>
      <c r="Q46" s="3"/>
      <c r="R46" s="184"/>
      <c r="S46" s="184"/>
      <c r="T46" s="209"/>
      <c r="U46" s="209"/>
      <c r="V46" s="2"/>
      <c r="W46"/>
    </row>
    <row r="47" spans="1:23" ht="15" customHeight="1">
      <c r="A47" s="2">
        <v>42</v>
      </c>
      <c r="B47" s="201"/>
      <c r="C47" s="202"/>
      <c r="D47" s="202"/>
      <c r="E47" s="203" t="str">
        <f t="shared" si="2"/>
        <v/>
      </c>
      <c r="F47" s="210"/>
      <c r="G47" s="203" t="str">
        <f t="shared" si="3"/>
        <v/>
      </c>
      <c r="H47" s="211"/>
      <c r="I47" s="196" t="str">
        <f t="shared" si="4"/>
        <v/>
      </c>
      <c r="J47" s="199"/>
      <c r="K47" s="216" t="str">
        <f t="shared" si="0"/>
        <v/>
      </c>
      <c r="L47" s="212"/>
      <c r="M47" s="213" t="str">
        <f t="shared" si="1"/>
        <v/>
      </c>
      <c r="N47" s="662"/>
      <c r="O47" s="213" t="str">
        <f t="shared" si="5"/>
        <v/>
      </c>
      <c r="P47" s="208"/>
      <c r="Q47" s="3"/>
      <c r="R47" s="184"/>
      <c r="S47" s="184"/>
      <c r="T47" s="209"/>
      <c r="U47" s="209"/>
      <c r="V47" s="2"/>
      <c r="W47"/>
    </row>
    <row r="48" spans="1:23" ht="15" customHeight="1">
      <c r="A48" s="2">
        <v>43</v>
      </c>
      <c r="B48" s="201"/>
      <c r="C48" s="202"/>
      <c r="D48" s="202"/>
      <c r="E48" s="203" t="str">
        <f t="shared" si="2"/>
        <v/>
      </c>
      <c r="F48" s="210"/>
      <c r="G48" s="203" t="str">
        <f t="shared" si="3"/>
        <v/>
      </c>
      <c r="H48" s="211"/>
      <c r="I48" s="196" t="str">
        <f t="shared" si="4"/>
        <v/>
      </c>
      <c r="J48" s="199"/>
      <c r="K48" s="216" t="str">
        <f t="shared" si="0"/>
        <v/>
      </c>
      <c r="L48" s="212"/>
      <c r="M48" s="213" t="str">
        <f t="shared" si="1"/>
        <v/>
      </c>
      <c r="N48" s="662"/>
      <c r="O48" s="213" t="str">
        <f t="shared" si="5"/>
        <v/>
      </c>
      <c r="P48" s="208"/>
      <c r="Q48" s="3"/>
      <c r="R48" s="184"/>
      <c r="S48" s="184"/>
      <c r="T48" s="209"/>
      <c r="U48" s="209"/>
      <c r="V48" s="2"/>
      <c r="W48"/>
    </row>
    <row r="49" spans="1:23" ht="15" customHeight="1">
      <c r="A49" s="2">
        <v>44</v>
      </c>
      <c r="B49" s="201"/>
      <c r="C49" s="202"/>
      <c r="D49" s="202"/>
      <c r="E49" s="203" t="str">
        <f t="shared" si="2"/>
        <v/>
      </c>
      <c r="F49" s="210"/>
      <c r="G49" s="203" t="str">
        <f t="shared" si="3"/>
        <v/>
      </c>
      <c r="H49" s="211"/>
      <c r="I49" s="196" t="str">
        <f t="shared" si="4"/>
        <v/>
      </c>
      <c r="J49" s="199"/>
      <c r="K49" s="216" t="str">
        <f t="shared" si="0"/>
        <v/>
      </c>
      <c r="L49" s="212"/>
      <c r="M49" s="213" t="str">
        <f t="shared" si="1"/>
        <v/>
      </c>
      <c r="N49" s="662"/>
      <c r="O49" s="213" t="str">
        <f t="shared" si="5"/>
        <v/>
      </c>
      <c r="P49" s="208"/>
      <c r="Q49" s="3"/>
      <c r="R49" s="184"/>
      <c r="S49" s="184"/>
      <c r="T49" s="209"/>
      <c r="U49" s="209"/>
      <c r="V49" s="2"/>
      <c r="W49"/>
    </row>
    <row r="50" spans="1:23" ht="15" customHeight="1">
      <c r="A50" s="2">
        <v>45</v>
      </c>
      <c r="B50" s="201"/>
      <c r="C50" s="202"/>
      <c r="D50" s="202"/>
      <c r="E50" s="203" t="str">
        <f t="shared" si="2"/>
        <v/>
      </c>
      <c r="F50" s="210"/>
      <c r="G50" s="203" t="str">
        <f t="shared" si="3"/>
        <v/>
      </c>
      <c r="H50" s="211"/>
      <c r="I50" s="196" t="str">
        <f t="shared" si="4"/>
        <v/>
      </c>
      <c r="J50" s="199"/>
      <c r="K50" s="216" t="str">
        <f t="shared" si="0"/>
        <v/>
      </c>
      <c r="L50" s="212"/>
      <c r="M50" s="213" t="str">
        <f t="shared" si="1"/>
        <v/>
      </c>
      <c r="N50" s="662"/>
      <c r="O50" s="213" t="str">
        <f t="shared" si="5"/>
        <v/>
      </c>
      <c r="P50" s="208"/>
      <c r="Q50" s="3"/>
      <c r="R50" s="184"/>
      <c r="S50" s="184"/>
      <c r="T50" s="209"/>
      <c r="U50" s="209"/>
      <c r="V50" s="2"/>
      <c r="W50"/>
    </row>
    <row r="51" spans="1:23" ht="15" customHeight="1">
      <c r="A51" s="2">
        <v>46</v>
      </c>
      <c r="B51" s="201"/>
      <c r="C51" s="202"/>
      <c r="D51" s="202"/>
      <c r="E51" s="203" t="str">
        <f t="shared" si="2"/>
        <v/>
      </c>
      <c r="F51" s="210"/>
      <c r="G51" s="203" t="str">
        <f t="shared" si="3"/>
        <v/>
      </c>
      <c r="H51" s="211"/>
      <c r="I51" s="196" t="str">
        <f t="shared" si="4"/>
        <v/>
      </c>
      <c r="J51" s="199"/>
      <c r="K51" s="216" t="str">
        <f t="shared" si="0"/>
        <v/>
      </c>
      <c r="L51" s="212"/>
      <c r="M51" s="213" t="str">
        <f t="shared" si="1"/>
        <v/>
      </c>
      <c r="N51" s="662"/>
      <c r="O51" s="213" t="str">
        <f t="shared" si="5"/>
        <v/>
      </c>
      <c r="P51" s="208"/>
      <c r="Q51" s="3"/>
      <c r="R51" s="184"/>
      <c r="S51" s="184"/>
      <c r="T51" s="209"/>
      <c r="U51" s="209"/>
      <c r="V51" s="2"/>
      <c r="W51"/>
    </row>
    <row r="52" spans="1:23" ht="15" customHeight="1">
      <c r="A52" s="2">
        <v>47</v>
      </c>
      <c r="B52" s="201"/>
      <c r="C52" s="202"/>
      <c r="D52" s="202"/>
      <c r="E52" s="203" t="str">
        <f t="shared" si="2"/>
        <v/>
      </c>
      <c r="F52" s="210"/>
      <c r="G52" s="203" t="str">
        <f t="shared" si="3"/>
        <v/>
      </c>
      <c r="H52" s="211"/>
      <c r="I52" s="196" t="str">
        <f t="shared" si="4"/>
        <v/>
      </c>
      <c r="J52" s="199"/>
      <c r="K52" s="216" t="str">
        <f t="shared" si="0"/>
        <v/>
      </c>
      <c r="L52" s="212"/>
      <c r="M52" s="213" t="str">
        <f t="shared" si="1"/>
        <v/>
      </c>
      <c r="N52" s="662"/>
      <c r="O52" s="213" t="str">
        <f t="shared" si="5"/>
        <v/>
      </c>
      <c r="P52" s="208"/>
      <c r="Q52" s="3"/>
      <c r="R52" s="184"/>
      <c r="S52" s="184"/>
      <c r="T52" s="209"/>
      <c r="U52" s="209"/>
      <c r="V52" s="2"/>
      <c r="W52"/>
    </row>
    <row r="53" spans="1:23" ht="15" customHeight="1">
      <c r="A53" s="2">
        <v>48</v>
      </c>
      <c r="B53" s="201"/>
      <c r="C53" s="202"/>
      <c r="D53" s="202"/>
      <c r="E53" s="203" t="str">
        <f t="shared" si="2"/>
        <v/>
      </c>
      <c r="F53" s="210"/>
      <c r="G53" s="203" t="str">
        <f t="shared" si="3"/>
        <v/>
      </c>
      <c r="H53" s="211"/>
      <c r="I53" s="196" t="str">
        <f t="shared" si="4"/>
        <v/>
      </c>
      <c r="J53" s="199"/>
      <c r="K53" s="216" t="str">
        <f t="shared" si="0"/>
        <v/>
      </c>
      <c r="L53" s="212"/>
      <c r="M53" s="213" t="str">
        <f t="shared" si="1"/>
        <v/>
      </c>
      <c r="N53" s="662"/>
      <c r="O53" s="213" t="str">
        <f t="shared" si="5"/>
        <v/>
      </c>
      <c r="P53" s="208"/>
      <c r="Q53" s="3"/>
      <c r="R53" s="184"/>
      <c r="S53" s="184"/>
      <c r="T53" s="209"/>
      <c r="U53" s="209"/>
      <c r="V53" s="2"/>
      <c r="W53"/>
    </row>
    <row r="54" spans="1:23" ht="15" customHeight="1">
      <c r="A54" s="2">
        <v>49</v>
      </c>
      <c r="B54" s="201"/>
      <c r="C54" s="202"/>
      <c r="D54" s="202"/>
      <c r="E54" s="203" t="str">
        <f t="shared" si="2"/>
        <v/>
      </c>
      <c r="F54" s="210"/>
      <c r="G54" s="203" t="str">
        <f t="shared" si="3"/>
        <v/>
      </c>
      <c r="H54" s="211"/>
      <c r="I54" s="196" t="str">
        <f t="shared" si="4"/>
        <v/>
      </c>
      <c r="J54" s="199"/>
      <c r="K54" s="216" t="str">
        <f t="shared" si="0"/>
        <v/>
      </c>
      <c r="L54" s="212"/>
      <c r="M54" s="213" t="str">
        <f t="shared" si="1"/>
        <v/>
      </c>
      <c r="N54" s="662"/>
      <c r="O54" s="213" t="str">
        <f t="shared" si="5"/>
        <v/>
      </c>
      <c r="P54" s="208"/>
      <c r="Q54" s="3"/>
      <c r="R54" s="184"/>
      <c r="S54" s="184"/>
      <c r="T54" s="209"/>
      <c r="U54" s="209"/>
      <c r="V54" s="2"/>
      <c r="W54"/>
    </row>
    <row r="55" spans="1:23" ht="15" customHeight="1">
      <c r="A55" s="2">
        <v>50</v>
      </c>
      <c r="B55" s="201"/>
      <c r="C55" s="202"/>
      <c r="D55" s="202"/>
      <c r="E55" s="203" t="str">
        <f t="shared" si="2"/>
        <v/>
      </c>
      <c r="F55" s="210"/>
      <c r="G55" s="203" t="str">
        <f t="shared" si="3"/>
        <v/>
      </c>
      <c r="H55" s="211"/>
      <c r="I55" s="196" t="str">
        <f t="shared" si="4"/>
        <v/>
      </c>
      <c r="J55" s="199"/>
      <c r="K55" s="216" t="str">
        <f t="shared" si="0"/>
        <v/>
      </c>
      <c r="L55" s="212"/>
      <c r="M55" s="213" t="str">
        <f t="shared" si="1"/>
        <v/>
      </c>
      <c r="N55" s="662"/>
      <c r="O55" s="213" t="str">
        <f t="shared" si="5"/>
        <v/>
      </c>
      <c r="P55" s="208"/>
      <c r="Q55" s="3"/>
      <c r="R55" s="184"/>
      <c r="S55" s="184"/>
      <c r="T55" s="209"/>
      <c r="U55" s="209"/>
      <c r="V55" s="2"/>
      <c r="W55"/>
    </row>
    <row r="56" spans="1:23" ht="15" customHeight="1">
      <c r="A56" s="2">
        <v>51</v>
      </c>
      <c r="B56" s="201"/>
      <c r="C56" s="202"/>
      <c r="D56" s="202"/>
      <c r="E56" s="203" t="str">
        <f t="shared" si="2"/>
        <v/>
      </c>
      <c r="F56" s="210"/>
      <c r="G56" s="203" t="str">
        <f t="shared" si="3"/>
        <v/>
      </c>
      <c r="H56" s="211"/>
      <c r="I56" s="196" t="str">
        <f t="shared" si="4"/>
        <v/>
      </c>
      <c r="J56" s="199"/>
      <c r="K56" s="216" t="str">
        <f t="shared" si="0"/>
        <v/>
      </c>
      <c r="L56" s="212"/>
      <c r="M56" s="213" t="str">
        <f t="shared" si="1"/>
        <v/>
      </c>
      <c r="N56" s="662"/>
      <c r="O56" s="213" t="str">
        <f t="shared" si="5"/>
        <v/>
      </c>
      <c r="P56" s="208"/>
      <c r="Q56" s="3"/>
      <c r="R56" s="184"/>
      <c r="S56" s="184"/>
      <c r="T56" s="209"/>
      <c r="U56" s="209"/>
      <c r="V56" s="2"/>
      <c r="W56"/>
    </row>
    <row r="57" spans="1:23" ht="15" customHeight="1">
      <c r="A57" s="2">
        <v>52</v>
      </c>
      <c r="B57" s="201"/>
      <c r="C57" s="202"/>
      <c r="D57" s="202"/>
      <c r="E57" s="203" t="str">
        <f t="shared" si="2"/>
        <v/>
      </c>
      <c r="F57" s="210"/>
      <c r="G57" s="203" t="str">
        <f t="shared" si="3"/>
        <v/>
      </c>
      <c r="H57" s="211"/>
      <c r="I57" s="196" t="str">
        <f t="shared" si="4"/>
        <v/>
      </c>
      <c r="J57" s="199"/>
      <c r="K57" s="216" t="str">
        <f t="shared" si="0"/>
        <v/>
      </c>
      <c r="L57" s="212"/>
      <c r="M57" s="213" t="str">
        <f t="shared" si="1"/>
        <v/>
      </c>
      <c r="N57" s="662"/>
      <c r="O57" s="213" t="str">
        <f t="shared" si="5"/>
        <v/>
      </c>
      <c r="P57" s="208"/>
      <c r="Q57" s="3"/>
      <c r="R57" s="184"/>
      <c r="S57" s="184"/>
      <c r="T57" s="209"/>
      <c r="U57" s="209"/>
      <c r="V57" s="2"/>
      <c r="W57"/>
    </row>
    <row r="58" spans="1:23" ht="15" customHeight="1">
      <c r="A58" s="2">
        <v>53</v>
      </c>
      <c r="B58" s="201"/>
      <c r="C58" s="202"/>
      <c r="D58" s="202"/>
      <c r="E58" s="203" t="str">
        <f t="shared" si="2"/>
        <v/>
      </c>
      <c r="F58" s="210"/>
      <c r="G58" s="203" t="str">
        <f t="shared" si="3"/>
        <v/>
      </c>
      <c r="H58" s="211"/>
      <c r="I58" s="196" t="str">
        <f t="shared" si="4"/>
        <v/>
      </c>
      <c r="J58" s="199"/>
      <c r="K58" s="216" t="str">
        <f t="shared" si="0"/>
        <v/>
      </c>
      <c r="L58" s="212"/>
      <c r="M58" s="213" t="str">
        <f t="shared" si="1"/>
        <v/>
      </c>
      <c r="N58" s="662"/>
      <c r="O58" s="213" t="str">
        <f t="shared" si="5"/>
        <v/>
      </c>
      <c r="P58" s="208"/>
      <c r="Q58" s="3"/>
      <c r="R58" s="184"/>
      <c r="S58" s="184"/>
      <c r="T58" s="209"/>
      <c r="U58" s="209"/>
      <c r="V58" s="2"/>
      <c r="W58"/>
    </row>
    <row r="59" spans="1:23" ht="15" customHeight="1">
      <c r="A59" s="2">
        <v>54</v>
      </c>
      <c r="B59" s="201"/>
      <c r="C59" s="202"/>
      <c r="D59" s="202"/>
      <c r="E59" s="203" t="str">
        <f t="shared" si="2"/>
        <v/>
      </c>
      <c r="F59" s="210"/>
      <c r="G59" s="203" t="str">
        <f t="shared" si="3"/>
        <v/>
      </c>
      <c r="H59" s="211"/>
      <c r="I59" s="196" t="str">
        <f t="shared" si="4"/>
        <v/>
      </c>
      <c r="J59" s="199"/>
      <c r="K59" s="216" t="str">
        <f t="shared" si="0"/>
        <v/>
      </c>
      <c r="L59" s="212"/>
      <c r="M59" s="213" t="str">
        <f t="shared" si="1"/>
        <v/>
      </c>
      <c r="N59" s="662"/>
      <c r="O59" s="213" t="str">
        <f t="shared" si="5"/>
        <v/>
      </c>
      <c r="P59" s="208"/>
      <c r="Q59" s="3"/>
      <c r="R59" s="184"/>
      <c r="S59" s="184"/>
      <c r="T59" s="209"/>
      <c r="U59" s="209"/>
      <c r="V59" s="2"/>
      <c r="W59"/>
    </row>
    <row r="60" spans="1:23" ht="15" customHeight="1">
      <c r="A60" s="2">
        <v>55</v>
      </c>
      <c r="B60" s="201"/>
      <c r="C60" s="202"/>
      <c r="D60" s="202"/>
      <c r="E60" s="203" t="str">
        <f t="shared" si="2"/>
        <v/>
      </c>
      <c r="F60" s="210"/>
      <c r="G60" s="203" t="str">
        <f t="shared" si="3"/>
        <v/>
      </c>
      <c r="H60" s="211"/>
      <c r="I60" s="196" t="str">
        <f t="shared" si="4"/>
        <v/>
      </c>
      <c r="J60" s="199"/>
      <c r="K60" s="216" t="str">
        <f t="shared" si="0"/>
        <v/>
      </c>
      <c r="L60" s="212"/>
      <c r="M60" s="213" t="str">
        <f t="shared" si="1"/>
        <v/>
      </c>
      <c r="N60" s="662"/>
      <c r="O60" s="213" t="str">
        <f t="shared" si="5"/>
        <v/>
      </c>
      <c r="P60" s="208"/>
      <c r="Q60" s="3"/>
      <c r="R60" s="184"/>
      <c r="S60" s="184"/>
      <c r="T60" s="209"/>
      <c r="U60" s="209"/>
      <c r="V60" s="2"/>
      <c r="W60"/>
    </row>
    <row r="61" spans="1:23" ht="15" customHeight="1">
      <c r="A61" s="2">
        <v>56</v>
      </c>
      <c r="B61" s="201"/>
      <c r="C61" s="202"/>
      <c r="D61" s="202"/>
      <c r="E61" s="203" t="str">
        <f t="shared" si="2"/>
        <v/>
      </c>
      <c r="F61" s="210"/>
      <c r="G61" s="203" t="str">
        <f t="shared" si="3"/>
        <v/>
      </c>
      <c r="H61" s="211"/>
      <c r="I61" s="196" t="str">
        <f t="shared" si="4"/>
        <v/>
      </c>
      <c r="J61" s="199"/>
      <c r="K61" s="216" t="str">
        <f t="shared" si="0"/>
        <v/>
      </c>
      <c r="L61" s="212"/>
      <c r="M61" s="213" t="str">
        <f t="shared" si="1"/>
        <v/>
      </c>
      <c r="N61" s="662"/>
      <c r="O61" s="213" t="str">
        <f t="shared" si="5"/>
        <v/>
      </c>
      <c r="P61" s="208"/>
      <c r="Q61" s="3"/>
      <c r="R61" s="184"/>
      <c r="S61" s="184"/>
      <c r="T61" s="209"/>
      <c r="U61" s="209"/>
      <c r="V61" s="2"/>
      <c r="W61"/>
    </row>
    <row r="62" spans="1:23" ht="15" customHeight="1">
      <c r="A62" s="2">
        <v>57</v>
      </c>
      <c r="B62" s="201"/>
      <c r="C62" s="202"/>
      <c r="D62" s="202"/>
      <c r="E62" s="203" t="str">
        <f t="shared" si="2"/>
        <v/>
      </c>
      <c r="F62" s="210"/>
      <c r="G62" s="203" t="str">
        <f t="shared" si="3"/>
        <v/>
      </c>
      <c r="H62" s="211"/>
      <c r="I62" s="196" t="str">
        <f t="shared" si="4"/>
        <v/>
      </c>
      <c r="J62" s="199"/>
      <c r="K62" s="216" t="str">
        <f t="shared" si="0"/>
        <v/>
      </c>
      <c r="L62" s="212"/>
      <c r="M62" s="213" t="str">
        <f t="shared" si="1"/>
        <v/>
      </c>
      <c r="N62" s="662"/>
      <c r="O62" s="213" t="str">
        <f t="shared" si="5"/>
        <v/>
      </c>
      <c r="P62" s="208"/>
      <c r="Q62" s="3"/>
      <c r="R62" s="184"/>
      <c r="S62" s="184"/>
      <c r="T62" s="209"/>
      <c r="U62" s="209"/>
      <c r="V62" s="2"/>
      <c r="W62"/>
    </row>
    <row r="63" spans="1:23" ht="15" customHeight="1">
      <c r="A63" s="2">
        <v>58</v>
      </c>
      <c r="B63" s="201"/>
      <c r="C63" s="202"/>
      <c r="D63" s="202"/>
      <c r="E63" s="203" t="str">
        <f t="shared" si="2"/>
        <v/>
      </c>
      <c r="F63" s="210"/>
      <c r="G63" s="203" t="str">
        <f t="shared" si="3"/>
        <v/>
      </c>
      <c r="H63" s="211"/>
      <c r="I63" s="196" t="str">
        <f t="shared" si="4"/>
        <v/>
      </c>
      <c r="J63" s="199"/>
      <c r="K63" s="216" t="str">
        <f t="shared" si="0"/>
        <v/>
      </c>
      <c r="L63" s="212"/>
      <c r="M63" s="213" t="str">
        <f t="shared" si="1"/>
        <v/>
      </c>
      <c r="N63" s="662"/>
      <c r="O63" s="213" t="str">
        <f t="shared" si="5"/>
        <v/>
      </c>
      <c r="P63" s="208"/>
      <c r="Q63" s="3"/>
      <c r="R63" s="184"/>
      <c r="S63" s="184"/>
      <c r="T63" s="209"/>
      <c r="U63" s="209"/>
      <c r="V63" s="2"/>
      <c r="W63"/>
    </row>
    <row r="64" spans="1:23" ht="15" customHeight="1">
      <c r="A64" s="2">
        <v>59</v>
      </c>
      <c r="B64" s="201"/>
      <c r="C64" s="202"/>
      <c r="D64" s="202"/>
      <c r="E64" s="203" t="str">
        <f t="shared" si="2"/>
        <v/>
      </c>
      <c r="F64" s="210"/>
      <c r="G64" s="203" t="str">
        <f t="shared" si="3"/>
        <v/>
      </c>
      <c r="H64" s="211"/>
      <c r="I64" s="196" t="str">
        <f t="shared" si="4"/>
        <v/>
      </c>
      <c r="J64" s="199"/>
      <c r="K64" s="216" t="str">
        <f t="shared" si="0"/>
        <v/>
      </c>
      <c r="L64" s="212"/>
      <c r="M64" s="213" t="str">
        <f t="shared" si="1"/>
        <v/>
      </c>
      <c r="N64" s="662"/>
      <c r="O64" s="213" t="str">
        <f t="shared" si="5"/>
        <v/>
      </c>
      <c r="P64" s="208"/>
      <c r="Q64" s="3"/>
      <c r="R64" s="184"/>
      <c r="S64" s="184"/>
      <c r="T64" s="209"/>
      <c r="U64" s="209"/>
      <c r="V64" s="2"/>
      <c r="W64"/>
    </row>
    <row r="65" spans="1:23" ht="15" customHeight="1" thickBot="1">
      <c r="A65" s="2">
        <v>60</v>
      </c>
      <c r="B65" s="201"/>
      <c r="C65" s="202"/>
      <c r="D65" s="217"/>
      <c r="E65" s="203" t="str">
        <f t="shared" si="2"/>
        <v/>
      </c>
      <c r="F65" s="218"/>
      <c r="G65" s="219" t="str">
        <f t="shared" si="3"/>
        <v/>
      </c>
      <c r="H65" s="220"/>
      <c r="I65" s="221" t="str">
        <f t="shared" si="4"/>
        <v/>
      </c>
      <c r="J65" s="222"/>
      <c r="K65" s="223" t="str">
        <f t="shared" si="0"/>
        <v/>
      </c>
      <c r="L65" s="224"/>
      <c r="M65" s="225" t="str">
        <f t="shared" si="1"/>
        <v/>
      </c>
      <c r="N65" s="663"/>
      <c r="O65" s="225" t="str">
        <f t="shared" si="5"/>
        <v/>
      </c>
      <c r="P65" s="226"/>
      <c r="Q65" s="3"/>
      <c r="R65" s="184"/>
      <c r="S65" s="184"/>
      <c r="T65" s="209"/>
      <c r="U65" s="209"/>
      <c r="V65" s="2"/>
      <c r="W65"/>
    </row>
    <row r="66" spans="1:23">
      <c r="A66" s="2"/>
      <c r="B66" s="2"/>
      <c r="C66" s="2"/>
      <c r="D66" s="2"/>
      <c r="E66" s="2"/>
      <c r="F66" s="2"/>
      <c r="G66" s="2"/>
      <c r="H66" s="2"/>
      <c r="I66" s="19"/>
      <c r="J66" s="2"/>
      <c r="K66" s="2"/>
      <c r="L66" s="2"/>
      <c r="M66" s="2"/>
      <c r="N66" s="182"/>
      <c r="O66" s="3"/>
      <c r="P66" s="3"/>
      <c r="Q66" s="3"/>
      <c r="R66" s="184"/>
      <c r="S66" s="184"/>
      <c r="T66" s="209"/>
      <c r="U66" s="209"/>
      <c r="V66" s="2"/>
      <c r="W66"/>
    </row>
    <row r="67" spans="1:23">
      <c r="A67" s="2"/>
      <c r="B67" s="2"/>
      <c r="C67" s="2"/>
      <c r="D67" s="2"/>
      <c r="E67" s="2"/>
      <c r="F67" s="2"/>
      <c r="G67" s="2"/>
      <c r="H67" s="2"/>
      <c r="I67" s="19"/>
      <c r="J67" s="2"/>
      <c r="K67" s="2"/>
      <c r="L67" s="2"/>
      <c r="M67" s="2"/>
      <c r="N67" s="182"/>
      <c r="O67" s="3"/>
      <c r="P67" s="3"/>
      <c r="Q67" s="3"/>
      <c r="R67" s="184"/>
      <c r="S67" s="184"/>
      <c r="T67" s="209"/>
      <c r="U67" s="209"/>
      <c r="V67" s="2"/>
      <c r="W67"/>
    </row>
    <row r="68" spans="1:23">
      <c r="A68" s="2"/>
      <c r="B68" s="2"/>
      <c r="C68" s="2"/>
      <c r="D68" s="2"/>
      <c r="E68" s="2"/>
      <c r="F68" s="2"/>
      <c r="G68" s="2"/>
      <c r="H68" s="2"/>
      <c r="I68" s="19"/>
      <c r="J68" s="2"/>
      <c r="K68" s="2"/>
      <c r="L68" s="2"/>
      <c r="M68" s="2"/>
      <c r="N68" s="182"/>
      <c r="O68" s="3"/>
      <c r="P68" s="3"/>
      <c r="Q68" s="3"/>
      <c r="R68" s="227"/>
      <c r="S68" s="227"/>
      <c r="T68" s="209"/>
      <c r="U68" s="209"/>
      <c r="V68" s="2"/>
      <c r="W68"/>
    </row>
    <row r="69" spans="1:23">
      <c r="O69" s="130"/>
      <c r="P69" s="130"/>
      <c r="Q69" s="130"/>
      <c r="R69" s="228"/>
      <c r="S69" s="228"/>
      <c r="T69" s="229"/>
      <c r="U69" s="229"/>
      <c r="V69"/>
      <c r="W69"/>
    </row>
    <row r="70" spans="1:23">
      <c r="O70" s="130"/>
      <c r="P70" s="130"/>
      <c r="Q70" s="130"/>
      <c r="R70" s="228"/>
      <c r="S70" s="228"/>
      <c r="T70" s="229"/>
      <c r="U70" s="229"/>
      <c r="V70"/>
      <c r="W70"/>
    </row>
    <row r="71" spans="1:23">
      <c r="O71" s="130"/>
      <c r="P71" s="130"/>
      <c r="Q71" s="130"/>
      <c r="R71" s="228"/>
      <c r="S71" s="228"/>
      <c r="T71" s="229"/>
      <c r="U71" s="229"/>
      <c r="V71"/>
      <c r="W71"/>
    </row>
    <row r="72" spans="1:23">
      <c r="O72" s="130"/>
      <c r="P72" s="130"/>
      <c r="Q72" s="130"/>
      <c r="R72" s="228"/>
      <c r="S72" s="228"/>
      <c r="T72" s="229"/>
      <c r="U72" s="229"/>
      <c r="V72"/>
      <c r="W72"/>
    </row>
    <row r="73" spans="1:23">
      <c r="O73" s="130"/>
      <c r="P73" s="130"/>
      <c r="Q73" s="130"/>
      <c r="R73" s="228"/>
      <c r="S73" s="228"/>
      <c r="T73" s="229"/>
      <c r="U73" s="229"/>
      <c r="V73"/>
      <c r="W73"/>
    </row>
    <row r="74" spans="1:23">
      <c r="O74" s="130"/>
      <c r="P74" s="130"/>
      <c r="Q74" s="130"/>
      <c r="R74" s="228"/>
      <c r="S74" s="228"/>
      <c r="T74" s="229"/>
      <c r="U74" s="229"/>
      <c r="V74"/>
      <c r="W74"/>
    </row>
    <row r="75" spans="1:23">
      <c r="O75" s="130"/>
      <c r="P75" s="130"/>
      <c r="Q75" s="130"/>
      <c r="R75" s="228"/>
      <c r="S75" s="228"/>
      <c r="T75" s="229"/>
      <c r="U75" s="229"/>
      <c r="V75"/>
      <c r="W75"/>
    </row>
    <row r="76" spans="1:23">
      <c r="O76" s="130"/>
      <c r="P76" s="130"/>
      <c r="Q76" s="130"/>
      <c r="R76" s="228"/>
      <c r="S76" s="228"/>
      <c r="T76" s="230"/>
      <c r="U76" s="230"/>
      <c r="V76"/>
      <c r="W76"/>
    </row>
    <row r="77" spans="1:23">
      <c r="O77" s="130"/>
      <c r="P77" s="130"/>
      <c r="Q77" s="130"/>
      <c r="R77" s="228"/>
      <c r="S77" s="228"/>
      <c r="T77" s="229"/>
      <c r="U77" s="229"/>
      <c r="V77"/>
      <c r="W77"/>
    </row>
    <row r="78" spans="1:23">
      <c r="O78" s="130"/>
      <c r="P78" s="130"/>
      <c r="Q78" s="130"/>
      <c r="R78" s="228"/>
      <c r="S78" s="228"/>
      <c r="T78" s="229"/>
      <c r="U78" s="229"/>
      <c r="V78"/>
      <c r="W78"/>
    </row>
    <row r="79" spans="1:23">
      <c r="O79" s="130"/>
      <c r="P79" s="130"/>
      <c r="Q79" s="130"/>
      <c r="R79" s="228"/>
      <c r="S79" s="228"/>
      <c r="T79" s="229"/>
      <c r="U79" s="229"/>
      <c r="V79"/>
      <c r="W79"/>
    </row>
    <row r="80" spans="1:23">
      <c r="O80" s="130"/>
      <c r="P80" s="130"/>
      <c r="Q80" s="130"/>
      <c r="R80" s="228"/>
      <c r="S80" s="228"/>
      <c r="T80" s="229"/>
      <c r="U80" s="229"/>
      <c r="V80"/>
      <c r="W80"/>
    </row>
    <row r="81" spans="15:23">
      <c r="O81" s="130"/>
      <c r="P81" s="130"/>
      <c r="Q81" s="130"/>
      <c r="R81" s="228"/>
      <c r="S81" s="228"/>
      <c r="T81" s="229"/>
      <c r="U81" s="229"/>
      <c r="V81"/>
      <c r="W81"/>
    </row>
    <row r="82" spans="15:23">
      <c r="O82" s="130"/>
      <c r="P82" s="130"/>
      <c r="Q82" s="130"/>
      <c r="R82" s="228"/>
      <c r="S82" s="228"/>
      <c r="T82" s="229"/>
      <c r="U82" s="229"/>
      <c r="V82"/>
      <c r="W82"/>
    </row>
    <row r="83" spans="15:23">
      <c r="O83" s="130"/>
      <c r="P83" s="130"/>
      <c r="Q83" s="130"/>
      <c r="R83" s="228"/>
      <c r="S83" s="228"/>
      <c r="T83" s="229"/>
      <c r="U83" s="229"/>
      <c r="V83"/>
      <c r="W83"/>
    </row>
    <row r="84" spans="15:23">
      <c r="O84" s="130"/>
      <c r="P84" s="130"/>
      <c r="Q84" s="130"/>
      <c r="R84" s="228"/>
      <c r="S84" s="228"/>
      <c r="T84" s="229"/>
      <c r="U84" s="229"/>
      <c r="V84"/>
      <c r="W84"/>
    </row>
    <row r="85" spans="15:23">
      <c r="O85" s="130"/>
      <c r="P85" s="130"/>
      <c r="Q85" s="130"/>
      <c r="R85" s="228"/>
      <c r="S85" s="228"/>
      <c r="T85" s="229"/>
      <c r="U85" s="229"/>
      <c r="V85"/>
      <c r="W85"/>
    </row>
    <row r="86" spans="15:23">
      <c r="O86" s="130"/>
      <c r="P86" s="130"/>
      <c r="Q86" s="130"/>
      <c r="R86" s="228"/>
      <c r="S86" s="228"/>
      <c r="T86" s="229"/>
      <c r="U86" s="229"/>
      <c r="V86"/>
      <c r="W86"/>
    </row>
    <row r="87" spans="15:23">
      <c r="O87" s="130"/>
      <c r="P87" s="130"/>
      <c r="Q87" s="130"/>
      <c r="R87" s="228"/>
      <c r="S87" s="228"/>
      <c r="T87" s="229"/>
      <c r="U87" s="229"/>
      <c r="V87"/>
      <c r="W87"/>
    </row>
    <row r="88" spans="15:23">
      <c r="O88" s="130"/>
      <c r="P88" s="130"/>
      <c r="Q88" s="130"/>
      <c r="R88" s="228"/>
      <c r="S88" s="228"/>
      <c r="T88" s="229"/>
      <c r="U88" s="229"/>
      <c r="V88"/>
      <c r="W88"/>
    </row>
    <row r="89" spans="15:23">
      <c r="O89" s="130"/>
      <c r="P89" s="130"/>
      <c r="Q89" s="130"/>
      <c r="R89" s="228"/>
      <c r="S89" s="228"/>
      <c r="T89" s="229"/>
      <c r="U89" s="229"/>
      <c r="V89"/>
      <c r="W89"/>
    </row>
    <row r="90" spans="15:23">
      <c r="O90" s="130"/>
      <c r="P90" s="130"/>
      <c r="Q90" s="130"/>
      <c r="R90" s="228"/>
      <c r="S90" s="228"/>
      <c r="T90" s="229"/>
      <c r="U90" s="229"/>
      <c r="V90"/>
      <c r="W90"/>
    </row>
    <row r="91" spans="15:23">
      <c r="O91" s="130"/>
      <c r="P91" s="130"/>
      <c r="Q91" s="130"/>
      <c r="R91" s="228"/>
      <c r="S91" s="228"/>
      <c r="T91" s="229"/>
      <c r="U91" s="229"/>
      <c r="V91"/>
      <c r="W91"/>
    </row>
    <row r="92" spans="15:23">
      <c r="O92" s="130"/>
      <c r="P92" s="130"/>
      <c r="Q92" s="130"/>
      <c r="R92" s="228"/>
      <c r="S92" s="228"/>
      <c r="T92" s="229"/>
      <c r="U92" s="229"/>
      <c r="V92"/>
      <c r="W92"/>
    </row>
    <row r="93" spans="15:23">
      <c r="O93" s="130"/>
      <c r="P93" s="130"/>
      <c r="Q93" s="130"/>
      <c r="R93" s="228"/>
      <c r="S93" s="228"/>
      <c r="T93" s="229"/>
      <c r="U93" s="229"/>
      <c r="V93"/>
      <c r="W93"/>
    </row>
    <row r="94" spans="15:23">
      <c r="O94" s="130"/>
      <c r="P94" s="130"/>
      <c r="Q94" s="130"/>
      <c r="R94" s="228"/>
      <c r="S94" s="228"/>
      <c r="T94" s="229"/>
      <c r="U94" s="229"/>
      <c r="V94"/>
      <c r="W94"/>
    </row>
    <row r="95" spans="15:23">
      <c r="O95" s="130"/>
      <c r="P95" s="130"/>
      <c r="Q95" s="130"/>
      <c r="R95" s="228"/>
      <c r="S95" s="228"/>
      <c r="T95" s="229"/>
      <c r="U95" s="229"/>
      <c r="V95"/>
      <c r="W95"/>
    </row>
    <row r="96" spans="15:23">
      <c r="O96" s="130"/>
      <c r="P96" s="130"/>
      <c r="Q96" s="130"/>
      <c r="R96" s="228"/>
      <c r="S96" s="228"/>
      <c r="T96" s="229"/>
      <c r="U96" s="229"/>
      <c r="V96"/>
      <c r="W96"/>
    </row>
    <row r="97" spans="14:23">
      <c r="O97" s="130"/>
      <c r="P97" s="130"/>
      <c r="Q97" s="130"/>
      <c r="R97" s="228"/>
      <c r="S97" s="228"/>
      <c r="T97" s="229"/>
      <c r="U97" s="229"/>
      <c r="V97"/>
      <c r="W97"/>
    </row>
    <row r="98" spans="14:23">
      <c r="O98" s="130"/>
      <c r="P98" s="130"/>
      <c r="Q98" s="130"/>
      <c r="R98" s="228"/>
      <c r="S98" s="228"/>
      <c r="T98" s="229"/>
      <c r="U98" s="229"/>
      <c r="V98"/>
      <c r="W98"/>
    </row>
    <row r="99" spans="14:23">
      <c r="R99" s="228"/>
      <c r="S99" s="228"/>
      <c r="V99"/>
      <c r="W99"/>
    </row>
    <row r="100" spans="14:23">
      <c r="R100" s="228"/>
      <c r="S100" s="228"/>
      <c r="V100"/>
      <c r="W100"/>
    </row>
    <row r="101" spans="14:23">
      <c r="R101" s="228"/>
      <c r="S101" s="228"/>
      <c r="V101"/>
      <c r="W101"/>
    </row>
    <row r="102" spans="14:23">
      <c r="R102" s="228"/>
      <c r="S102" s="228"/>
      <c r="V102"/>
      <c r="W102"/>
    </row>
    <row r="103" spans="14:23">
      <c r="N103" s="8"/>
      <c r="O103"/>
      <c r="P103"/>
      <c r="Q103"/>
      <c r="R103" s="228"/>
      <c r="S103" s="228"/>
      <c r="V103"/>
      <c r="W103"/>
    </row>
    <row r="104" spans="14:23">
      <c r="N104" s="8"/>
      <c r="O104"/>
      <c r="P104"/>
      <c r="Q104"/>
      <c r="R104" s="228"/>
      <c r="S104" s="228"/>
      <c r="V104"/>
      <c r="W104"/>
    </row>
    <row r="105" spans="14:23">
      <c r="N105" s="8"/>
      <c r="O105"/>
      <c r="P105"/>
      <c r="Q105"/>
      <c r="R105" s="228"/>
      <c r="S105" s="228"/>
      <c r="V105"/>
      <c r="W105"/>
    </row>
    <row r="106" spans="14:23">
      <c r="N106" s="8"/>
      <c r="O106"/>
      <c r="P106"/>
      <c r="Q106"/>
      <c r="R106" s="228"/>
      <c r="S106" s="228"/>
      <c r="V106"/>
      <c r="W106"/>
    </row>
    <row r="107" spans="14:23">
      <c r="N107" s="8"/>
      <c r="O107"/>
      <c r="P107"/>
      <c r="Q107"/>
      <c r="R107" s="228"/>
      <c r="S107" s="228"/>
      <c r="V107"/>
      <c r="W107"/>
    </row>
    <row r="108" spans="14:23">
      <c r="N108" s="8"/>
      <c r="O108"/>
      <c r="P108"/>
      <c r="Q108"/>
      <c r="R108" s="232"/>
      <c r="S108" s="232"/>
      <c r="V108"/>
      <c r="W108"/>
    </row>
    <row r="109" spans="14:23">
      <c r="N109" s="8"/>
      <c r="O109"/>
      <c r="P109"/>
      <c r="Q109"/>
      <c r="R109" s="232"/>
      <c r="S109" s="232"/>
      <c r="V109"/>
      <c r="W109"/>
    </row>
    <row r="110" spans="14:23">
      <c r="N110" s="8"/>
      <c r="O110"/>
      <c r="P110"/>
      <c r="Q110"/>
      <c r="R110" s="232"/>
      <c r="S110" s="232"/>
      <c r="V110"/>
      <c r="W110"/>
    </row>
    <row r="111" spans="14:23">
      <c r="N111" s="8"/>
      <c r="O111"/>
      <c r="P111"/>
      <c r="Q111"/>
      <c r="R111" s="232"/>
      <c r="S111" s="232"/>
      <c r="V111"/>
      <c r="W111"/>
    </row>
    <row r="112" spans="14:23">
      <c r="N112" s="8"/>
      <c r="O112"/>
      <c r="P112"/>
      <c r="Q112"/>
      <c r="R112" s="232"/>
      <c r="S112" s="232"/>
      <c r="V112"/>
      <c r="W112"/>
    </row>
    <row r="113" spans="14:23">
      <c r="N113" s="8"/>
      <c r="O113"/>
      <c r="P113"/>
      <c r="Q113"/>
      <c r="R113" s="232"/>
      <c r="S113" s="232"/>
      <c r="V113"/>
      <c r="W113"/>
    </row>
    <row r="114" spans="14:23">
      <c r="V114" s="24"/>
    </row>
    <row r="115" spans="14:23">
      <c r="V115" s="24"/>
    </row>
    <row r="116" spans="14:23">
      <c r="V116" s="24"/>
    </row>
    <row r="117" spans="14:23">
      <c r="V117" s="24"/>
    </row>
    <row r="118" spans="14:23">
      <c r="V118" s="24"/>
    </row>
    <row r="119" spans="14:23">
      <c r="V119" s="24"/>
    </row>
    <row r="120" spans="14:23">
      <c r="V120" s="24"/>
    </row>
    <row r="121" spans="14:23">
      <c r="V121" s="24"/>
    </row>
    <row r="122" spans="14:23">
      <c r="V122" s="24"/>
    </row>
    <row r="123" spans="14:23">
      <c r="T123" s="234"/>
      <c r="U123" s="234"/>
      <c r="V123" s="24"/>
    </row>
    <row r="124" spans="14:23">
      <c r="V124" s="24"/>
    </row>
    <row r="125" spans="14:23">
      <c r="V125" s="24"/>
    </row>
    <row r="126" spans="14:23">
      <c r="T126" s="229"/>
      <c r="U126" s="229"/>
      <c r="V126" s="24"/>
    </row>
    <row r="127" spans="14:23">
      <c r="T127" s="229"/>
      <c r="U127" s="229"/>
      <c r="V127" s="24"/>
    </row>
    <row r="128" spans="14:23">
      <c r="T128" s="229"/>
      <c r="U128" s="229"/>
      <c r="V128" s="24"/>
    </row>
    <row r="129" spans="20:22">
      <c r="T129" s="229"/>
      <c r="U129" s="229"/>
      <c r="V129" s="24"/>
    </row>
    <row r="130" spans="20:22">
      <c r="T130" s="229"/>
      <c r="U130" s="229"/>
      <c r="V130" s="24"/>
    </row>
    <row r="131" spans="20:22">
      <c r="T131" s="229"/>
      <c r="U131" s="229"/>
      <c r="V131" s="24"/>
    </row>
    <row r="132" spans="20:22">
      <c r="T132" s="229"/>
      <c r="U132" s="229"/>
      <c r="V132" s="24"/>
    </row>
    <row r="133" spans="20:22">
      <c r="V133" s="24"/>
    </row>
    <row r="134" spans="20:22">
      <c r="V134" s="24"/>
    </row>
    <row r="135" spans="20:22">
      <c r="V135" s="24"/>
    </row>
    <row r="136" spans="20:22">
      <c r="V136" s="24"/>
    </row>
    <row r="137" spans="20:22">
      <c r="V137" s="24"/>
    </row>
    <row r="138" spans="20:22">
      <c r="V138" s="24"/>
    </row>
    <row r="141" spans="20:22">
      <c r="T141"/>
      <c r="U141"/>
    </row>
    <row r="142" spans="20:22">
      <c r="T142"/>
      <c r="U142"/>
    </row>
    <row r="143" spans="20:22">
      <c r="T143"/>
      <c r="U143"/>
    </row>
    <row r="144" spans="20:22">
      <c r="T144"/>
      <c r="U144"/>
    </row>
    <row r="145" spans="20:21">
      <c r="T145"/>
      <c r="U145"/>
    </row>
    <row r="146" spans="20:21">
      <c r="T146"/>
      <c r="U146"/>
    </row>
    <row r="147" spans="20:21">
      <c r="T147"/>
      <c r="U147"/>
    </row>
    <row r="148" spans="20:21">
      <c r="T148"/>
      <c r="U148"/>
    </row>
    <row r="149" spans="20:21">
      <c r="T149"/>
      <c r="U149"/>
    </row>
    <row r="150" spans="20:21">
      <c r="T150"/>
      <c r="U150"/>
    </row>
    <row r="151" spans="20:21">
      <c r="T151"/>
      <c r="U151"/>
    </row>
    <row r="152" spans="20:21">
      <c r="T152"/>
      <c r="U152"/>
    </row>
    <row r="153" spans="20:21">
      <c r="T153"/>
      <c r="U153"/>
    </row>
    <row r="154" spans="20:21">
      <c r="T154"/>
      <c r="U154"/>
    </row>
    <row r="155" spans="20:21">
      <c r="T155"/>
      <c r="U155"/>
    </row>
    <row r="156" spans="20:21">
      <c r="T156"/>
      <c r="U156"/>
    </row>
    <row r="160" spans="20:21">
      <c r="T160" s="229"/>
      <c r="U160" s="229"/>
    </row>
    <row r="161" spans="20:21">
      <c r="T161" s="229"/>
      <c r="U161" s="229"/>
    </row>
    <row r="162" spans="20:21">
      <c r="T162" s="229"/>
      <c r="U162" s="229"/>
    </row>
    <row r="163" spans="20:21">
      <c r="T163" s="229"/>
      <c r="U163" s="229"/>
    </row>
    <row r="164" spans="20:21">
      <c r="T164" s="229"/>
      <c r="U164" s="229"/>
    </row>
    <row r="165" spans="20:21">
      <c r="T165" s="229"/>
      <c r="U165" s="229"/>
    </row>
    <row r="166" spans="20:21">
      <c r="T166" s="229"/>
      <c r="U166" s="229"/>
    </row>
    <row r="205" spans="20:21">
      <c r="T205"/>
      <c r="U205"/>
    </row>
    <row r="206" spans="20:21">
      <c r="T206"/>
      <c r="U206"/>
    </row>
    <row r="207" spans="20:21">
      <c r="T207"/>
      <c r="U207"/>
    </row>
    <row r="208" spans="20:21">
      <c r="T208"/>
      <c r="U208"/>
    </row>
    <row r="209" spans="20:21">
      <c r="T209"/>
      <c r="U209"/>
    </row>
    <row r="210" spans="20:21">
      <c r="T210"/>
      <c r="U210"/>
    </row>
    <row r="211" spans="20:21">
      <c r="T211"/>
      <c r="U211"/>
    </row>
    <row r="212" spans="20:21">
      <c r="T212"/>
      <c r="U212"/>
    </row>
    <row r="213" spans="20:21">
      <c r="T213"/>
      <c r="U213"/>
    </row>
    <row r="214" spans="20:21">
      <c r="T214"/>
      <c r="U214"/>
    </row>
    <row r="215" spans="20:21">
      <c r="T215"/>
      <c r="U215"/>
    </row>
    <row r="216" spans="20:21">
      <c r="T216"/>
      <c r="U216"/>
    </row>
    <row r="217" spans="20:21">
      <c r="T217"/>
      <c r="U217"/>
    </row>
    <row r="218" spans="20:21">
      <c r="T218"/>
      <c r="U218"/>
    </row>
    <row r="219" spans="20:21">
      <c r="T219"/>
      <c r="U219"/>
    </row>
    <row r="220" spans="20:21">
      <c r="T220"/>
      <c r="U220"/>
    </row>
    <row r="221" spans="20:21">
      <c r="T221"/>
      <c r="U221"/>
    </row>
    <row r="222" spans="20:21">
      <c r="T222"/>
      <c r="U222"/>
    </row>
    <row r="223" spans="20:21">
      <c r="T223"/>
      <c r="U223"/>
    </row>
    <row r="224" spans="20:21">
      <c r="T224"/>
      <c r="U224"/>
    </row>
    <row r="225" spans="20:21">
      <c r="T225"/>
      <c r="U225"/>
    </row>
    <row r="226" spans="20:21">
      <c r="T226"/>
      <c r="U226"/>
    </row>
    <row r="227" spans="20:21">
      <c r="T227"/>
      <c r="U227"/>
    </row>
    <row r="228" spans="20:21">
      <c r="T228"/>
      <c r="U228"/>
    </row>
    <row r="229" spans="20:21">
      <c r="T229"/>
      <c r="U229"/>
    </row>
    <row r="230" spans="20:21">
      <c r="T230"/>
      <c r="U230"/>
    </row>
    <row r="231" spans="20:21">
      <c r="T231"/>
      <c r="U231"/>
    </row>
    <row r="232" spans="20:21">
      <c r="T232"/>
      <c r="U232"/>
    </row>
    <row r="233" spans="20:21">
      <c r="T233"/>
      <c r="U233"/>
    </row>
    <row r="234" spans="20:21">
      <c r="T234"/>
      <c r="U234"/>
    </row>
    <row r="235" spans="20:21">
      <c r="T235"/>
      <c r="U235"/>
    </row>
    <row r="236" spans="20:21">
      <c r="T236"/>
      <c r="U236"/>
    </row>
    <row r="237" spans="20:21">
      <c r="T237"/>
      <c r="U237"/>
    </row>
    <row r="238" spans="20:21">
      <c r="T238"/>
      <c r="U238"/>
    </row>
    <row r="239" spans="20:21">
      <c r="T239"/>
      <c r="U239"/>
    </row>
    <row r="240" spans="20:21">
      <c r="T240"/>
      <c r="U240"/>
    </row>
    <row r="241" spans="20:21">
      <c r="T241"/>
      <c r="U241"/>
    </row>
    <row r="242" spans="20:21">
      <c r="T242"/>
      <c r="U242"/>
    </row>
    <row r="243" spans="20:21">
      <c r="T243"/>
      <c r="U243"/>
    </row>
    <row r="244" spans="20:21">
      <c r="T244"/>
      <c r="U244"/>
    </row>
    <row r="245" spans="20:21">
      <c r="T245"/>
      <c r="U245"/>
    </row>
    <row r="246" spans="20:21">
      <c r="T246"/>
      <c r="U246"/>
    </row>
    <row r="247" spans="20:21">
      <c r="T247"/>
      <c r="U247"/>
    </row>
    <row r="248" spans="20:21">
      <c r="T248"/>
      <c r="U248"/>
    </row>
    <row r="249" spans="20:21">
      <c r="T249"/>
      <c r="U249"/>
    </row>
    <row r="250" spans="20:21">
      <c r="T250"/>
      <c r="U250"/>
    </row>
    <row r="251" spans="20:21">
      <c r="T251"/>
      <c r="U251"/>
    </row>
    <row r="252" spans="20:21">
      <c r="T252"/>
      <c r="U252"/>
    </row>
    <row r="253" spans="20:21">
      <c r="T253"/>
      <c r="U253"/>
    </row>
    <row r="254" spans="20:21">
      <c r="T254"/>
      <c r="U254"/>
    </row>
    <row r="255" spans="20:21">
      <c r="T255"/>
      <c r="U255"/>
    </row>
    <row r="256" spans="20:21">
      <c r="T256"/>
      <c r="U256"/>
    </row>
    <row r="257" spans="20:21">
      <c r="T257"/>
      <c r="U257"/>
    </row>
    <row r="258" spans="20:21">
      <c r="T258"/>
      <c r="U258"/>
    </row>
    <row r="259" spans="20:21">
      <c r="T259"/>
      <c r="U259"/>
    </row>
    <row r="260" spans="20:21">
      <c r="T260"/>
      <c r="U260"/>
    </row>
    <row r="261" spans="20:21">
      <c r="T261"/>
      <c r="U261"/>
    </row>
    <row r="262" spans="20:21">
      <c r="T262"/>
      <c r="U262"/>
    </row>
    <row r="263" spans="20:21">
      <c r="T263"/>
      <c r="U263"/>
    </row>
    <row r="264" spans="20:21">
      <c r="T264"/>
      <c r="U264"/>
    </row>
    <row r="265" spans="20:21">
      <c r="T265"/>
      <c r="U265"/>
    </row>
    <row r="266" spans="20:21">
      <c r="T266"/>
      <c r="U266"/>
    </row>
    <row r="267" spans="20:21">
      <c r="T267"/>
      <c r="U267"/>
    </row>
    <row r="268" spans="20:21">
      <c r="T268"/>
      <c r="U268"/>
    </row>
    <row r="269" spans="20:21">
      <c r="T269"/>
      <c r="U269"/>
    </row>
    <row r="270" spans="20:21">
      <c r="T270"/>
      <c r="U270"/>
    </row>
    <row r="271" spans="20:21">
      <c r="T271"/>
      <c r="U271"/>
    </row>
    <row r="272" spans="20:21">
      <c r="T272"/>
      <c r="U272"/>
    </row>
    <row r="273" spans="20:21">
      <c r="T273"/>
      <c r="U273"/>
    </row>
    <row r="274" spans="20:21">
      <c r="T274"/>
      <c r="U274"/>
    </row>
    <row r="275" spans="20:21">
      <c r="T275"/>
      <c r="U275"/>
    </row>
    <row r="276" spans="20:21">
      <c r="T276"/>
      <c r="U276"/>
    </row>
    <row r="277" spans="20:21">
      <c r="T277"/>
      <c r="U277"/>
    </row>
  </sheetData>
  <sheetProtection sheet="1" objects="1" scenarios="1"/>
  <mergeCells count="12">
    <mergeCell ref="O5:P5"/>
    <mergeCell ref="I4:P4"/>
    <mergeCell ref="M5:N5"/>
    <mergeCell ref="B2:J2"/>
    <mergeCell ref="C4:C5"/>
    <mergeCell ref="D4:D5"/>
    <mergeCell ref="E4:F4"/>
    <mergeCell ref="G4:H4"/>
    <mergeCell ref="E5:F5"/>
    <mergeCell ref="G5:H5"/>
    <mergeCell ref="I5:J5"/>
    <mergeCell ref="K5:L5"/>
  </mergeCells>
  <phoneticPr fontId="6"/>
  <conditionalFormatting sqref="F11:F65 N11:N65 J26:L65 J11:J25 L11:L25 H11:H65">
    <cfRule type="cellIs" dxfId="74" priority="15" operator="greaterThan">
      <formula>0</formula>
    </cfRule>
  </conditionalFormatting>
  <conditionalFormatting sqref="B11:D65">
    <cfRule type="cellIs" dxfId="73" priority="14" operator="greaterThan">
      <formula>0</formula>
    </cfRule>
  </conditionalFormatting>
  <conditionalFormatting sqref="I11:I65">
    <cfRule type="cellIs" dxfId="72" priority="13" operator="greaterThan">
      <formula>0</formula>
    </cfRule>
  </conditionalFormatting>
  <conditionalFormatting sqref="B6:D10">
    <cfRule type="cellIs" dxfId="71" priority="10" operator="greaterThan">
      <formula>0</formula>
    </cfRule>
  </conditionalFormatting>
  <conditionalFormatting sqref="M11:M65">
    <cfRule type="cellIs" dxfId="70" priority="12" operator="greaterThan">
      <formula>0</formula>
    </cfRule>
  </conditionalFormatting>
  <conditionalFormatting sqref="M6:M9">
    <cfRule type="cellIs" dxfId="69" priority="6" operator="greaterThan">
      <formula>0</formula>
    </cfRule>
  </conditionalFormatting>
  <conditionalFormatting sqref="F6:F10 N6:N10 J6:J10 L6:L10 H6:H10">
    <cfRule type="cellIs" dxfId="68" priority="11" operator="greaterThan">
      <formula>0</formula>
    </cfRule>
  </conditionalFormatting>
  <conditionalFormatting sqref="I6:I9">
    <cfRule type="cellIs" dxfId="67" priority="8" operator="greaterThan">
      <formula>0</formula>
    </cfRule>
  </conditionalFormatting>
  <conditionalFormatting sqref="M10">
    <cfRule type="cellIs" dxfId="66" priority="7" operator="greaterThan">
      <formula>0</formula>
    </cfRule>
  </conditionalFormatting>
  <conditionalFormatting sqref="I10">
    <cfRule type="cellIs" dxfId="65" priority="9" operator="greaterThan">
      <formula>0</formula>
    </cfRule>
  </conditionalFormatting>
  <conditionalFormatting sqref="P11:P65">
    <cfRule type="cellIs" dxfId="64" priority="5" operator="greaterThan">
      <formula>0</formula>
    </cfRule>
  </conditionalFormatting>
  <conditionalFormatting sqref="O11:O65">
    <cfRule type="cellIs" dxfId="63" priority="4" operator="greaterThan">
      <formula>0</formula>
    </cfRule>
  </conditionalFormatting>
  <conditionalFormatting sqref="O6:O9">
    <cfRule type="cellIs" dxfId="62" priority="1" operator="greaterThan">
      <formula>0</formula>
    </cfRule>
  </conditionalFormatting>
  <conditionalFormatting sqref="P6:P10">
    <cfRule type="cellIs" dxfId="61" priority="3" operator="greaterThan">
      <formula>0</formula>
    </cfRule>
  </conditionalFormatting>
  <conditionalFormatting sqref="O10">
    <cfRule type="cellIs" dxfId="60" priority="2" operator="greaterThan">
      <formula>0</formula>
    </cfRule>
  </conditionalFormatting>
  <dataValidations count="6">
    <dataValidation type="list" allowBlank="1" showInputMessage="1" showErrorMessage="1" sqref="H6:H65" xr:uid="{1B437AF1-A5A0-4019-A8F2-FD7B6C24BFDC}">
      <formula1>",有り,なし"</formula1>
    </dataValidation>
    <dataValidation showInputMessage="1" showErrorMessage="1" sqref="J6:J65" xr:uid="{813C493D-852D-47B8-BEEE-DC9AC1FA1A24}"/>
    <dataValidation type="list" showInputMessage="1" showErrorMessage="1" sqref="N6:N65" xr:uid="{7B6DF307-E51C-4A08-BA88-65D2F949288A}">
      <formula1>$T$2:$T$3</formula1>
    </dataValidation>
    <dataValidation type="list" showInputMessage="1" showErrorMessage="1" sqref="F6:F65" xr:uid="{AFB19F49-06BC-4078-A8C5-698AFD9535DA}">
      <formula1>"１年,２年,３年"</formula1>
    </dataValidation>
    <dataValidation type="list" showInputMessage="1" showErrorMessage="1" sqref="B6:B65" xr:uid="{C4643D44-FE07-47F6-8688-FCB9C65D0315}">
      <formula1>$R$2:$R$9</formula1>
    </dataValidation>
    <dataValidation type="list" showInputMessage="1" showErrorMessage="1" sqref="P6 P7:P65" xr:uid="{990A02D6-3832-49C6-ADEA-82E2D781F09B}">
      <formula1>$T$12:$T$14</formula1>
    </dataValidation>
  </dataValidation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7E662-E7E6-4890-8B07-F38E9D405A25}">
  <dimension ref="A1:W166"/>
  <sheetViews>
    <sheetView zoomScale="90" zoomScaleNormal="90" workbookViewId="0">
      <selection activeCell="B6" sqref="B6"/>
    </sheetView>
  </sheetViews>
  <sheetFormatPr defaultRowHeight="18.75"/>
  <cols>
    <col min="1" max="1" width="23.125" customWidth="1"/>
    <col min="2" max="2" width="20.5" customWidth="1"/>
    <col min="3" max="4" width="27.875" customWidth="1"/>
    <col min="5" max="5" width="5" hidden="1" customWidth="1"/>
    <col min="6" max="6" width="9.375" customWidth="1"/>
    <col min="7" max="7" width="5" hidden="1" customWidth="1"/>
    <col min="8" max="8" width="5.375" hidden="1" customWidth="1"/>
    <col min="9" max="9" width="5" style="8" hidden="1" customWidth="1"/>
    <col min="10" max="10" width="15.625" hidden="1" customWidth="1"/>
    <col min="11" max="11" width="5" hidden="1" customWidth="1"/>
    <col min="12" max="12" width="13.75" hidden="1" customWidth="1"/>
    <col min="13" max="13" width="5" hidden="1" customWidth="1"/>
    <col min="14" max="14" width="5.25" style="41" hidden="1" customWidth="1"/>
    <col min="15" max="15" width="5" style="24" hidden="1" customWidth="1"/>
    <col min="16" max="16" width="6.75" style="24" hidden="1" customWidth="1"/>
    <col min="17" max="17" width="66.25" style="24" customWidth="1"/>
    <col min="18" max="19" width="5.375" style="233" customWidth="1"/>
    <col min="20" max="21" width="9" style="716"/>
    <col min="22" max="22" width="9" style="712"/>
    <col min="23" max="23" width="9" style="24"/>
  </cols>
  <sheetData>
    <row r="1" spans="1:23" ht="19.5" thickBot="1">
      <c r="A1" s="1" t="s">
        <v>342</v>
      </c>
      <c r="B1" s="2"/>
      <c r="C1" s="2"/>
      <c r="D1" s="2"/>
      <c r="E1" s="2"/>
      <c r="F1" s="2"/>
      <c r="G1" s="2"/>
      <c r="H1" s="2"/>
      <c r="I1" s="19"/>
      <c r="J1" s="2"/>
      <c r="K1" s="2"/>
      <c r="L1" s="2"/>
      <c r="M1" s="2"/>
      <c r="N1" s="182"/>
      <c r="O1" s="3"/>
      <c r="P1" s="3"/>
      <c r="Q1" s="3"/>
      <c r="R1" s="709"/>
      <c r="S1" s="709"/>
      <c r="T1" s="710"/>
      <c r="U1" s="711"/>
      <c r="W1"/>
    </row>
    <row r="2" spans="1:23" ht="27.75" customHeight="1" thickBot="1">
      <c r="A2" s="185" t="s">
        <v>343</v>
      </c>
      <c r="B2" s="785" t="s">
        <v>508</v>
      </c>
      <c r="C2" s="786"/>
      <c r="D2" s="786"/>
      <c r="E2" s="786"/>
      <c r="F2" s="787"/>
      <c r="G2" s="2"/>
      <c r="H2" s="2"/>
      <c r="I2" s="19"/>
      <c r="J2" s="2"/>
      <c r="K2" s="2"/>
      <c r="L2" s="2"/>
      <c r="M2" s="2"/>
      <c r="N2" s="182"/>
      <c r="O2" s="3"/>
      <c r="P2" s="3"/>
      <c r="Q2" s="3"/>
      <c r="R2" s="710"/>
      <c r="S2" s="710">
        <f>(初期設定!C20)</f>
        <v>1</v>
      </c>
      <c r="T2" s="710" t="s">
        <v>412</v>
      </c>
      <c r="U2" s="710"/>
      <c r="W2"/>
    </row>
    <row r="3" spans="1:23" ht="73.5" customHeight="1" thickBot="1">
      <c r="A3" s="187"/>
      <c r="B3" s="2"/>
      <c r="C3" s="2"/>
      <c r="D3" s="2"/>
      <c r="E3" s="2"/>
      <c r="F3" s="2"/>
      <c r="G3" s="2"/>
      <c r="H3" s="2"/>
      <c r="I3" s="19"/>
      <c r="J3" s="2"/>
      <c r="K3" s="2"/>
      <c r="L3" s="2"/>
      <c r="M3" s="2"/>
      <c r="N3" s="182"/>
      <c r="O3" s="3"/>
      <c r="P3" s="3"/>
      <c r="Q3" s="3"/>
      <c r="R3" s="710" t="str">
        <f>(初期設定!D12)</f>
        <v>講習会に参加</v>
      </c>
      <c r="S3" s="710">
        <f>(初期設定!C21)</f>
        <v>2</v>
      </c>
      <c r="T3" s="710" t="s">
        <v>413</v>
      </c>
      <c r="U3" s="710"/>
      <c r="W3"/>
    </row>
    <row r="4" spans="1:23" ht="21.75" customHeight="1">
      <c r="A4" s="187"/>
      <c r="B4" s="704" t="s">
        <v>498</v>
      </c>
      <c r="C4" s="853" t="s">
        <v>496</v>
      </c>
      <c r="D4" s="840" t="s">
        <v>495</v>
      </c>
      <c r="E4" s="859" t="s">
        <v>349</v>
      </c>
      <c r="F4" s="860"/>
      <c r="G4" s="855" t="s">
        <v>350</v>
      </c>
      <c r="H4" s="856"/>
      <c r="I4" s="834" t="s">
        <v>419</v>
      </c>
      <c r="J4" s="835"/>
      <c r="K4" s="835"/>
      <c r="L4" s="835"/>
      <c r="M4" s="835"/>
      <c r="N4" s="835"/>
      <c r="O4" s="835"/>
      <c r="P4" s="836"/>
      <c r="Q4" s="3"/>
      <c r="R4" s="710">
        <f>(初期設定!D13)</f>
        <v>0</v>
      </c>
      <c r="S4" s="710">
        <f>(初期設定!C22)</f>
        <v>3</v>
      </c>
      <c r="T4" s="710"/>
      <c r="U4" s="710"/>
      <c r="V4" s="713"/>
      <c r="W4"/>
    </row>
    <row r="5" spans="1:23" ht="32.25" customHeight="1" thickBot="1">
      <c r="A5" s="187"/>
      <c r="B5" s="705" t="s">
        <v>351</v>
      </c>
      <c r="C5" s="854"/>
      <c r="D5" s="841"/>
      <c r="E5" s="861"/>
      <c r="F5" s="862"/>
      <c r="G5" s="857" t="s">
        <v>353</v>
      </c>
      <c r="H5" s="858"/>
      <c r="I5" s="850" t="s">
        <v>354</v>
      </c>
      <c r="J5" s="851"/>
      <c r="K5" s="852" t="s">
        <v>355</v>
      </c>
      <c r="L5" s="850"/>
      <c r="M5" s="832" t="s">
        <v>356</v>
      </c>
      <c r="N5" s="832"/>
      <c r="O5" s="832" t="s">
        <v>421</v>
      </c>
      <c r="P5" s="833"/>
      <c r="Q5" s="3"/>
      <c r="R5" s="710">
        <f>(初期設定!D14)</f>
        <v>0</v>
      </c>
      <c r="S5" s="710">
        <f>(初期設定!C23)</f>
        <v>4</v>
      </c>
      <c r="T5" s="710"/>
      <c r="U5" s="710"/>
      <c r="V5" s="711"/>
      <c r="W5"/>
    </row>
    <row r="6" spans="1:23" ht="15" customHeight="1">
      <c r="A6" s="2">
        <v>1</v>
      </c>
      <c r="B6" s="706"/>
      <c r="C6" s="191"/>
      <c r="D6" s="192"/>
      <c r="E6" s="193"/>
      <c r="F6" s="722"/>
      <c r="G6" s="196" t="str">
        <f>IF(B6="アナウンス","記入→","")</f>
        <v/>
      </c>
      <c r="H6" s="195"/>
      <c r="I6" s="196" t="str">
        <f>IF(B6="アナウンス","",IF(B6="朗読","記入→",""))</f>
        <v/>
      </c>
      <c r="J6" s="197"/>
      <c r="K6" s="198" t="str">
        <f t="shared" ref="K6:K65" si="0">IF(B6="アナウンス","",IF(B6="朗読","記入→",""))</f>
        <v/>
      </c>
      <c r="L6" s="199"/>
      <c r="M6" s="193" t="str">
        <f t="shared" ref="M6:M65" si="1">IF(B6="アナウンス","",IF(B6="朗読","記入→",""))</f>
        <v/>
      </c>
      <c r="N6" s="660"/>
      <c r="O6" s="661" t="str">
        <f t="shared" ref="O6:O37" si="2">IF(B6="アナウンス","",IF(B6="朗読","記入→",""))</f>
        <v/>
      </c>
      <c r="P6" s="200"/>
      <c r="Q6" s="3"/>
      <c r="R6" s="710">
        <f>(初期設定!D13)</f>
        <v>0</v>
      </c>
      <c r="S6" s="710">
        <f>(初期設定!C24)</f>
        <v>5</v>
      </c>
      <c r="T6" s="710"/>
      <c r="U6" s="710"/>
      <c r="V6" s="711"/>
      <c r="W6"/>
    </row>
    <row r="7" spans="1:23" ht="15" customHeight="1">
      <c r="A7" s="2">
        <v>2</v>
      </c>
      <c r="B7" s="707"/>
      <c r="C7" s="201"/>
      <c r="D7" s="202"/>
      <c r="E7" s="203"/>
      <c r="F7" s="723"/>
      <c r="G7" s="720" t="str">
        <f t="shared" ref="G7:G65" si="3">IF(B7="アナウンス","記入→","")</f>
        <v/>
      </c>
      <c r="H7" s="205"/>
      <c r="I7" s="196" t="str">
        <f t="shared" ref="I7:I65" si="4">IF(B7="アナウンス","",IF(B7="朗読","記入→",""))</f>
        <v/>
      </c>
      <c r="J7" s="197"/>
      <c r="K7" s="206" t="str">
        <f t="shared" si="0"/>
        <v/>
      </c>
      <c r="L7" s="207"/>
      <c r="M7" s="203" t="str">
        <f t="shared" si="1"/>
        <v/>
      </c>
      <c r="N7" s="662"/>
      <c r="O7" s="213" t="str">
        <f t="shared" si="2"/>
        <v/>
      </c>
      <c r="P7" s="208"/>
      <c r="Q7" s="3"/>
      <c r="R7" s="710"/>
      <c r="S7" s="710"/>
      <c r="T7" s="714"/>
      <c r="U7" s="714"/>
      <c r="V7" s="711"/>
      <c r="W7"/>
    </row>
    <row r="8" spans="1:23" ht="15" customHeight="1">
      <c r="A8" s="2">
        <v>3</v>
      </c>
      <c r="B8" s="707"/>
      <c r="C8" s="201"/>
      <c r="D8" s="202"/>
      <c r="E8" s="203"/>
      <c r="F8" s="723"/>
      <c r="G8" s="720" t="str">
        <f t="shared" si="3"/>
        <v/>
      </c>
      <c r="H8" s="205"/>
      <c r="I8" s="196" t="str">
        <f t="shared" si="4"/>
        <v/>
      </c>
      <c r="J8" s="197"/>
      <c r="K8" s="206" t="str">
        <f t="shared" si="0"/>
        <v/>
      </c>
      <c r="L8" s="207"/>
      <c r="M8" s="203" t="str">
        <f t="shared" si="1"/>
        <v/>
      </c>
      <c r="N8" s="662"/>
      <c r="O8" s="213" t="str">
        <f t="shared" si="2"/>
        <v/>
      </c>
      <c r="P8" s="208"/>
      <c r="Q8" s="3"/>
      <c r="R8" s="710"/>
      <c r="S8" s="710"/>
      <c r="T8" s="714"/>
      <c r="U8" s="714"/>
      <c r="V8" s="711"/>
      <c r="W8"/>
    </row>
    <row r="9" spans="1:23" ht="15" customHeight="1">
      <c r="A9" s="2">
        <v>4</v>
      </c>
      <c r="B9" s="707"/>
      <c r="C9" s="201"/>
      <c r="D9" s="202"/>
      <c r="E9" s="203"/>
      <c r="F9" s="723"/>
      <c r="G9" s="720" t="str">
        <f t="shared" si="3"/>
        <v/>
      </c>
      <c r="H9" s="205"/>
      <c r="I9" s="196" t="str">
        <f t="shared" si="4"/>
        <v/>
      </c>
      <c r="J9" s="197"/>
      <c r="K9" s="206" t="str">
        <f t="shared" si="0"/>
        <v/>
      </c>
      <c r="L9" s="207"/>
      <c r="M9" s="203" t="str">
        <f t="shared" si="1"/>
        <v/>
      </c>
      <c r="N9" s="662"/>
      <c r="O9" s="213" t="str">
        <f t="shared" si="2"/>
        <v/>
      </c>
      <c r="P9" s="208"/>
      <c r="Q9" s="3"/>
      <c r="R9" s="710"/>
      <c r="S9" s="710"/>
      <c r="T9" s="714"/>
      <c r="U9" s="714"/>
      <c r="V9" s="711"/>
      <c r="W9"/>
    </row>
    <row r="10" spans="1:23" ht="15" customHeight="1">
      <c r="A10" s="2">
        <v>5</v>
      </c>
      <c r="B10" s="707"/>
      <c r="C10" s="201"/>
      <c r="D10" s="202"/>
      <c r="E10" s="203"/>
      <c r="F10" s="723"/>
      <c r="G10" s="720" t="str">
        <f t="shared" si="3"/>
        <v/>
      </c>
      <c r="H10" s="205"/>
      <c r="I10" s="196" t="str">
        <f t="shared" si="4"/>
        <v/>
      </c>
      <c r="J10" s="197"/>
      <c r="K10" s="206" t="str">
        <f t="shared" si="0"/>
        <v/>
      </c>
      <c r="L10" s="207"/>
      <c r="M10" s="203" t="str">
        <f t="shared" si="1"/>
        <v/>
      </c>
      <c r="N10" s="662"/>
      <c r="O10" s="213" t="str">
        <f t="shared" si="2"/>
        <v/>
      </c>
      <c r="P10" s="208"/>
      <c r="Q10" s="3"/>
      <c r="R10" s="710"/>
      <c r="S10" s="710"/>
      <c r="T10" s="714"/>
      <c r="U10" s="714"/>
      <c r="V10" s="711"/>
      <c r="W10"/>
    </row>
    <row r="11" spans="1:23" ht="15" customHeight="1">
      <c r="A11" s="2">
        <v>6</v>
      </c>
      <c r="B11" s="707"/>
      <c r="C11" s="201"/>
      <c r="D11" s="202"/>
      <c r="E11" s="203" t="str">
        <f t="shared" ref="E11:E65" si="5">IF(B11="アナウンス","記入→",IF(B11="朗読","記入→",IF(B11="番組部門のみ参加","記入→","")))</f>
        <v/>
      </c>
      <c r="F11" s="723"/>
      <c r="G11" s="720" t="str">
        <f t="shared" si="3"/>
        <v/>
      </c>
      <c r="H11" s="205"/>
      <c r="I11" s="196" t="str">
        <f t="shared" si="4"/>
        <v/>
      </c>
      <c r="J11" s="197"/>
      <c r="K11" s="206" t="str">
        <f t="shared" si="0"/>
        <v/>
      </c>
      <c r="L11" s="207"/>
      <c r="M11" s="203" t="str">
        <f t="shared" si="1"/>
        <v/>
      </c>
      <c r="N11" s="662"/>
      <c r="O11" s="213" t="str">
        <f t="shared" si="2"/>
        <v/>
      </c>
      <c r="P11" s="208"/>
      <c r="Q11" s="3"/>
      <c r="R11" s="710"/>
      <c r="S11" s="710"/>
      <c r="T11" s="714" t="s">
        <v>416</v>
      </c>
      <c r="U11" s="714"/>
      <c r="V11" s="711"/>
      <c r="W11"/>
    </row>
    <row r="12" spans="1:23" ht="15" customHeight="1">
      <c r="A12" s="2">
        <v>7</v>
      </c>
      <c r="B12" s="707"/>
      <c r="C12" s="201"/>
      <c r="D12" s="202"/>
      <c r="E12" s="203" t="str">
        <f t="shared" si="5"/>
        <v/>
      </c>
      <c r="F12" s="723"/>
      <c r="G12" s="720" t="str">
        <f t="shared" si="3"/>
        <v/>
      </c>
      <c r="H12" s="205"/>
      <c r="I12" s="196" t="str">
        <f t="shared" si="4"/>
        <v/>
      </c>
      <c r="J12" s="197"/>
      <c r="K12" s="206" t="str">
        <f t="shared" si="0"/>
        <v/>
      </c>
      <c r="L12" s="207"/>
      <c r="M12" s="203" t="str">
        <f t="shared" si="1"/>
        <v/>
      </c>
      <c r="N12" s="662"/>
      <c r="O12" s="213" t="str">
        <f t="shared" si="2"/>
        <v/>
      </c>
      <c r="P12" s="208"/>
      <c r="Q12" s="3"/>
      <c r="R12" s="710"/>
      <c r="S12" s="710">
        <v>1</v>
      </c>
      <c r="T12" s="714" t="s">
        <v>420</v>
      </c>
      <c r="U12" s="714"/>
      <c r="V12" s="711"/>
      <c r="W12"/>
    </row>
    <row r="13" spans="1:23" ht="15" customHeight="1">
      <c r="A13" s="2">
        <v>8</v>
      </c>
      <c r="B13" s="707"/>
      <c r="C13" s="201"/>
      <c r="D13" s="202"/>
      <c r="E13" s="203" t="str">
        <f t="shared" si="5"/>
        <v/>
      </c>
      <c r="F13" s="723"/>
      <c r="G13" s="720" t="str">
        <f t="shared" si="3"/>
        <v/>
      </c>
      <c r="H13" s="205"/>
      <c r="I13" s="196" t="str">
        <f t="shared" si="4"/>
        <v/>
      </c>
      <c r="J13" s="197"/>
      <c r="K13" s="206" t="str">
        <f t="shared" si="0"/>
        <v/>
      </c>
      <c r="L13" s="207"/>
      <c r="M13" s="203" t="str">
        <f t="shared" si="1"/>
        <v/>
      </c>
      <c r="N13" s="662"/>
      <c r="O13" s="213" t="str">
        <f t="shared" si="2"/>
        <v/>
      </c>
      <c r="P13" s="208"/>
      <c r="Q13" s="3"/>
      <c r="R13" s="710"/>
      <c r="S13" s="710">
        <v>2</v>
      </c>
      <c r="T13" s="714" t="s">
        <v>417</v>
      </c>
      <c r="U13" s="714"/>
      <c r="V13" s="711"/>
      <c r="W13"/>
    </row>
    <row r="14" spans="1:23" ht="15" customHeight="1">
      <c r="A14" s="2">
        <v>9</v>
      </c>
      <c r="B14" s="707"/>
      <c r="C14" s="201"/>
      <c r="D14" s="202"/>
      <c r="E14" s="203" t="str">
        <f t="shared" si="5"/>
        <v/>
      </c>
      <c r="F14" s="723"/>
      <c r="G14" s="720" t="str">
        <f t="shared" si="3"/>
        <v/>
      </c>
      <c r="H14" s="205"/>
      <c r="I14" s="196" t="str">
        <f t="shared" si="4"/>
        <v/>
      </c>
      <c r="J14" s="197"/>
      <c r="K14" s="206" t="str">
        <f t="shared" si="0"/>
        <v/>
      </c>
      <c r="L14" s="207"/>
      <c r="M14" s="203" t="str">
        <f t="shared" si="1"/>
        <v/>
      </c>
      <c r="N14" s="662"/>
      <c r="O14" s="213" t="str">
        <f t="shared" si="2"/>
        <v/>
      </c>
      <c r="P14" s="208"/>
      <c r="Q14" s="3"/>
      <c r="R14" s="710"/>
      <c r="S14" s="710">
        <v>3</v>
      </c>
      <c r="T14" s="714" t="s">
        <v>418</v>
      </c>
      <c r="U14" s="714"/>
      <c r="V14" s="711"/>
      <c r="W14"/>
    </row>
    <row r="15" spans="1:23" ht="15" customHeight="1">
      <c r="A15" s="2">
        <v>10</v>
      </c>
      <c r="B15" s="707"/>
      <c r="C15" s="201"/>
      <c r="D15" s="202"/>
      <c r="E15" s="203" t="str">
        <f t="shared" si="5"/>
        <v/>
      </c>
      <c r="F15" s="723"/>
      <c r="G15" s="720" t="str">
        <f t="shared" si="3"/>
        <v/>
      </c>
      <c r="H15" s="205"/>
      <c r="I15" s="196" t="str">
        <f t="shared" si="4"/>
        <v/>
      </c>
      <c r="J15" s="197"/>
      <c r="K15" s="206" t="str">
        <f t="shared" si="0"/>
        <v/>
      </c>
      <c r="L15" s="207"/>
      <c r="M15" s="203" t="str">
        <f t="shared" si="1"/>
        <v/>
      </c>
      <c r="N15" s="662"/>
      <c r="O15" s="213" t="str">
        <f t="shared" si="2"/>
        <v/>
      </c>
      <c r="P15" s="208"/>
      <c r="Q15" s="3"/>
      <c r="R15" s="710"/>
      <c r="S15" s="710"/>
      <c r="T15" s="714"/>
      <c r="U15" s="714"/>
      <c r="V15" s="711"/>
      <c r="W15"/>
    </row>
    <row r="16" spans="1:23" ht="15" customHeight="1">
      <c r="A16" s="2">
        <v>11</v>
      </c>
      <c r="B16" s="707"/>
      <c r="C16" s="201"/>
      <c r="D16" s="202"/>
      <c r="E16" s="203" t="str">
        <f t="shared" si="5"/>
        <v/>
      </c>
      <c r="F16" s="723"/>
      <c r="G16" s="720" t="str">
        <f t="shared" si="3"/>
        <v/>
      </c>
      <c r="H16" s="205"/>
      <c r="I16" s="196" t="str">
        <f t="shared" si="4"/>
        <v/>
      </c>
      <c r="J16" s="197"/>
      <c r="K16" s="206" t="str">
        <f t="shared" si="0"/>
        <v/>
      </c>
      <c r="L16" s="207"/>
      <c r="M16" s="203" t="str">
        <f t="shared" si="1"/>
        <v/>
      </c>
      <c r="N16" s="662"/>
      <c r="O16" s="213" t="str">
        <f t="shared" si="2"/>
        <v/>
      </c>
      <c r="P16" s="208"/>
      <c r="Q16" s="3"/>
      <c r="R16" s="710"/>
      <c r="S16" s="710"/>
      <c r="T16" s="714"/>
      <c r="U16" s="714"/>
      <c r="V16" s="711"/>
      <c r="W16"/>
    </row>
    <row r="17" spans="1:23" ht="15" customHeight="1">
      <c r="A17" s="2">
        <v>12</v>
      </c>
      <c r="B17" s="707"/>
      <c r="C17" s="201"/>
      <c r="D17" s="202"/>
      <c r="E17" s="203" t="str">
        <f t="shared" si="5"/>
        <v/>
      </c>
      <c r="F17" s="723"/>
      <c r="G17" s="720" t="str">
        <f t="shared" si="3"/>
        <v/>
      </c>
      <c r="H17" s="205"/>
      <c r="I17" s="196" t="str">
        <f t="shared" si="4"/>
        <v/>
      </c>
      <c r="J17" s="197"/>
      <c r="K17" s="206" t="str">
        <f t="shared" si="0"/>
        <v/>
      </c>
      <c r="L17" s="207"/>
      <c r="M17" s="203" t="str">
        <f t="shared" si="1"/>
        <v/>
      </c>
      <c r="N17" s="662"/>
      <c r="O17" s="213" t="str">
        <f t="shared" si="2"/>
        <v/>
      </c>
      <c r="P17" s="208"/>
      <c r="Q17" s="3"/>
      <c r="R17" s="710"/>
      <c r="S17" s="710"/>
      <c r="T17" s="714"/>
      <c r="U17" s="714"/>
      <c r="V17" s="711"/>
      <c r="W17"/>
    </row>
    <row r="18" spans="1:23" ht="15" customHeight="1">
      <c r="A18" s="2">
        <v>13</v>
      </c>
      <c r="B18" s="707"/>
      <c r="C18" s="201"/>
      <c r="D18" s="202"/>
      <c r="E18" s="203" t="str">
        <f t="shared" si="5"/>
        <v/>
      </c>
      <c r="F18" s="723"/>
      <c r="G18" s="720" t="str">
        <f t="shared" si="3"/>
        <v/>
      </c>
      <c r="H18" s="205"/>
      <c r="I18" s="196" t="str">
        <f t="shared" si="4"/>
        <v/>
      </c>
      <c r="J18" s="197"/>
      <c r="K18" s="206" t="str">
        <f t="shared" si="0"/>
        <v/>
      </c>
      <c r="L18" s="207"/>
      <c r="M18" s="203" t="str">
        <f t="shared" si="1"/>
        <v/>
      </c>
      <c r="N18" s="662"/>
      <c r="O18" s="213" t="str">
        <f t="shared" si="2"/>
        <v/>
      </c>
      <c r="P18" s="208"/>
      <c r="Q18" s="3"/>
      <c r="R18" s="710"/>
      <c r="S18" s="710"/>
      <c r="T18" s="714"/>
      <c r="U18" s="714"/>
      <c r="V18" s="711"/>
      <c r="W18"/>
    </row>
    <row r="19" spans="1:23" ht="15" customHeight="1">
      <c r="A19" s="2">
        <v>14</v>
      </c>
      <c r="B19" s="707"/>
      <c r="C19" s="201"/>
      <c r="D19" s="202"/>
      <c r="E19" s="203" t="str">
        <f t="shared" si="5"/>
        <v/>
      </c>
      <c r="F19" s="723"/>
      <c r="G19" s="720" t="str">
        <f t="shared" si="3"/>
        <v/>
      </c>
      <c r="H19" s="205"/>
      <c r="I19" s="196" t="str">
        <f t="shared" si="4"/>
        <v/>
      </c>
      <c r="J19" s="197"/>
      <c r="K19" s="206" t="str">
        <f t="shared" si="0"/>
        <v/>
      </c>
      <c r="L19" s="207"/>
      <c r="M19" s="203" t="str">
        <f t="shared" si="1"/>
        <v/>
      </c>
      <c r="N19" s="662"/>
      <c r="O19" s="213" t="str">
        <f t="shared" si="2"/>
        <v/>
      </c>
      <c r="P19" s="208"/>
      <c r="Q19" s="3"/>
      <c r="R19" s="710"/>
      <c r="S19" s="710"/>
      <c r="T19" s="714"/>
      <c r="U19" s="714"/>
      <c r="V19" s="711"/>
      <c r="W19"/>
    </row>
    <row r="20" spans="1:23" ht="15" customHeight="1">
      <c r="A20" s="2">
        <v>15</v>
      </c>
      <c r="B20" s="707"/>
      <c r="C20" s="201"/>
      <c r="D20" s="202"/>
      <c r="E20" s="203" t="str">
        <f t="shared" si="5"/>
        <v/>
      </c>
      <c r="F20" s="723"/>
      <c r="G20" s="720" t="str">
        <f t="shared" si="3"/>
        <v/>
      </c>
      <c r="H20" s="205"/>
      <c r="I20" s="196" t="str">
        <f t="shared" si="4"/>
        <v/>
      </c>
      <c r="J20" s="197"/>
      <c r="K20" s="206" t="str">
        <f t="shared" si="0"/>
        <v/>
      </c>
      <c r="L20" s="207"/>
      <c r="M20" s="203" t="str">
        <f t="shared" si="1"/>
        <v/>
      </c>
      <c r="N20" s="662"/>
      <c r="O20" s="213" t="str">
        <f t="shared" si="2"/>
        <v/>
      </c>
      <c r="P20" s="208"/>
      <c r="Q20" s="3"/>
      <c r="R20" s="710"/>
      <c r="S20" s="710"/>
      <c r="T20" s="714"/>
      <c r="U20" s="714"/>
      <c r="V20" s="711"/>
      <c r="W20"/>
    </row>
    <row r="21" spans="1:23" ht="15" customHeight="1">
      <c r="A21" s="2">
        <v>16</v>
      </c>
      <c r="B21" s="707"/>
      <c r="C21" s="201"/>
      <c r="D21" s="202"/>
      <c r="E21" s="203" t="str">
        <f t="shared" si="5"/>
        <v/>
      </c>
      <c r="F21" s="723"/>
      <c r="G21" s="720" t="str">
        <f t="shared" si="3"/>
        <v/>
      </c>
      <c r="H21" s="205"/>
      <c r="I21" s="196" t="str">
        <f t="shared" si="4"/>
        <v/>
      </c>
      <c r="J21" s="197"/>
      <c r="K21" s="206" t="str">
        <f t="shared" si="0"/>
        <v/>
      </c>
      <c r="L21" s="207"/>
      <c r="M21" s="203" t="str">
        <f t="shared" si="1"/>
        <v/>
      </c>
      <c r="N21" s="662"/>
      <c r="O21" s="213" t="str">
        <f t="shared" si="2"/>
        <v/>
      </c>
      <c r="P21" s="208"/>
      <c r="Q21" s="3"/>
      <c r="R21" s="710"/>
      <c r="S21" s="710"/>
      <c r="T21" s="714"/>
      <c r="U21" s="714"/>
      <c r="V21" s="711"/>
      <c r="W21"/>
    </row>
    <row r="22" spans="1:23" ht="15" customHeight="1">
      <c r="A22" s="2">
        <v>17</v>
      </c>
      <c r="B22" s="707"/>
      <c r="C22" s="201"/>
      <c r="D22" s="202"/>
      <c r="E22" s="203" t="str">
        <f t="shared" si="5"/>
        <v/>
      </c>
      <c r="F22" s="723"/>
      <c r="G22" s="720" t="str">
        <f t="shared" si="3"/>
        <v/>
      </c>
      <c r="H22" s="205"/>
      <c r="I22" s="196" t="str">
        <f t="shared" si="4"/>
        <v/>
      </c>
      <c r="J22" s="197"/>
      <c r="K22" s="206" t="str">
        <f t="shared" si="0"/>
        <v/>
      </c>
      <c r="L22" s="207"/>
      <c r="M22" s="203" t="str">
        <f t="shared" si="1"/>
        <v/>
      </c>
      <c r="N22" s="662"/>
      <c r="O22" s="213" t="str">
        <f t="shared" si="2"/>
        <v/>
      </c>
      <c r="P22" s="208"/>
      <c r="Q22" s="3"/>
      <c r="R22" s="710"/>
      <c r="S22" s="710"/>
      <c r="T22" s="714"/>
      <c r="U22" s="714"/>
      <c r="V22" s="711"/>
      <c r="W22"/>
    </row>
    <row r="23" spans="1:23" ht="15" customHeight="1">
      <c r="A23" s="2">
        <v>18</v>
      </c>
      <c r="B23" s="707"/>
      <c r="C23" s="201"/>
      <c r="D23" s="202"/>
      <c r="E23" s="203" t="str">
        <f t="shared" si="5"/>
        <v/>
      </c>
      <c r="F23" s="723"/>
      <c r="G23" s="720" t="str">
        <f t="shared" si="3"/>
        <v/>
      </c>
      <c r="H23" s="205"/>
      <c r="I23" s="196" t="str">
        <f t="shared" si="4"/>
        <v/>
      </c>
      <c r="J23" s="197"/>
      <c r="K23" s="206" t="str">
        <f t="shared" si="0"/>
        <v/>
      </c>
      <c r="L23" s="207"/>
      <c r="M23" s="203" t="str">
        <f t="shared" si="1"/>
        <v/>
      </c>
      <c r="N23" s="662"/>
      <c r="O23" s="213" t="str">
        <f t="shared" si="2"/>
        <v/>
      </c>
      <c r="P23" s="208"/>
      <c r="Q23" s="3"/>
      <c r="R23" s="710"/>
      <c r="S23" s="710"/>
      <c r="T23" s="714"/>
      <c r="U23" s="714"/>
      <c r="V23" s="711"/>
      <c r="W23"/>
    </row>
    <row r="24" spans="1:23" ht="15" customHeight="1">
      <c r="A24" s="2">
        <v>19</v>
      </c>
      <c r="B24" s="707"/>
      <c r="C24" s="201"/>
      <c r="D24" s="202"/>
      <c r="E24" s="203" t="str">
        <f t="shared" si="5"/>
        <v/>
      </c>
      <c r="F24" s="723"/>
      <c r="G24" s="720" t="str">
        <f t="shared" si="3"/>
        <v/>
      </c>
      <c r="H24" s="205"/>
      <c r="I24" s="196" t="str">
        <f t="shared" si="4"/>
        <v/>
      </c>
      <c r="J24" s="197"/>
      <c r="K24" s="206" t="str">
        <f t="shared" si="0"/>
        <v/>
      </c>
      <c r="L24" s="207"/>
      <c r="M24" s="203" t="str">
        <f t="shared" si="1"/>
        <v/>
      </c>
      <c r="N24" s="662"/>
      <c r="O24" s="213" t="str">
        <f t="shared" si="2"/>
        <v/>
      </c>
      <c r="P24" s="208"/>
      <c r="Q24" s="3"/>
      <c r="R24" s="710"/>
      <c r="S24" s="710"/>
      <c r="T24" s="714"/>
      <c r="U24" s="714"/>
      <c r="V24" s="711"/>
      <c r="W24"/>
    </row>
    <row r="25" spans="1:23" ht="15" customHeight="1">
      <c r="A25" s="2">
        <v>20</v>
      </c>
      <c r="B25" s="707"/>
      <c r="C25" s="201"/>
      <c r="D25" s="202"/>
      <c r="E25" s="203" t="str">
        <f t="shared" si="5"/>
        <v/>
      </c>
      <c r="F25" s="723"/>
      <c r="G25" s="720" t="str">
        <f t="shared" si="3"/>
        <v/>
      </c>
      <c r="H25" s="205"/>
      <c r="I25" s="196" t="str">
        <f t="shared" si="4"/>
        <v/>
      </c>
      <c r="J25" s="197"/>
      <c r="K25" s="206" t="str">
        <f t="shared" si="0"/>
        <v/>
      </c>
      <c r="L25" s="207"/>
      <c r="M25" s="203" t="str">
        <f t="shared" si="1"/>
        <v/>
      </c>
      <c r="N25" s="662"/>
      <c r="O25" s="213" t="str">
        <f t="shared" si="2"/>
        <v/>
      </c>
      <c r="P25" s="208"/>
      <c r="Q25" s="3"/>
      <c r="R25" s="710"/>
      <c r="S25" s="710"/>
      <c r="T25" s="714"/>
      <c r="U25" s="714"/>
      <c r="V25" s="711"/>
      <c r="W25"/>
    </row>
    <row r="26" spans="1:23" ht="15" customHeight="1">
      <c r="A26" s="2">
        <v>21</v>
      </c>
      <c r="B26" s="707"/>
      <c r="C26" s="201"/>
      <c r="D26" s="202"/>
      <c r="E26" s="203" t="str">
        <f t="shared" si="5"/>
        <v/>
      </c>
      <c r="F26" s="723"/>
      <c r="G26" s="720" t="str">
        <f t="shared" si="3"/>
        <v/>
      </c>
      <c r="H26" s="205"/>
      <c r="I26" s="196" t="str">
        <f t="shared" si="4"/>
        <v/>
      </c>
      <c r="J26" s="197"/>
      <c r="K26" s="214" t="str">
        <f t="shared" si="0"/>
        <v/>
      </c>
      <c r="L26" s="207"/>
      <c r="M26" s="203" t="str">
        <f t="shared" si="1"/>
        <v/>
      </c>
      <c r="N26" s="662"/>
      <c r="O26" s="213" t="str">
        <f t="shared" si="2"/>
        <v/>
      </c>
      <c r="P26" s="208"/>
      <c r="Q26" s="3"/>
      <c r="R26" s="710"/>
      <c r="S26" s="710"/>
      <c r="T26" s="714"/>
      <c r="U26" s="714"/>
      <c r="V26" s="711"/>
      <c r="W26"/>
    </row>
    <row r="27" spans="1:23" ht="15" customHeight="1">
      <c r="A27" s="2">
        <v>22</v>
      </c>
      <c r="B27" s="707"/>
      <c r="C27" s="201"/>
      <c r="D27" s="202"/>
      <c r="E27" s="203" t="str">
        <f t="shared" si="5"/>
        <v/>
      </c>
      <c r="F27" s="723"/>
      <c r="G27" s="720" t="str">
        <f t="shared" si="3"/>
        <v/>
      </c>
      <c r="H27" s="205"/>
      <c r="I27" s="196" t="str">
        <f t="shared" si="4"/>
        <v/>
      </c>
      <c r="J27" s="197"/>
      <c r="K27" s="215" t="str">
        <f t="shared" si="0"/>
        <v/>
      </c>
      <c r="L27" s="207"/>
      <c r="M27" s="203" t="str">
        <f t="shared" si="1"/>
        <v/>
      </c>
      <c r="N27" s="662"/>
      <c r="O27" s="213" t="str">
        <f t="shared" si="2"/>
        <v/>
      </c>
      <c r="P27" s="208"/>
      <c r="Q27" s="3"/>
      <c r="R27" s="710"/>
      <c r="S27" s="710"/>
      <c r="T27" s="714"/>
      <c r="U27" s="714"/>
      <c r="V27" s="711"/>
      <c r="W27"/>
    </row>
    <row r="28" spans="1:23" ht="15" customHeight="1">
      <c r="A28" s="2">
        <v>23</v>
      </c>
      <c r="B28" s="707"/>
      <c r="C28" s="201"/>
      <c r="D28" s="202"/>
      <c r="E28" s="203" t="str">
        <f t="shared" si="5"/>
        <v/>
      </c>
      <c r="F28" s="723"/>
      <c r="G28" s="720" t="str">
        <f t="shared" si="3"/>
        <v/>
      </c>
      <c r="H28" s="205"/>
      <c r="I28" s="196" t="str">
        <f t="shared" si="4"/>
        <v/>
      </c>
      <c r="J28" s="199"/>
      <c r="K28" s="216" t="str">
        <f t="shared" si="0"/>
        <v/>
      </c>
      <c r="L28" s="207"/>
      <c r="M28" s="203" t="str">
        <f t="shared" si="1"/>
        <v/>
      </c>
      <c r="N28" s="662"/>
      <c r="O28" s="213" t="str">
        <f t="shared" si="2"/>
        <v/>
      </c>
      <c r="P28" s="208"/>
      <c r="Q28" s="3"/>
      <c r="R28" s="710"/>
      <c r="S28" s="710"/>
      <c r="T28" s="714"/>
      <c r="U28" s="714"/>
      <c r="V28" s="711"/>
      <c r="W28"/>
    </row>
    <row r="29" spans="1:23" ht="15" customHeight="1">
      <c r="A29" s="2">
        <v>24</v>
      </c>
      <c r="B29" s="707"/>
      <c r="C29" s="201"/>
      <c r="D29" s="202"/>
      <c r="E29" s="203" t="str">
        <f t="shared" si="5"/>
        <v/>
      </c>
      <c r="F29" s="723"/>
      <c r="G29" s="720" t="str">
        <f t="shared" si="3"/>
        <v/>
      </c>
      <c r="H29" s="205"/>
      <c r="I29" s="196" t="str">
        <f t="shared" si="4"/>
        <v/>
      </c>
      <c r="J29" s="199"/>
      <c r="K29" s="216" t="str">
        <f t="shared" si="0"/>
        <v/>
      </c>
      <c r="L29" s="207"/>
      <c r="M29" s="203" t="str">
        <f t="shared" si="1"/>
        <v/>
      </c>
      <c r="N29" s="662"/>
      <c r="O29" s="213" t="str">
        <f t="shared" si="2"/>
        <v/>
      </c>
      <c r="P29" s="208"/>
      <c r="Q29" s="3"/>
      <c r="R29" s="710"/>
      <c r="S29" s="710"/>
      <c r="T29" s="714"/>
      <c r="U29" s="714"/>
      <c r="V29" s="711"/>
      <c r="W29"/>
    </row>
    <row r="30" spans="1:23" ht="15" customHeight="1">
      <c r="A30" s="2">
        <v>25</v>
      </c>
      <c r="B30" s="707"/>
      <c r="C30" s="201"/>
      <c r="D30" s="202"/>
      <c r="E30" s="203" t="str">
        <f t="shared" si="5"/>
        <v/>
      </c>
      <c r="F30" s="723"/>
      <c r="G30" s="720" t="str">
        <f t="shared" si="3"/>
        <v/>
      </c>
      <c r="H30" s="205"/>
      <c r="I30" s="196" t="str">
        <f t="shared" si="4"/>
        <v/>
      </c>
      <c r="J30" s="199"/>
      <c r="K30" s="216" t="str">
        <f t="shared" si="0"/>
        <v/>
      </c>
      <c r="L30" s="207"/>
      <c r="M30" s="203" t="str">
        <f t="shared" si="1"/>
        <v/>
      </c>
      <c r="N30" s="662"/>
      <c r="O30" s="213" t="str">
        <f t="shared" si="2"/>
        <v/>
      </c>
      <c r="P30" s="208"/>
      <c r="Q30" s="3"/>
      <c r="R30" s="710"/>
      <c r="S30" s="710"/>
      <c r="T30" s="714"/>
      <c r="U30" s="714"/>
      <c r="V30" s="711"/>
      <c r="W30"/>
    </row>
    <row r="31" spans="1:23" ht="15" customHeight="1">
      <c r="A31" s="2">
        <v>26</v>
      </c>
      <c r="B31" s="707"/>
      <c r="C31" s="201"/>
      <c r="D31" s="202"/>
      <c r="E31" s="203" t="str">
        <f t="shared" si="5"/>
        <v/>
      </c>
      <c r="F31" s="723"/>
      <c r="G31" s="720" t="str">
        <f t="shared" si="3"/>
        <v/>
      </c>
      <c r="H31" s="205"/>
      <c r="I31" s="196" t="str">
        <f t="shared" si="4"/>
        <v/>
      </c>
      <c r="J31" s="199"/>
      <c r="K31" s="216" t="str">
        <f t="shared" si="0"/>
        <v/>
      </c>
      <c r="L31" s="207"/>
      <c r="M31" s="203" t="str">
        <f t="shared" si="1"/>
        <v/>
      </c>
      <c r="N31" s="662"/>
      <c r="O31" s="213" t="str">
        <f t="shared" si="2"/>
        <v/>
      </c>
      <c r="P31" s="208"/>
      <c r="Q31" s="3"/>
      <c r="R31" s="710"/>
      <c r="S31" s="710"/>
      <c r="T31" s="714"/>
      <c r="U31" s="714"/>
      <c r="V31" s="711"/>
      <c r="W31"/>
    </row>
    <row r="32" spans="1:23" ht="15" customHeight="1">
      <c r="A32" s="2">
        <v>27</v>
      </c>
      <c r="B32" s="707"/>
      <c r="C32" s="201"/>
      <c r="D32" s="202"/>
      <c r="E32" s="203" t="str">
        <f t="shared" si="5"/>
        <v/>
      </c>
      <c r="F32" s="723"/>
      <c r="G32" s="720" t="str">
        <f t="shared" si="3"/>
        <v/>
      </c>
      <c r="H32" s="205"/>
      <c r="I32" s="196" t="str">
        <f t="shared" si="4"/>
        <v/>
      </c>
      <c r="J32" s="199"/>
      <c r="K32" s="216" t="str">
        <f t="shared" si="0"/>
        <v/>
      </c>
      <c r="L32" s="207"/>
      <c r="M32" s="203" t="str">
        <f t="shared" si="1"/>
        <v/>
      </c>
      <c r="N32" s="662"/>
      <c r="O32" s="213" t="str">
        <f t="shared" si="2"/>
        <v/>
      </c>
      <c r="P32" s="208"/>
      <c r="Q32" s="3"/>
      <c r="R32" s="710"/>
      <c r="S32" s="710"/>
      <c r="T32" s="714"/>
      <c r="U32" s="714"/>
      <c r="V32" s="711"/>
      <c r="W32"/>
    </row>
    <row r="33" spans="1:23" ht="15" customHeight="1">
      <c r="A33" s="2">
        <v>28</v>
      </c>
      <c r="B33" s="707"/>
      <c r="C33" s="201"/>
      <c r="D33" s="202"/>
      <c r="E33" s="203" t="str">
        <f t="shared" si="5"/>
        <v/>
      </c>
      <c r="F33" s="723"/>
      <c r="G33" s="720" t="str">
        <f t="shared" si="3"/>
        <v/>
      </c>
      <c r="H33" s="205"/>
      <c r="I33" s="196" t="str">
        <f t="shared" si="4"/>
        <v/>
      </c>
      <c r="J33" s="199"/>
      <c r="K33" s="216" t="str">
        <f t="shared" si="0"/>
        <v/>
      </c>
      <c r="L33" s="207"/>
      <c r="M33" s="203" t="str">
        <f t="shared" si="1"/>
        <v/>
      </c>
      <c r="N33" s="662"/>
      <c r="O33" s="213" t="str">
        <f t="shared" si="2"/>
        <v/>
      </c>
      <c r="P33" s="208"/>
      <c r="Q33" s="3"/>
      <c r="R33" s="710"/>
      <c r="S33" s="710"/>
      <c r="T33" s="714"/>
      <c r="U33" s="714"/>
      <c r="V33" s="711"/>
      <c r="W33"/>
    </row>
    <row r="34" spans="1:23" ht="15" customHeight="1">
      <c r="A34" s="2">
        <v>29</v>
      </c>
      <c r="B34" s="707"/>
      <c r="C34" s="201"/>
      <c r="D34" s="202"/>
      <c r="E34" s="203" t="str">
        <f t="shared" si="5"/>
        <v/>
      </c>
      <c r="F34" s="723"/>
      <c r="G34" s="720" t="str">
        <f t="shared" si="3"/>
        <v/>
      </c>
      <c r="H34" s="205"/>
      <c r="I34" s="196" t="str">
        <f t="shared" si="4"/>
        <v/>
      </c>
      <c r="J34" s="199"/>
      <c r="K34" s="216" t="str">
        <f t="shared" si="0"/>
        <v/>
      </c>
      <c r="L34" s="207"/>
      <c r="M34" s="203" t="str">
        <f t="shared" si="1"/>
        <v/>
      </c>
      <c r="N34" s="662"/>
      <c r="O34" s="213" t="str">
        <f t="shared" si="2"/>
        <v/>
      </c>
      <c r="P34" s="208"/>
      <c r="Q34" s="3"/>
      <c r="R34" s="710"/>
      <c r="S34" s="710"/>
      <c r="T34" s="714"/>
      <c r="U34" s="714"/>
      <c r="V34" s="711"/>
      <c r="W34"/>
    </row>
    <row r="35" spans="1:23" ht="15" customHeight="1">
      <c r="A35" s="2">
        <v>30</v>
      </c>
      <c r="B35" s="707"/>
      <c r="C35" s="201"/>
      <c r="D35" s="202"/>
      <c r="E35" s="203" t="str">
        <f t="shared" si="5"/>
        <v/>
      </c>
      <c r="F35" s="723"/>
      <c r="G35" s="720" t="str">
        <f t="shared" si="3"/>
        <v/>
      </c>
      <c r="H35" s="205"/>
      <c r="I35" s="196" t="str">
        <f t="shared" si="4"/>
        <v/>
      </c>
      <c r="J35" s="199"/>
      <c r="K35" s="216" t="str">
        <f t="shared" si="0"/>
        <v/>
      </c>
      <c r="L35" s="207"/>
      <c r="M35" s="203" t="str">
        <f t="shared" si="1"/>
        <v/>
      </c>
      <c r="N35" s="662"/>
      <c r="O35" s="213" t="str">
        <f t="shared" si="2"/>
        <v/>
      </c>
      <c r="P35" s="208"/>
      <c r="Q35" s="3"/>
      <c r="R35" s="710"/>
      <c r="S35" s="710"/>
      <c r="T35" s="714"/>
      <c r="U35" s="714"/>
      <c r="V35" s="711"/>
      <c r="W35"/>
    </row>
    <row r="36" spans="1:23" ht="15" customHeight="1">
      <c r="A36" s="2">
        <v>31</v>
      </c>
      <c r="B36" s="707"/>
      <c r="C36" s="201"/>
      <c r="D36" s="202"/>
      <c r="E36" s="203" t="str">
        <f t="shared" si="5"/>
        <v/>
      </c>
      <c r="F36" s="723"/>
      <c r="G36" s="720" t="str">
        <f t="shared" si="3"/>
        <v/>
      </c>
      <c r="H36" s="205"/>
      <c r="I36" s="196" t="str">
        <f t="shared" si="4"/>
        <v/>
      </c>
      <c r="J36" s="199"/>
      <c r="K36" s="216" t="str">
        <f t="shared" si="0"/>
        <v/>
      </c>
      <c r="L36" s="207"/>
      <c r="M36" s="203" t="str">
        <f t="shared" si="1"/>
        <v/>
      </c>
      <c r="N36" s="662"/>
      <c r="O36" s="213" t="str">
        <f t="shared" si="2"/>
        <v/>
      </c>
      <c r="P36" s="208"/>
      <c r="Q36" s="3"/>
      <c r="R36" s="710"/>
      <c r="S36" s="710"/>
      <c r="T36" s="714"/>
      <c r="U36" s="714"/>
      <c r="V36" s="711"/>
      <c r="W36"/>
    </row>
    <row r="37" spans="1:23" ht="15" customHeight="1">
      <c r="A37" s="2">
        <v>32</v>
      </c>
      <c r="B37" s="707"/>
      <c r="C37" s="201"/>
      <c r="D37" s="202"/>
      <c r="E37" s="203" t="str">
        <f t="shared" si="5"/>
        <v/>
      </c>
      <c r="F37" s="723"/>
      <c r="G37" s="720" t="str">
        <f t="shared" si="3"/>
        <v/>
      </c>
      <c r="H37" s="205"/>
      <c r="I37" s="196" t="str">
        <f t="shared" si="4"/>
        <v/>
      </c>
      <c r="J37" s="199"/>
      <c r="K37" s="216" t="str">
        <f t="shared" si="0"/>
        <v/>
      </c>
      <c r="L37" s="207"/>
      <c r="M37" s="203" t="str">
        <f t="shared" si="1"/>
        <v/>
      </c>
      <c r="N37" s="662"/>
      <c r="O37" s="213" t="str">
        <f t="shared" si="2"/>
        <v/>
      </c>
      <c r="P37" s="208"/>
      <c r="Q37" s="3"/>
      <c r="R37" s="710"/>
      <c r="S37" s="710"/>
      <c r="T37" s="714"/>
      <c r="U37" s="714"/>
      <c r="V37" s="711"/>
      <c r="W37"/>
    </row>
    <row r="38" spans="1:23" ht="15" customHeight="1">
      <c r="A38" s="2">
        <v>33</v>
      </c>
      <c r="B38" s="707"/>
      <c r="C38" s="201"/>
      <c r="D38" s="202"/>
      <c r="E38" s="203" t="str">
        <f t="shared" si="5"/>
        <v/>
      </c>
      <c r="F38" s="723"/>
      <c r="G38" s="720" t="str">
        <f t="shared" si="3"/>
        <v/>
      </c>
      <c r="H38" s="205"/>
      <c r="I38" s="196" t="str">
        <f t="shared" si="4"/>
        <v/>
      </c>
      <c r="J38" s="199"/>
      <c r="K38" s="216" t="str">
        <f t="shared" si="0"/>
        <v/>
      </c>
      <c r="L38" s="207"/>
      <c r="M38" s="203" t="str">
        <f t="shared" si="1"/>
        <v/>
      </c>
      <c r="N38" s="662"/>
      <c r="O38" s="213" t="str">
        <f t="shared" ref="O38:O65" si="6">IF(B38="アナウンス","",IF(B38="朗読","記入→",""))</f>
        <v/>
      </c>
      <c r="P38" s="208"/>
      <c r="Q38" s="3"/>
      <c r="R38" s="710"/>
      <c r="S38" s="710"/>
      <c r="T38" s="714"/>
      <c r="U38" s="714"/>
      <c r="V38" s="711"/>
      <c r="W38"/>
    </row>
    <row r="39" spans="1:23" ht="15" customHeight="1">
      <c r="A39" s="2">
        <v>34</v>
      </c>
      <c r="B39" s="707"/>
      <c r="C39" s="201"/>
      <c r="D39" s="202"/>
      <c r="E39" s="203" t="str">
        <f t="shared" si="5"/>
        <v/>
      </c>
      <c r="F39" s="723"/>
      <c r="G39" s="720" t="str">
        <f t="shared" si="3"/>
        <v/>
      </c>
      <c r="H39" s="205"/>
      <c r="I39" s="196" t="str">
        <f t="shared" si="4"/>
        <v/>
      </c>
      <c r="J39" s="199"/>
      <c r="K39" s="216" t="str">
        <f t="shared" si="0"/>
        <v/>
      </c>
      <c r="L39" s="207"/>
      <c r="M39" s="203" t="str">
        <f t="shared" si="1"/>
        <v/>
      </c>
      <c r="N39" s="662"/>
      <c r="O39" s="213" t="str">
        <f t="shared" si="6"/>
        <v/>
      </c>
      <c r="P39" s="208"/>
      <c r="Q39" s="3"/>
      <c r="R39" s="710"/>
      <c r="S39" s="710"/>
      <c r="T39" s="714"/>
      <c r="U39" s="714"/>
      <c r="V39" s="711"/>
      <c r="W39"/>
    </row>
    <row r="40" spans="1:23" ht="15" customHeight="1">
      <c r="A40" s="2">
        <v>35</v>
      </c>
      <c r="B40" s="707"/>
      <c r="C40" s="201"/>
      <c r="D40" s="202"/>
      <c r="E40" s="203" t="str">
        <f t="shared" si="5"/>
        <v/>
      </c>
      <c r="F40" s="723"/>
      <c r="G40" s="720" t="str">
        <f t="shared" si="3"/>
        <v/>
      </c>
      <c r="H40" s="205"/>
      <c r="I40" s="196" t="str">
        <f t="shared" si="4"/>
        <v/>
      </c>
      <c r="J40" s="199"/>
      <c r="K40" s="216" t="str">
        <f t="shared" si="0"/>
        <v/>
      </c>
      <c r="L40" s="207"/>
      <c r="M40" s="203" t="str">
        <f t="shared" si="1"/>
        <v/>
      </c>
      <c r="N40" s="662"/>
      <c r="O40" s="213" t="str">
        <f t="shared" si="6"/>
        <v/>
      </c>
      <c r="P40" s="208"/>
      <c r="Q40" s="3"/>
      <c r="R40" s="710"/>
      <c r="S40" s="710"/>
      <c r="T40" s="714"/>
      <c r="U40" s="714"/>
      <c r="V40" s="711"/>
      <c r="W40"/>
    </row>
    <row r="41" spans="1:23" ht="15" customHeight="1">
      <c r="A41" s="2">
        <v>36</v>
      </c>
      <c r="B41" s="707"/>
      <c r="C41" s="201"/>
      <c r="D41" s="202"/>
      <c r="E41" s="203" t="str">
        <f t="shared" si="5"/>
        <v/>
      </c>
      <c r="F41" s="723"/>
      <c r="G41" s="720" t="str">
        <f t="shared" si="3"/>
        <v/>
      </c>
      <c r="H41" s="205"/>
      <c r="I41" s="196" t="str">
        <f t="shared" si="4"/>
        <v/>
      </c>
      <c r="J41" s="199"/>
      <c r="K41" s="216" t="str">
        <f t="shared" si="0"/>
        <v/>
      </c>
      <c r="L41" s="207"/>
      <c r="M41" s="203" t="str">
        <f t="shared" si="1"/>
        <v/>
      </c>
      <c r="N41" s="662"/>
      <c r="O41" s="213" t="str">
        <f t="shared" si="6"/>
        <v/>
      </c>
      <c r="P41" s="208"/>
      <c r="Q41" s="3"/>
      <c r="R41" s="710"/>
      <c r="S41" s="710"/>
      <c r="T41" s="714"/>
      <c r="U41" s="714"/>
      <c r="V41" s="711"/>
      <c r="W41"/>
    </row>
    <row r="42" spans="1:23" ht="15" customHeight="1">
      <c r="A42" s="2">
        <v>37</v>
      </c>
      <c r="B42" s="707"/>
      <c r="C42" s="201"/>
      <c r="D42" s="202"/>
      <c r="E42" s="203" t="str">
        <f t="shared" si="5"/>
        <v/>
      </c>
      <c r="F42" s="723"/>
      <c r="G42" s="720" t="str">
        <f t="shared" si="3"/>
        <v/>
      </c>
      <c r="H42" s="205"/>
      <c r="I42" s="196" t="str">
        <f t="shared" si="4"/>
        <v/>
      </c>
      <c r="J42" s="199"/>
      <c r="K42" s="216" t="str">
        <f t="shared" si="0"/>
        <v/>
      </c>
      <c r="L42" s="207"/>
      <c r="M42" s="203" t="str">
        <f t="shared" si="1"/>
        <v/>
      </c>
      <c r="N42" s="662"/>
      <c r="O42" s="213" t="str">
        <f t="shared" si="6"/>
        <v/>
      </c>
      <c r="P42" s="208"/>
      <c r="Q42" s="3"/>
      <c r="R42" s="710"/>
      <c r="S42" s="710"/>
      <c r="T42" s="714"/>
      <c r="U42" s="714"/>
      <c r="V42" s="711"/>
      <c r="W42"/>
    </row>
    <row r="43" spans="1:23" ht="15" customHeight="1">
      <c r="A43" s="2">
        <v>38</v>
      </c>
      <c r="B43" s="707"/>
      <c r="C43" s="201"/>
      <c r="D43" s="202"/>
      <c r="E43" s="203" t="str">
        <f t="shared" si="5"/>
        <v/>
      </c>
      <c r="F43" s="723"/>
      <c r="G43" s="720" t="str">
        <f t="shared" si="3"/>
        <v/>
      </c>
      <c r="H43" s="205"/>
      <c r="I43" s="196" t="str">
        <f t="shared" si="4"/>
        <v/>
      </c>
      <c r="J43" s="199"/>
      <c r="K43" s="216" t="str">
        <f t="shared" si="0"/>
        <v/>
      </c>
      <c r="L43" s="207"/>
      <c r="M43" s="203" t="str">
        <f t="shared" si="1"/>
        <v/>
      </c>
      <c r="N43" s="662"/>
      <c r="O43" s="213" t="str">
        <f t="shared" si="6"/>
        <v/>
      </c>
      <c r="P43" s="208"/>
      <c r="Q43" s="3"/>
      <c r="R43" s="710"/>
      <c r="S43" s="710"/>
      <c r="T43" s="714"/>
      <c r="U43" s="714"/>
      <c r="V43" s="711"/>
      <c r="W43"/>
    </row>
    <row r="44" spans="1:23" ht="15" customHeight="1">
      <c r="A44" s="2">
        <v>39</v>
      </c>
      <c r="B44" s="707"/>
      <c r="C44" s="201"/>
      <c r="D44" s="202"/>
      <c r="E44" s="203" t="str">
        <f t="shared" si="5"/>
        <v/>
      </c>
      <c r="F44" s="723"/>
      <c r="G44" s="720" t="str">
        <f t="shared" si="3"/>
        <v/>
      </c>
      <c r="H44" s="205"/>
      <c r="I44" s="196" t="str">
        <f t="shared" si="4"/>
        <v/>
      </c>
      <c r="J44" s="199"/>
      <c r="K44" s="216" t="str">
        <f t="shared" si="0"/>
        <v/>
      </c>
      <c r="L44" s="207"/>
      <c r="M44" s="203" t="str">
        <f t="shared" si="1"/>
        <v/>
      </c>
      <c r="N44" s="662"/>
      <c r="O44" s="213" t="str">
        <f t="shared" si="6"/>
        <v/>
      </c>
      <c r="P44" s="208"/>
      <c r="Q44" s="3"/>
      <c r="R44" s="710"/>
      <c r="S44" s="710"/>
      <c r="T44" s="714"/>
      <c r="U44" s="714"/>
      <c r="V44" s="711"/>
      <c r="W44"/>
    </row>
    <row r="45" spans="1:23" ht="15" customHeight="1">
      <c r="A45" s="2">
        <v>40</v>
      </c>
      <c r="B45" s="707"/>
      <c r="C45" s="201"/>
      <c r="D45" s="202"/>
      <c r="E45" s="203" t="str">
        <f t="shared" si="5"/>
        <v/>
      </c>
      <c r="F45" s="723"/>
      <c r="G45" s="720" t="str">
        <f t="shared" si="3"/>
        <v/>
      </c>
      <c r="H45" s="205"/>
      <c r="I45" s="196" t="str">
        <f t="shared" si="4"/>
        <v/>
      </c>
      <c r="J45" s="199"/>
      <c r="K45" s="216" t="str">
        <f t="shared" si="0"/>
        <v/>
      </c>
      <c r="L45" s="207"/>
      <c r="M45" s="203" t="str">
        <f t="shared" si="1"/>
        <v/>
      </c>
      <c r="N45" s="662"/>
      <c r="O45" s="213" t="str">
        <f t="shared" si="6"/>
        <v/>
      </c>
      <c r="P45" s="208"/>
      <c r="Q45" s="3"/>
      <c r="R45" s="710"/>
      <c r="S45" s="710"/>
      <c r="T45" s="714"/>
      <c r="U45" s="714"/>
      <c r="V45" s="711"/>
      <c r="W45"/>
    </row>
    <row r="46" spans="1:23" ht="15" customHeight="1">
      <c r="A46" s="2">
        <v>41</v>
      </c>
      <c r="B46" s="707"/>
      <c r="C46" s="201"/>
      <c r="D46" s="202"/>
      <c r="E46" s="203" t="str">
        <f t="shared" si="5"/>
        <v/>
      </c>
      <c r="F46" s="723"/>
      <c r="G46" s="720" t="str">
        <f t="shared" si="3"/>
        <v/>
      </c>
      <c r="H46" s="205"/>
      <c r="I46" s="196" t="str">
        <f t="shared" si="4"/>
        <v/>
      </c>
      <c r="J46" s="199"/>
      <c r="K46" s="216" t="str">
        <f t="shared" si="0"/>
        <v/>
      </c>
      <c r="L46" s="207"/>
      <c r="M46" s="203" t="str">
        <f t="shared" si="1"/>
        <v/>
      </c>
      <c r="N46" s="662"/>
      <c r="O46" s="213" t="str">
        <f t="shared" si="6"/>
        <v/>
      </c>
      <c r="P46" s="208"/>
      <c r="Q46" s="3"/>
      <c r="R46" s="710"/>
      <c r="S46" s="710"/>
      <c r="T46" s="714"/>
      <c r="U46" s="714"/>
      <c r="V46" s="711"/>
      <c r="W46"/>
    </row>
    <row r="47" spans="1:23" ht="15" customHeight="1">
      <c r="A47" s="2">
        <v>42</v>
      </c>
      <c r="B47" s="707"/>
      <c r="C47" s="201"/>
      <c r="D47" s="202"/>
      <c r="E47" s="203" t="str">
        <f t="shared" si="5"/>
        <v/>
      </c>
      <c r="F47" s="723"/>
      <c r="G47" s="720" t="str">
        <f t="shared" si="3"/>
        <v/>
      </c>
      <c r="H47" s="205"/>
      <c r="I47" s="196" t="str">
        <f t="shared" si="4"/>
        <v/>
      </c>
      <c r="J47" s="199"/>
      <c r="K47" s="216" t="str">
        <f t="shared" si="0"/>
        <v/>
      </c>
      <c r="L47" s="207"/>
      <c r="M47" s="203" t="str">
        <f t="shared" si="1"/>
        <v/>
      </c>
      <c r="N47" s="662"/>
      <c r="O47" s="213" t="str">
        <f t="shared" si="6"/>
        <v/>
      </c>
      <c r="P47" s="208"/>
      <c r="Q47" s="3"/>
      <c r="R47" s="710"/>
      <c r="S47" s="710"/>
      <c r="T47" s="714"/>
      <c r="U47" s="714"/>
      <c r="V47" s="711"/>
      <c r="W47"/>
    </row>
    <row r="48" spans="1:23" ht="15" customHeight="1">
      <c r="A48" s="2">
        <v>43</v>
      </c>
      <c r="B48" s="707"/>
      <c r="C48" s="201"/>
      <c r="D48" s="202"/>
      <c r="E48" s="203" t="str">
        <f t="shared" si="5"/>
        <v/>
      </c>
      <c r="F48" s="723"/>
      <c r="G48" s="720" t="str">
        <f t="shared" si="3"/>
        <v/>
      </c>
      <c r="H48" s="205"/>
      <c r="I48" s="196" t="str">
        <f t="shared" si="4"/>
        <v/>
      </c>
      <c r="J48" s="199"/>
      <c r="K48" s="216" t="str">
        <f t="shared" si="0"/>
        <v/>
      </c>
      <c r="L48" s="207"/>
      <c r="M48" s="203" t="str">
        <f t="shared" si="1"/>
        <v/>
      </c>
      <c r="N48" s="662"/>
      <c r="O48" s="213" t="str">
        <f t="shared" si="6"/>
        <v/>
      </c>
      <c r="P48" s="208"/>
      <c r="Q48" s="3"/>
      <c r="R48" s="710"/>
      <c r="S48" s="710"/>
      <c r="T48" s="714"/>
      <c r="U48" s="714"/>
      <c r="V48" s="711"/>
      <c r="W48"/>
    </row>
    <row r="49" spans="1:23" ht="15" customHeight="1">
      <c r="A49" s="2">
        <v>44</v>
      </c>
      <c r="B49" s="707"/>
      <c r="C49" s="201"/>
      <c r="D49" s="202"/>
      <c r="E49" s="203" t="str">
        <f t="shared" si="5"/>
        <v/>
      </c>
      <c r="F49" s="723"/>
      <c r="G49" s="720" t="str">
        <f t="shared" si="3"/>
        <v/>
      </c>
      <c r="H49" s="205"/>
      <c r="I49" s="196" t="str">
        <f t="shared" si="4"/>
        <v/>
      </c>
      <c r="J49" s="199"/>
      <c r="K49" s="216" t="str">
        <f t="shared" si="0"/>
        <v/>
      </c>
      <c r="L49" s="207"/>
      <c r="M49" s="203" t="str">
        <f t="shared" si="1"/>
        <v/>
      </c>
      <c r="N49" s="662"/>
      <c r="O49" s="213" t="str">
        <f t="shared" si="6"/>
        <v/>
      </c>
      <c r="P49" s="208"/>
      <c r="Q49" s="3"/>
      <c r="R49" s="710"/>
      <c r="S49" s="710"/>
      <c r="T49" s="714"/>
      <c r="U49" s="714"/>
      <c r="V49" s="711"/>
      <c r="W49"/>
    </row>
    <row r="50" spans="1:23" ht="15" customHeight="1">
      <c r="A50" s="2">
        <v>45</v>
      </c>
      <c r="B50" s="707"/>
      <c r="C50" s="201"/>
      <c r="D50" s="202"/>
      <c r="E50" s="203" t="str">
        <f t="shared" si="5"/>
        <v/>
      </c>
      <c r="F50" s="723"/>
      <c r="G50" s="720" t="str">
        <f t="shared" si="3"/>
        <v/>
      </c>
      <c r="H50" s="205"/>
      <c r="I50" s="196" t="str">
        <f t="shared" si="4"/>
        <v/>
      </c>
      <c r="J50" s="199"/>
      <c r="K50" s="216" t="str">
        <f t="shared" si="0"/>
        <v/>
      </c>
      <c r="L50" s="207"/>
      <c r="M50" s="203" t="str">
        <f t="shared" si="1"/>
        <v/>
      </c>
      <c r="N50" s="662"/>
      <c r="O50" s="213" t="str">
        <f t="shared" si="6"/>
        <v/>
      </c>
      <c r="P50" s="208"/>
      <c r="Q50" s="3"/>
      <c r="R50" s="710"/>
      <c r="S50" s="710"/>
      <c r="T50" s="714"/>
      <c r="U50" s="714"/>
      <c r="V50" s="711"/>
      <c r="W50"/>
    </row>
    <row r="51" spans="1:23" ht="15" customHeight="1">
      <c r="A51" s="2">
        <v>46</v>
      </c>
      <c r="B51" s="707"/>
      <c r="C51" s="201"/>
      <c r="D51" s="202"/>
      <c r="E51" s="203" t="str">
        <f t="shared" si="5"/>
        <v/>
      </c>
      <c r="F51" s="723"/>
      <c r="G51" s="720" t="str">
        <f t="shared" si="3"/>
        <v/>
      </c>
      <c r="H51" s="205"/>
      <c r="I51" s="196" t="str">
        <f t="shared" si="4"/>
        <v/>
      </c>
      <c r="J51" s="199"/>
      <c r="K51" s="216" t="str">
        <f t="shared" si="0"/>
        <v/>
      </c>
      <c r="L51" s="207"/>
      <c r="M51" s="203" t="str">
        <f t="shared" si="1"/>
        <v/>
      </c>
      <c r="N51" s="662"/>
      <c r="O51" s="213" t="str">
        <f t="shared" si="6"/>
        <v/>
      </c>
      <c r="P51" s="208"/>
      <c r="Q51" s="3"/>
      <c r="R51" s="710"/>
      <c r="S51" s="710"/>
      <c r="T51" s="714"/>
      <c r="U51" s="714"/>
      <c r="V51" s="711"/>
      <c r="W51"/>
    </row>
    <row r="52" spans="1:23" ht="15" customHeight="1">
      <c r="A52" s="2">
        <v>47</v>
      </c>
      <c r="B52" s="707"/>
      <c r="C52" s="201"/>
      <c r="D52" s="202"/>
      <c r="E52" s="203" t="str">
        <f t="shared" si="5"/>
        <v/>
      </c>
      <c r="F52" s="723"/>
      <c r="G52" s="720" t="str">
        <f t="shared" si="3"/>
        <v/>
      </c>
      <c r="H52" s="205"/>
      <c r="I52" s="196" t="str">
        <f t="shared" si="4"/>
        <v/>
      </c>
      <c r="J52" s="199"/>
      <c r="K52" s="216" t="str">
        <f t="shared" si="0"/>
        <v/>
      </c>
      <c r="L52" s="207"/>
      <c r="M52" s="203" t="str">
        <f t="shared" si="1"/>
        <v/>
      </c>
      <c r="N52" s="662"/>
      <c r="O52" s="213" t="str">
        <f t="shared" si="6"/>
        <v/>
      </c>
      <c r="P52" s="208"/>
      <c r="Q52" s="3"/>
      <c r="R52" s="710"/>
      <c r="S52" s="710"/>
      <c r="T52" s="714"/>
      <c r="U52" s="714"/>
      <c r="V52" s="711"/>
      <c r="W52"/>
    </row>
    <row r="53" spans="1:23" ht="15" customHeight="1">
      <c r="A53" s="2">
        <v>48</v>
      </c>
      <c r="B53" s="707"/>
      <c r="C53" s="201"/>
      <c r="D53" s="202"/>
      <c r="E53" s="203" t="str">
        <f t="shared" si="5"/>
        <v/>
      </c>
      <c r="F53" s="723"/>
      <c r="G53" s="720" t="str">
        <f t="shared" si="3"/>
        <v/>
      </c>
      <c r="H53" s="205"/>
      <c r="I53" s="196" t="str">
        <f t="shared" si="4"/>
        <v/>
      </c>
      <c r="J53" s="199"/>
      <c r="K53" s="216" t="str">
        <f t="shared" si="0"/>
        <v/>
      </c>
      <c r="L53" s="207"/>
      <c r="M53" s="203" t="str">
        <f t="shared" si="1"/>
        <v/>
      </c>
      <c r="N53" s="662"/>
      <c r="O53" s="213" t="str">
        <f t="shared" si="6"/>
        <v/>
      </c>
      <c r="P53" s="208"/>
      <c r="Q53" s="3"/>
      <c r="R53" s="710"/>
      <c r="S53" s="710"/>
      <c r="T53" s="714"/>
      <c r="U53" s="714"/>
      <c r="V53" s="711"/>
      <c r="W53"/>
    </row>
    <row r="54" spans="1:23" ht="15" customHeight="1">
      <c r="A54" s="2">
        <v>49</v>
      </c>
      <c r="B54" s="707"/>
      <c r="C54" s="201"/>
      <c r="D54" s="202"/>
      <c r="E54" s="203" t="str">
        <f t="shared" si="5"/>
        <v/>
      </c>
      <c r="F54" s="723"/>
      <c r="G54" s="720" t="str">
        <f t="shared" si="3"/>
        <v/>
      </c>
      <c r="H54" s="205"/>
      <c r="I54" s="196" t="str">
        <f t="shared" si="4"/>
        <v/>
      </c>
      <c r="J54" s="199"/>
      <c r="K54" s="216" t="str">
        <f t="shared" si="0"/>
        <v/>
      </c>
      <c r="L54" s="207"/>
      <c r="M54" s="203" t="str">
        <f t="shared" si="1"/>
        <v/>
      </c>
      <c r="N54" s="662"/>
      <c r="O54" s="213" t="str">
        <f t="shared" si="6"/>
        <v/>
      </c>
      <c r="P54" s="208"/>
      <c r="Q54" s="3"/>
      <c r="R54" s="710"/>
      <c r="S54" s="710"/>
      <c r="T54" s="714"/>
      <c r="U54" s="714"/>
      <c r="V54" s="711"/>
      <c r="W54"/>
    </row>
    <row r="55" spans="1:23" ht="15" customHeight="1">
      <c r="A55" s="2">
        <v>50</v>
      </c>
      <c r="B55" s="707"/>
      <c r="C55" s="201"/>
      <c r="D55" s="202"/>
      <c r="E55" s="203" t="str">
        <f t="shared" si="5"/>
        <v/>
      </c>
      <c r="F55" s="723"/>
      <c r="G55" s="720" t="str">
        <f t="shared" si="3"/>
        <v/>
      </c>
      <c r="H55" s="205"/>
      <c r="I55" s="196" t="str">
        <f t="shared" si="4"/>
        <v/>
      </c>
      <c r="J55" s="199"/>
      <c r="K55" s="216" t="str">
        <f t="shared" si="0"/>
        <v/>
      </c>
      <c r="L55" s="207"/>
      <c r="M55" s="203" t="str">
        <f t="shared" si="1"/>
        <v/>
      </c>
      <c r="N55" s="662"/>
      <c r="O55" s="213" t="str">
        <f t="shared" si="6"/>
        <v/>
      </c>
      <c r="P55" s="208"/>
      <c r="Q55" s="3"/>
      <c r="R55" s="710"/>
      <c r="S55" s="710"/>
      <c r="T55" s="714"/>
      <c r="U55" s="714"/>
      <c r="V55" s="711"/>
      <c r="W55"/>
    </row>
    <row r="56" spans="1:23" ht="15" customHeight="1">
      <c r="A56" s="2">
        <v>51</v>
      </c>
      <c r="B56" s="707"/>
      <c r="C56" s="201"/>
      <c r="D56" s="202"/>
      <c r="E56" s="203" t="str">
        <f t="shared" si="5"/>
        <v/>
      </c>
      <c r="F56" s="723"/>
      <c r="G56" s="720" t="str">
        <f t="shared" si="3"/>
        <v/>
      </c>
      <c r="H56" s="205"/>
      <c r="I56" s="196" t="str">
        <f t="shared" si="4"/>
        <v/>
      </c>
      <c r="J56" s="199"/>
      <c r="K56" s="216" t="str">
        <f t="shared" si="0"/>
        <v/>
      </c>
      <c r="L56" s="207"/>
      <c r="M56" s="203" t="str">
        <f t="shared" si="1"/>
        <v/>
      </c>
      <c r="N56" s="662"/>
      <c r="O56" s="213" t="str">
        <f t="shared" si="6"/>
        <v/>
      </c>
      <c r="P56" s="208"/>
      <c r="Q56" s="3"/>
      <c r="R56" s="710"/>
      <c r="S56" s="710"/>
      <c r="T56" s="714"/>
      <c r="U56" s="714"/>
      <c r="V56" s="711"/>
      <c r="W56"/>
    </row>
    <row r="57" spans="1:23" ht="15" customHeight="1">
      <c r="A57" s="2">
        <v>52</v>
      </c>
      <c r="B57" s="707"/>
      <c r="C57" s="201"/>
      <c r="D57" s="202"/>
      <c r="E57" s="203" t="str">
        <f t="shared" si="5"/>
        <v/>
      </c>
      <c r="F57" s="723"/>
      <c r="G57" s="720" t="str">
        <f t="shared" si="3"/>
        <v/>
      </c>
      <c r="H57" s="205"/>
      <c r="I57" s="196" t="str">
        <f t="shared" si="4"/>
        <v/>
      </c>
      <c r="J57" s="199"/>
      <c r="K57" s="216" t="str">
        <f t="shared" si="0"/>
        <v/>
      </c>
      <c r="L57" s="207"/>
      <c r="M57" s="203" t="str">
        <f t="shared" si="1"/>
        <v/>
      </c>
      <c r="N57" s="662"/>
      <c r="O57" s="213" t="str">
        <f t="shared" si="6"/>
        <v/>
      </c>
      <c r="P57" s="208"/>
      <c r="Q57" s="3"/>
      <c r="R57" s="710"/>
      <c r="S57" s="710"/>
      <c r="T57" s="714"/>
      <c r="U57" s="714"/>
      <c r="V57" s="711"/>
      <c r="W57"/>
    </row>
    <row r="58" spans="1:23" ht="15" customHeight="1">
      <c r="A58" s="2">
        <v>53</v>
      </c>
      <c r="B58" s="707"/>
      <c r="C58" s="201"/>
      <c r="D58" s="202"/>
      <c r="E58" s="203" t="str">
        <f t="shared" si="5"/>
        <v/>
      </c>
      <c r="F58" s="723"/>
      <c r="G58" s="720" t="str">
        <f t="shared" si="3"/>
        <v/>
      </c>
      <c r="H58" s="205"/>
      <c r="I58" s="196" t="str">
        <f t="shared" si="4"/>
        <v/>
      </c>
      <c r="J58" s="199"/>
      <c r="K58" s="216" t="str">
        <f t="shared" si="0"/>
        <v/>
      </c>
      <c r="L58" s="207"/>
      <c r="M58" s="203" t="str">
        <f t="shared" si="1"/>
        <v/>
      </c>
      <c r="N58" s="662"/>
      <c r="O58" s="213" t="str">
        <f t="shared" si="6"/>
        <v/>
      </c>
      <c r="P58" s="208"/>
      <c r="Q58" s="3"/>
      <c r="R58" s="710"/>
      <c r="S58" s="710"/>
      <c r="T58" s="714"/>
      <c r="U58" s="714"/>
      <c r="V58" s="711"/>
      <c r="W58"/>
    </row>
    <row r="59" spans="1:23" ht="15" customHeight="1">
      <c r="A59" s="2">
        <v>54</v>
      </c>
      <c r="B59" s="707"/>
      <c r="C59" s="201"/>
      <c r="D59" s="202"/>
      <c r="E59" s="203" t="str">
        <f t="shared" si="5"/>
        <v/>
      </c>
      <c r="F59" s="723"/>
      <c r="G59" s="720" t="str">
        <f t="shared" si="3"/>
        <v/>
      </c>
      <c r="H59" s="205"/>
      <c r="I59" s="196" t="str">
        <f t="shared" si="4"/>
        <v/>
      </c>
      <c r="J59" s="199"/>
      <c r="K59" s="216" t="str">
        <f t="shared" si="0"/>
        <v/>
      </c>
      <c r="L59" s="207"/>
      <c r="M59" s="203" t="str">
        <f t="shared" si="1"/>
        <v/>
      </c>
      <c r="N59" s="662"/>
      <c r="O59" s="213" t="str">
        <f t="shared" si="6"/>
        <v/>
      </c>
      <c r="P59" s="208"/>
      <c r="Q59" s="3"/>
      <c r="R59" s="710"/>
      <c r="S59" s="710"/>
      <c r="T59" s="714"/>
      <c r="U59" s="714"/>
      <c r="V59" s="711"/>
      <c r="W59"/>
    </row>
    <row r="60" spans="1:23" ht="15" customHeight="1">
      <c r="A60" s="2">
        <v>55</v>
      </c>
      <c r="B60" s="707"/>
      <c r="C60" s="201"/>
      <c r="D60" s="202"/>
      <c r="E60" s="203" t="str">
        <f t="shared" si="5"/>
        <v/>
      </c>
      <c r="F60" s="723"/>
      <c r="G60" s="720" t="str">
        <f t="shared" si="3"/>
        <v/>
      </c>
      <c r="H60" s="205"/>
      <c r="I60" s="196" t="str">
        <f t="shared" si="4"/>
        <v/>
      </c>
      <c r="J60" s="199"/>
      <c r="K60" s="216" t="str">
        <f t="shared" si="0"/>
        <v/>
      </c>
      <c r="L60" s="207"/>
      <c r="M60" s="203" t="str">
        <f t="shared" si="1"/>
        <v/>
      </c>
      <c r="N60" s="662"/>
      <c r="O60" s="213" t="str">
        <f t="shared" si="6"/>
        <v/>
      </c>
      <c r="P60" s="208"/>
      <c r="Q60" s="3"/>
      <c r="R60" s="710"/>
      <c r="S60" s="710"/>
      <c r="T60" s="714"/>
      <c r="U60" s="714"/>
      <c r="V60" s="711"/>
      <c r="W60"/>
    </row>
    <row r="61" spans="1:23" ht="15" customHeight="1">
      <c r="A61" s="2">
        <v>56</v>
      </c>
      <c r="B61" s="707"/>
      <c r="C61" s="201"/>
      <c r="D61" s="202"/>
      <c r="E61" s="203" t="str">
        <f t="shared" si="5"/>
        <v/>
      </c>
      <c r="F61" s="723"/>
      <c r="G61" s="720" t="str">
        <f t="shared" si="3"/>
        <v/>
      </c>
      <c r="H61" s="205"/>
      <c r="I61" s="196" t="str">
        <f t="shared" si="4"/>
        <v/>
      </c>
      <c r="J61" s="199"/>
      <c r="K61" s="216" t="str">
        <f t="shared" si="0"/>
        <v/>
      </c>
      <c r="L61" s="207"/>
      <c r="M61" s="203" t="str">
        <f t="shared" si="1"/>
        <v/>
      </c>
      <c r="N61" s="662"/>
      <c r="O61" s="213" t="str">
        <f t="shared" si="6"/>
        <v/>
      </c>
      <c r="P61" s="208"/>
      <c r="Q61" s="3"/>
      <c r="R61" s="710"/>
      <c r="S61" s="710"/>
      <c r="T61" s="714"/>
      <c r="U61" s="714"/>
      <c r="V61" s="711"/>
      <c r="W61"/>
    </row>
    <row r="62" spans="1:23" ht="15" customHeight="1">
      <c r="A62" s="2">
        <v>57</v>
      </c>
      <c r="B62" s="707"/>
      <c r="C62" s="201"/>
      <c r="D62" s="202"/>
      <c r="E62" s="203" t="str">
        <f t="shared" si="5"/>
        <v/>
      </c>
      <c r="F62" s="723"/>
      <c r="G62" s="720" t="str">
        <f t="shared" si="3"/>
        <v/>
      </c>
      <c r="H62" s="205"/>
      <c r="I62" s="196" t="str">
        <f t="shared" si="4"/>
        <v/>
      </c>
      <c r="J62" s="199"/>
      <c r="K62" s="216" t="str">
        <f t="shared" si="0"/>
        <v/>
      </c>
      <c r="L62" s="207"/>
      <c r="M62" s="203" t="str">
        <f t="shared" si="1"/>
        <v/>
      </c>
      <c r="N62" s="662"/>
      <c r="O62" s="213" t="str">
        <f t="shared" si="6"/>
        <v/>
      </c>
      <c r="P62" s="208"/>
      <c r="Q62" s="3"/>
      <c r="R62" s="710"/>
      <c r="S62" s="710"/>
      <c r="T62" s="714"/>
      <c r="U62" s="714"/>
      <c r="V62" s="711"/>
      <c r="W62"/>
    </row>
    <row r="63" spans="1:23" ht="15" customHeight="1">
      <c r="A63" s="2">
        <v>58</v>
      </c>
      <c r="B63" s="707"/>
      <c r="C63" s="201"/>
      <c r="D63" s="202"/>
      <c r="E63" s="203" t="str">
        <f t="shared" si="5"/>
        <v/>
      </c>
      <c r="F63" s="723"/>
      <c r="G63" s="720" t="str">
        <f t="shared" si="3"/>
        <v/>
      </c>
      <c r="H63" s="205"/>
      <c r="I63" s="196" t="str">
        <f t="shared" si="4"/>
        <v/>
      </c>
      <c r="J63" s="199"/>
      <c r="K63" s="216" t="str">
        <f t="shared" si="0"/>
        <v/>
      </c>
      <c r="L63" s="207"/>
      <c r="M63" s="203" t="str">
        <f t="shared" si="1"/>
        <v/>
      </c>
      <c r="N63" s="662"/>
      <c r="O63" s="213" t="str">
        <f t="shared" si="6"/>
        <v/>
      </c>
      <c r="P63" s="208"/>
      <c r="Q63" s="3"/>
      <c r="R63" s="710"/>
      <c r="S63" s="710"/>
      <c r="T63" s="714"/>
      <c r="U63" s="714"/>
      <c r="V63" s="711"/>
      <c r="W63"/>
    </row>
    <row r="64" spans="1:23" ht="15" customHeight="1">
      <c r="A64" s="2">
        <v>59</v>
      </c>
      <c r="B64" s="707"/>
      <c r="C64" s="201"/>
      <c r="D64" s="202"/>
      <c r="E64" s="203" t="str">
        <f t="shared" si="5"/>
        <v/>
      </c>
      <c r="F64" s="723"/>
      <c r="G64" s="720" t="str">
        <f t="shared" si="3"/>
        <v/>
      </c>
      <c r="H64" s="205"/>
      <c r="I64" s="196" t="str">
        <f t="shared" si="4"/>
        <v/>
      </c>
      <c r="J64" s="199"/>
      <c r="K64" s="216" t="str">
        <f t="shared" si="0"/>
        <v/>
      </c>
      <c r="L64" s="207"/>
      <c r="M64" s="203" t="str">
        <f t="shared" si="1"/>
        <v/>
      </c>
      <c r="N64" s="662"/>
      <c r="O64" s="213" t="str">
        <f t="shared" si="6"/>
        <v/>
      </c>
      <c r="P64" s="208"/>
      <c r="Q64" s="3"/>
      <c r="R64" s="710"/>
      <c r="S64" s="710"/>
      <c r="T64" s="714"/>
      <c r="U64" s="714"/>
      <c r="V64" s="711"/>
      <c r="W64"/>
    </row>
    <row r="65" spans="1:23" ht="15" customHeight="1" thickBot="1">
      <c r="A65" s="2">
        <v>60</v>
      </c>
      <c r="B65" s="707"/>
      <c r="C65" s="708"/>
      <c r="D65" s="217"/>
      <c r="E65" s="219" t="str">
        <f t="shared" si="5"/>
        <v/>
      </c>
      <c r="F65" s="724"/>
      <c r="G65" s="721" t="str">
        <f t="shared" si="3"/>
        <v/>
      </c>
      <c r="H65" s="235"/>
      <c r="I65" s="221" t="str">
        <f t="shared" si="4"/>
        <v/>
      </c>
      <c r="J65" s="222"/>
      <c r="K65" s="223" t="str">
        <f t="shared" si="0"/>
        <v/>
      </c>
      <c r="L65" s="236"/>
      <c r="M65" s="219" t="str">
        <f t="shared" si="1"/>
        <v/>
      </c>
      <c r="N65" s="663"/>
      <c r="O65" s="225" t="str">
        <f t="shared" si="6"/>
        <v/>
      </c>
      <c r="P65" s="226"/>
      <c r="Q65" s="3"/>
      <c r="R65" s="710"/>
      <c r="S65" s="710"/>
      <c r="T65" s="714"/>
      <c r="U65" s="714"/>
      <c r="V65" s="711"/>
      <c r="W65"/>
    </row>
    <row r="66" spans="1:23">
      <c r="A66" s="2"/>
      <c r="B66" s="2"/>
      <c r="C66" s="2"/>
      <c r="D66" s="2"/>
      <c r="E66" s="2"/>
      <c r="F66" s="2"/>
      <c r="G66" s="2"/>
      <c r="H66" s="2"/>
      <c r="I66" s="19"/>
      <c r="J66" s="2"/>
      <c r="K66" s="2"/>
      <c r="L66" s="2"/>
      <c r="M66" s="2"/>
      <c r="N66" s="182"/>
      <c r="O66" s="3"/>
      <c r="P66" s="3"/>
      <c r="Q66" s="3"/>
      <c r="R66" s="710"/>
      <c r="S66" s="710"/>
      <c r="T66" s="714"/>
      <c r="U66" s="714"/>
      <c r="V66" s="711"/>
      <c r="W66"/>
    </row>
    <row r="67" spans="1:23">
      <c r="A67" s="2"/>
      <c r="B67" s="2"/>
      <c r="C67" s="2"/>
      <c r="D67" s="2"/>
      <c r="E67" s="2"/>
      <c r="F67" s="2"/>
      <c r="G67" s="2"/>
      <c r="H67" s="2"/>
      <c r="I67" s="19"/>
      <c r="J67" s="2"/>
      <c r="K67" s="2"/>
      <c r="L67" s="2"/>
      <c r="M67" s="2"/>
      <c r="N67" s="182"/>
      <c r="O67" s="3"/>
      <c r="P67" s="3"/>
      <c r="Q67" s="3"/>
      <c r="R67" s="710"/>
      <c r="S67" s="710"/>
      <c r="T67" s="714"/>
      <c r="U67" s="714"/>
      <c r="V67" s="711"/>
      <c r="W67"/>
    </row>
    <row r="68" spans="1:23">
      <c r="A68" s="2"/>
      <c r="B68" s="2"/>
      <c r="C68" s="2"/>
      <c r="D68" s="2"/>
      <c r="E68" s="2"/>
      <c r="F68" s="2"/>
      <c r="G68" s="2"/>
      <c r="H68" s="2"/>
      <c r="I68" s="19"/>
      <c r="J68" s="2"/>
      <c r="K68" s="2"/>
      <c r="L68" s="2"/>
      <c r="M68" s="2"/>
      <c r="N68" s="182"/>
      <c r="O68" s="3"/>
      <c r="P68" s="3"/>
      <c r="Q68" s="3"/>
      <c r="R68" s="227"/>
      <c r="S68" s="227"/>
      <c r="T68" s="714"/>
      <c r="U68" s="714"/>
      <c r="V68" s="711"/>
      <c r="W68"/>
    </row>
    <row r="69" spans="1:23">
      <c r="O69" s="130"/>
      <c r="P69" s="130"/>
      <c r="Q69" s="130"/>
      <c r="R69" s="228"/>
      <c r="S69" s="228"/>
      <c r="T69" s="715"/>
      <c r="U69" s="715"/>
      <c r="V69" s="716"/>
      <c r="W69"/>
    </row>
    <row r="70" spans="1:23">
      <c r="O70" s="130"/>
      <c r="P70" s="130"/>
      <c r="Q70" s="130"/>
      <c r="R70" s="228"/>
      <c r="S70" s="228"/>
      <c r="T70" s="715"/>
      <c r="U70" s="715"/>
      <c r="V70" s="716"/>
      <c r="W70"/>
    </row>
    <row r="71" spans="1:23">
      <c r="O71" s="130"/>
      <c r="P71" s="130"/>
      <c r="Q71" s="130"/>
      <c r="R71" s="228"/>
      <c r="S71" s="228"/>
      <c r="T71" s="715"/>
      <c r="U71" s="715"/>
      <c r="V71" s="716"/>
      <c r="W71"/>
    </row>
    <row r="72" spans="1:23">
      <c r="O72" s="130"/>
      <c r="P72" s="130"/>
      <c r="Q72" s="130"/>
      <c r="R72" s="228"/>
      <c r="S72" s="228"/>
      <c r="T72" s="715"/>
      <c r="U72" s="715"/>
      <c r="V72" s="716"/>
      <c r="W72"/>
    </row>
    <row r="73" spans="1:23">
      <c r="O73" s="130"/>
      <c r="P73" s="130"/>
      <c r="Q73" s="130"/>
      <c r="R73" s="228"/>
      <c r="S73" s="228"/>
      <c r="T73" s="715"/>
      <c r="U73" s="715"/>
      <c r="V73" s="716"/>
      <c r="W73"/>
    </row>
    <row r="74" spans="1:23">
      <c r="O74" s="130"/>
      <c r="P74" s="130"/>
      <c r="Q74" s="130"/>
      <c r="R74" s="228"/>
      <c r="S74" s="228"/>
      <c r="T74" s="715"/>
      <c r="U74" s="715"/>
      <c r="V74" s="716"/>
      <c r="W74"/>
    </row>
    <row r="75" spans="1:23">
      <c r="O75" s="130"/>
      <c r="P75" s="130"/>
      <c r="Q75" s="130"/>
      <c r="R75" s="228"/>
      <c r="S75" s="228"/>
      <c r="T75" s="715"/>
      <c r="U75" s="715"/>
      <c r="V75" s="716"/>
      <c r="W75"/>
    </row>
    <row r="76" spans="1:23">
      <c r="O76" s="130"/>
      <c r="P76" s="130"/>
      <c r="Q76" s="130"/>
      <c r="R76" s="228"/>
      <c r="S76" s="228"/>
      <c r="T76" s="717"/>
      <c r="U76" s="717"/>
      <c r="V76" s="716"/>
      <c r="W76"/>
    </row>
    <row r="77" spans="1:23">
      <c r="O77" s="130"/>
      <c r="P77" s="130"/>
      <c r="Q77" s="130"/>
      <c r="R77" s="228"/>
      <c r="S77" s="228"/>
      <c r="T77" s="715"/>
      <c r="U77" s="715"/>
      <c r="V77" s="716"/>
      <c r="W77"/>
    </row>
    <row r="78" spans="1:23">
      <c r="O78" s="130"/>
      <c r="P78" s="130"/>
      <c r="Q78" s="130"/>
      <c r="R78" s="228"/>
      <c r="S78" s="228"/>
      <c r="T78" s="715"/>
      <c r="U78" s="715"/>
      <c r="V78" s="716"/>
      <c r="W78"/>
    </row>
    <row r="79" spans="1:23">
      <c r="O79" s="130"/>
      <c r="P79" s="130"/>
      <c r="Q79" s="130"/>
      <c r="R79" s="228"/>
      <c r="S79" s="228"/>
      <c r="T79" s="715"/>
      <c r="U79" s="715"/>
      <c r="V79" s="716"/>
      <c r="W79"/>
    </row>
    <row r="80" spans="1:23">
      <c r="O80" s="130"/>
      <c r="P80" s="130"/>
      <c r="Q80" s="130"/>
      <c r="R80" s="228"/>
      <c r="S80" s="228"/>
      <c r="T80" s="715"/>
      <c r="U80" s="715"/>
      <c r="V80" s="716"/>
      <c r="W80"/>
    </row>
    <row r="81" spans="15:23">
      <c r="O81" s="130"/>
      <c r="P81" s="130"/>
      <c r="Q81" s="130"/>
      <c r="R81" s="228"/>
      <c r="S81" s="228"/>
      <c r="T81" s="715"/>
      <c r="U81" s="715"/>
      <c r="V81" s="716"/>
      <c r="W81"/>
    </row>
    <row r="82" spans="15:23">
      <c r="O82" s="130"/>
      <c r="P82" s="130"/>
      <c r="Q82" s="130"/>
      <c r="R82" s="228"/>
      <c r="S82" s="228"/>
      <c r="T82" s="715"/>
      <c r="U82" s="715"/>
      <c r="V82" s="716"/>
      <c r="W82"/>
    </row>
    <row r="83" spans="15:23">
      <c r="O83" s="130"/>
      <c r="P83" s="130"/>
      <c r="Q83" s="130"/>
      <c r="R83" s="228"/>
      <c r="S83" s="228"/>
      <c r="T83" s="715"/>
      <c r="U83" s="715"/>
      <c r="V83" s="716"/>
      <c r="W83"/>
    </row>
    <row r="84" spans="15:23">
      <c r="O84" s="130"/>
      <c r="P84" s="130"/>
      <c r="Q84" s="130"/>
      <c r="R84" s="228"/>
      <c r="S84" s="228"/>
      <c r="T84" s="715"/>
      <c r="U84" s="715"/>
      <c r="V84" s="716"/>
      <c r="W84"/>
    </row>
    <row r="85" spans="15:23">
      <c r="O85" s="130"/>
      <c r="P85" s="130"/>
      <c r="Q85" s="130"/>
      <c r="R85" s="228"/>
      <c r="S85" s="228"/>
      <c r="T85" s="715"/>
      <c r="U85" s="715"/>
      <c r="V85" s="716"/>
      <c r="W85"/>
    </row>
    <row r="86" spans="15:23">
      <c r="O86" s="130"/>
      <c r="P86" s="130"/>
      <c r="Q86" s="130"/>
      <c r="R86" s="228"/>
      <c r="S86" s="228"/>
      <c r="T86" s="715"/>
      <c r="U86" s="715"/>
      <c r="V86" s="716"/>
      <c r="W86"/>
    </row>
    <row r="87" spans="15:23">
      <c r="O87" s="130"/>
      <c r="P87" s="130"/>
      <c r="Q87" s="130"/>
      <c r="R87" s="228"/>
      <c r="S87" s="228"/>
      <c r="T87" s="715"/>
      <c r="U87" s="715"/>
      <c r="V87" s="716"/>
      <c r="W87"/>
    </row>
    <row r="88" spans="15:23">
      <c r="O88" s="130"/>
      <c r="P88" s="130"/>
      <c r="Q88" s="130"/>
      <c r="R88" s="228"/>
      <c r="S88" s="228"/>
      <c r="T88" s="715"/>
      <c r="U88" s="715"/>
      <c r="V88" s="716"/>
      <c r="W88"/>
    </row>
    <row r="89" spans="15:23">
      <c r="O89" s="130"/>
      <c r="P89" s="130"/>
      <c r="Q89" s="130"/>
      <c r="R89" s="228"/>
      <c r="S89" s="228"/>
      <c r="T89" s="715"/>
      <c r="U89" s="715"/>
      <c r="V89" s="716"/>
      <c r="W89"/>
    </row>
    <row r="90" spans="15:23">
      <c r="O90" s="130"/>
      <c r="P90" s="130"/>
      <c r="Q90" s="130"/>
      <c r="R90" s="228"/>
      <c r="S90" s="228"/>
      <c r="T90" s="715"/>
      <c r="U90" s="715"/>
      <c r="V90" s="716"/>
      <c r="W90"/>
    </row>
    <row r="91" spans="15:23">
      <c r="O91" s="130"/>
      <c r="P91" s="130"/>
      <c r="Q91" s="130"/>
      <c r="R91" s="228"/>
      <c r="S91" s="228"/>
      <c r="T91" s="715"/>
      <c r="U91" s="715"/>
      <c r="V91" s="716"/>
      <c r="W91"/>
    </row>
    <row r="92" spans="15:23">
      <c r="O92" s="130"/>
      <c r="P92" s="130"/>
      <c r="Q92" s="130"/>
      <c r="R92" s="228"/>
      <c r="S92" s="228"/>
      <c r="T92" s="715"/>
      <c r="U92" s="715"/>
      <c r="V92" s="716"/>
      <c r="W92"/>
    </row>
    <row r="93" spans="15:23">
      <c r="O93" s="130"/>
      <c r="P93" s="130"/>
      <c r="Q93" s="130"/>
      <c r="R93" s="228"/>
      <c r="S93" s="228"/>
      <c r="T93" s="715"/>
      <c r="U93" s="715"/>
      <c r="V93" s="716"/>
      <c r="W93"/>
    </row>
    <row r="94" spans="15:23">
      <c r="O94" s="130"/>
      <c r="P94" s="130"/>
      <c r="Q94" s="130"/>
      <c r="R94" s="228"/>
      <c r="S94" s="228"/>
      <c r="T94" s="715"/>
      <c r="U94" s="715"/>
      <c r="V94" s="716"/>
      <c r="W94"/>
    </row>
    <row r="95" spans="15:23">
      <c r="O95" s="130"/>
      <c r="P95" s="130"/>
      <c r="Q95" s="130"/>
      <c r="R95" s="228"/>
      <c r="S95" s="228"/>
      <c r="T95" s="715"/>
      <c r="U95" s="715"/>
      <c r="V95" s="716"/>
      <c r="W95"/>
    </row>
    <row r="96" spans="15:23">
      <c r="O96" s="130"/>
      <c r="P96" s="130"/>
      <c r="Q96" s="130"/>
      <c r="R96" s="228"/>
      <c r="S96" s="228"/>
      <c r="T96" s="715"/>
      <c r="U96" s="715"/>
      <c r="V96" s="716"/>
      <c r="W96"/>
    </row>
    <row r="97" spans="14:23">
      <c r="O97" s="130"/>
      <c r="P97" s="130"/>
      <c r="Q97" s="130"/>
      <c r="R97" s="228"/>
      <c r="S97" s="228"/>
      <c r="T97" s="715"/>
      <c r="U97" s="715"/>
      <c r="V97" s="716"/>
      <c r="W97"/>
    </row>
    <row r="98" spans="14:23">
      <c r="O98" s="130"/>
      <c r="P98" s="130"/>
      <c r="Q98" s="130"/>
      <c r="R98" s="228"/>
      <c r="S98" s="228"/>
      <c r="T98" s="715"/>
      <c r="U98" s="715"/>
      <c r="V98" s="716"/>
      <c r="W98"/>
    </row>
    <row r="99" spans="14:23">
      <c r="R99" s="228"/>
      <c r="S99" s="228"/>
      <c r="V99" s="716"/>
      <c r="W99"/>
    </row>
    <row r="100" spans="14:23">
      <c r="R100" s="228"/>
      <c r="S100" s="228"/>
      <c r="V100" s="716"/>
      <c r="W100"/>
    </row>
    <row r="101" spans="14:23">
      <c r="R101" s="228"/>
      <c r="S101" s="228"/>
      <c r="V101" s="716"/>
      <c r="W101"/>
    </row>
    <row r="102" spans="14:23">
      <c r="R102" s="228"/>
      <c r="S102" s="228"/>
      <c r="V102" s="716"/>
      <c r="W102"/>
    </row>
    <row r="103" spans="14:23">
      <c r="N103" s="8"/>
      <c r="O103"/>
      <c r="P103"/>
      <c r="Q103"/>
      <c r="R103" s="228"/>
      <c r="S103" s="228"/>
      <c r="V103" s="716"/>
      <c r="W103"/>
    </row>
    <row r="104" spans="14:23">
      <c r="N104" s="8"/>
      <c r="O104"/>
      <c r="P104"/>
      <c r="Q104"/>
      <c r="R104" s="228"/>
      <c r="S104" s="228"/>
      <c r="V104" s="716"/>
      <c r="W104"/>
    </row>
    <row r="105" spans="14:23">
      <c r="N105" s="8"/>
      <c r="O105"/>
      <c r="P105"/>
      <c r="Q105"/>
      <c r="R105" s="228"/>
      <c r="S105" s="228"/>
      <c r="V105" s="716"/>
      <c r="W105"/>
    </row>
    <row r="106" spans="14:23">
      <c r="N106" s="8"/>
      <c r="O106"/>
      <c r="P106"/>
      <c r="Q106"/>
      <c r="R106" s="228"/>
      <c r="S106" s="228"/>
      <c r="V106" s="716"/>
      <c r="W106"/>
    </row>
    <row r="107" spans="14:23">
      <c r="N107" s="8"/>
      <c r="O107"/>
      <c r="P107"/>
      <c r="Q107"/>
      <c r="R107" s="228"/>
      <c r="S107" s="228"/>
      <c r="V107" s="716"/>
      <c r="W107"/>
    </row>
    <row r="108" spans="14:23">
      <c r="N108" s="8"/>
      <c r="O108"/>
      <c r="P108"/>
      <c r="Q108"/>
      <c r="R108" s="232"/>
      <c r="S108" s="232"/>
      <c r="V108" s="716"/>
      <c r="W108"/>
    </row>
    <row r="109" spans="14:23">
      <c r="N109" s="8"/>
      <c r="O109"/>
      <c r="P109"/>
      <c r="Q109"/>
      <c r="R109" s="232"/>
      <c r="S109" s="232"/>
      <c r="V109" s="716"/>
      <c r="W109"/>
    </row>
    <row r="110" spans="14:23">
      <c r="N110" s="8"/>
      <c r="O110"/>
      <c r="P110"/>
      <c r="Q110"/>
      <c r="R110" s="232"/>
      <c r="S110" s="232"/>
      <c r="V110" s="716"/>
      <c r="W110"/>
    </row>
    <row r="111" spans="14:23">
      <c r="N111" s="8"/>
      <c r="O111"/>
      <c r="P111"/>
      <c r="Q111"/>
      <c r="R111" s="232"/>
      <c r="S111" s="232"/>
      <c r="V111" s="716"/>
      <c r="W111"/>
    </row>
    <row r="112" spans="14:23">
      <c r="N112" s="8"/>
      <c r="O112"/>
      <c r="P112"/>
      <c r="Q112"/>
      <c r="R112" s="232"/>
      <c r="S112" s="232"/>
      <c r="V112" s="716"/>
      <c r="W112"/>
    </row>
    <row r="113" spans="14:23">
      <c r="N113" s="8"/>
      <c r="O113"/>
      <c r="P113"/>
      <c r="Q113"/>
      <c r="R113" s="232"/>
      <c r="S113" s="232"/>
      <c r="V113" s="716"/>
      <c r="W113"/>
    </row>
    <row r="114" spans="14:23">
      <c r="V114" s="718"/>
    </row>
    <row r="115" spans="14:23">
      <c r="V115" s="718"/>
    </row>
    <row r="116" spans="14:23">
      <c r="V116" s="718"/>
    </row>
    <row r="117" spans="14:23">
      <c r="V117" s="718"/>
    </row>
    <row r="118" spans="14:23">
      <c r="V118" s="718"/>
    </row>
    <row r="119" spans="14:23">
      <c r="V119" s="718"/>
    </row>
    <row r="120" spans="14:23">
      <c r="V120" s="718"/>
    </row>
    <row r="121" spans="14:23">
      <c r="V121" s="718"/>
    </row>
    <row r="122" spans="14:23">
      <c r="V122" s="718"/>
    </row>
    <row r="123" spans="14:23">
      <c r="T123" s="719"/>
      <c r="U123" s="719"/>
      <c r="V123" s="718"/>
    </row>
    <row r="124" spans="14:23">
      <c r="V124" s="718"/>
    </row>
    <row r="125" spans="14:23">
      <c r="V125" s="718"/>
    </row>
    <row r="126" spans="14:23">
      <c r="T126" s="715"/>
      <c r="U126" s="715"/>
      <c r="V126" s="718"/>
    </row>
    <row r="127" spans="14:23">
      <c r="T127" s="715"/>
      <c r="U127" s="715"/>
      <c r="V127" s="718"/>
    </row>
    <row r="128" spans="14:23">
      <c r="T128" s="715"/>
      <c r="U128" s="715"/>
      <c r="V128" s="718"/>
    </row>
    <row r="129" spans="20:22">
      <c r="T129" s="715"/>
      <c r="U129" s="715"/>
      <c r="V129" s="718"/>
    </row>
    <row r="130" spans="20:22">
      <c r="T130" s="715"/>
      <c r="U130" s="715"/>
      <c r="V130" s="718"/>
    </row>
    <row r="131" spans="20:22">
      <c r="T131" s="715"/>
      <c r="U131" s="715"/>
      <c r="V131" s="718"/>
    </row>
    <row r="132" spans="20:22">
      <c r="T132" s="715"/>
      <c r="U132" s="715"/>
      <c r="V132" s="718"/>
    </row>
    <row r="133" spans="20:22">
      <c r="V133" s="718"/>
    </row>
    <row r="134" spans="20:22">
      <c r="V134" s="718"/>
    </row>
    <row r="135" spans="20:22">
      <c r="V135" s="718"/>
    </row>
    <row r="136" spans="20:22">
      <c r="V136" s="718"/>
    </row>
    <row r="137" spans="20:22">
      <c r="V137" s="718"/>
    </row>
    <row r="138" spans="20:22">
      <c r="V138" s="718"/>
    </row>
    <row r="160" spans="20:21">
      <c r="T160" s="715"/>
      <c r="U160" s="715"/>
    </row>
    <row r="161" spans="20:21">
      <c r="T161" s="715"/>
      <c r="U161" s="715"/>
    </row>
    <row r="162" spans="20:21">
      <c r="T162" s="715"/>
      <c r="U162" s="715"/>
    </row>
    <row r="163" spans="20:21">
      <c r="T163" s="715"/>
      <c r="U163" s="715"/>
    </row>
    <row r="164" spans="20:21">
      <c r="T164" s="715"/>
      <c r="U164" s="715"/>
    </row>
    <row r="165" spans="20:21">
      <c r="T165" s="715"/>
      <c r="U165" s="715"/>
    </row>
    <row r="166" spans="20:21">
      <c r="T166" s="715"/>
      <c r="U166" s="715"/>
    </row>
  </sheetData>
  <mergeCells count="11">
    <mergeCell ref="O5:P5"/>
    <mergeCell ref="I4:P4"/>
    <mergeCell ref="M5:N5"/>
    <mergeCell ref="B2:F2"/>
    <mergeCell ref="C4:C5"/>
    <mergeCell ref="D4:D5"/>
    <mergeCell ref="G4:H4"/>
    <mergeCell ref="G5:H5"/>
    <mergeCell ref="I5:J5"/>
    <mergeCell ref="K5:L5"/>
    <mergeCell ref="E4:F5"/>
  </mergeCells>
  <phoneticPr fontId="6"/>
  <conditionalFormatting sqref="F6:F65 N6:N65 J26:L65 J6:J25 L6:L25 H6:H65">
    <cfRule type="cellIs" dxfId="59" priority="9" operator="greaterThan">
      <formula>0</formula>
    </cfRule>
  </conditionalFormatting>
  <conditionalFormatting sqref="I6:I9">
    <cfRule type="cellIs" dxfId="58" priority="6" operator="greaterThan">
      <formula>0</formula>
    </cfRule>
  </conditionalFormatting>
  <conditionalFormatting sqref="M10:M65">
    <cfRule type="cellIs" dxfId="57" priority="5" operator="greaterThan">
      <formula>0</formula>
    </cfRule>
  </conditionalFormatting>
  <conditionalFormatting sqref="M6:M9">
    <cfRule type="cellIs" dxfId="56" priority="4" operator="greaterThan">
      <formula>0</formula>
    </cfRule>
  </conditionalFormatting>
  <conditionalFormatting sqref="B6:D65">
    <cfRule type="cellIs" dxfId="55" priority="8" operator="greaterThan">
      <formula>0</formula>
    </cfRule>
  </conditionalFormatting>
  <conditionalFormatting sqref="I10:I65">
    <cfRule type="cellIs" dxfId="54" priority="7" operator="greaterThan">
      <formula>0</formula>
    </cfRule>
  </conditionalFormatting>
  <conditionalFormatting sqref="P6:P65">
    <cfRule type="cellIs" dxfId="53" priority="3" operator="greaterThan">
      <formula>0</formula>
    </cfRule>
  </conditionalFormatting>
  <conditionalFormatting sqref="O10:O65">
    <cfRule type="cellIs" dxfId="52" priority="2" operator="greaterThan">
      <formula>0</formula>
    </cfRule>
  </conditionalFormatting>
  <conditionalFormatting sqref="O6:O9">
    <cfRule type="cellIs" dxfId="51" priority="1" operator="greaterThan">
      <formula>0</formula>
    </cfRule>
  </conditionalFormatting>
  <dataValidations count="6">
    <dataValidation type="list" allowBlank="1" showInputMessage="1" showErrorMessage="1" sqref="H6:H65" xr:uid="{998DFA45-2155-47B1-93F4-5062B44BEC22}">
      <formula1>",有り,なし"</formula1>
    </dataValidation>
    <dataValidation showInputMessage="1" showErrorMessage="1" sqref="J6:J65" xr:uid="{B420A1FC-A98A-4A58-BFCF-0DA9EB14FD43}"/>
    <dataValidation type="list" showInputMessage="1" showErrorMessage="1" sqref="N6:N65" xr:uid="{15FB6653-FFA4-4A88-9988-B835797C98FF}">
      <formula1>$T$2:$T$3</formula1>
    </dataValidation>
    <dataValidation type="list" showInputMessage="1" showErrorMessage="1" sqref="F6:F65" xr:uid="{C6934C3B-894A-4922-9536-8EB804191C9B}">
      <formula1>"１年,２年,３年"</formula1>
    </dataValidation>
    <dataValidation type="list" showInputMessage="1" showErrorMessage="1" sqref="B6:B65" xr:uid="{944CE776-CC29-4EE3-809E-5CA31FCE412F}">
      <formula1>$R$2:$R$3</formula1>
    </dataValidation>
    <dataValidation type="list" showInputMessage="1" showErrorMessage="1" sqref="P6:P65" xr:uid="{0D13718A-BDC2-43E6-AF5C-DB8360E298B7}">
      <formula1>$T$12:$T$14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</vt:i4>
      </vt:variant>
    </vt:vector>
  </HeadingPairs>
  <TitlesOfParts>
    <vt:vector size="13" baseType="lpstr">
      <vt:lpstr>初期設定</vt:lpstr>
      <vt:lpstr>Ⅰ</vt:lpstr>
      <vt:lpstr>Ⅱ</vt:lpstr>
      <vt:lpstr>Ⅲ１</vt:lpstr>
      <vt:lpstr>Ⅲ２</vt:lpstr>
      <vt:lpstr>Ⅳ１</vt:lpstr>
      <vt:lpstr>Ⅳ２</vt:lpstr>
      <vt:lpstr>Ⅴ１</vt:lpstr>
      <vt:lpstr>Ⅴ２</vt:lpstr>
      <vt:lpstr>Ⅵ１</vt:lpstr>
      <vt:lpstr>Ⅵ２</vt:lpstr>
      <vt:lpstr>Ⅵ１!Print_Area</vt:lpstr>
      <vt:lpstr>Ⅵ２!Print_Area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2019-06-25T09:59:56Z</dcterms:created>
  <dcterms:modified xsi:type="dcterms:W3CDTF">2020-09-02T00:01:20Z</dcterms:modified>
</cp:coreProperties>
</file>